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6.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7.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drawings/drawing8.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9.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0.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3.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14.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drawings/drawing15.xml" ContentType="application/vnd.openxmlformats-officedocument.drawing+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6\★確定版）事業者送付用\"/>
    </mc:Choice>
  </mc:AlternateContent>
  <xr:revisionPtr revIDLastSave="0" documentId="13_ncr:1_{C38F3AF6-A04E-461A-8F98-36A1185DB1D8}" xr6:coauthVersionLast="47" xr6:coauthVersionMax="47" xr10:uidLastSave="{00000000-0000-0000-0000-000000000000}"/>
  <bookViews>
    <workbookView xWindow="-120" yWindow="-120" windowWidth="29040" windowHeight="15840" xr2:uid="{30BC55C1-75CA-4A0C-AA2E-8FC1AB385FD4}"/>
  </bookViews>
  <sheets>
    <sheet name="鑑文" sheetId="3" r:id="rId1"/>
    <sheet name="鑑文 (記載例)" sheetId="4" r:id="rId2"/>
    <sheet name="表紙 " sheetId="5" r:id="rId3"/>
    <sheet name="留意事項※印刷不要" sheetId="6" r:id="rId4"/>
    <sheet name="入所児童・施設、設備関係" sheetId="24" r:id="rId5"/>
    <sheet name="施設運営管理関係" sheetId="25" r:id="rId6"/>
    <sheet name="職員処遇関係" sheetId="26" r:id="rId7"/>
    <sheet name="職員処遇－研修" sheetId="29" r:id="rId8"/>
    <sheet name="給食業務関係" sheetId="28" r:id="rId9"/>
    <sheet name="児童の健康管理・安全管理" sheetId="30" r:id="rId10"/>
    <sheet name="非常災害対策の状況" sheetId="32" r:id="rId11"/>
    <sheet name="福祉サービスの質の向上の取組み" sheetId="33" r:id="rId12"/>
    <sheet name="秘密保持及び同意に関する事項" sheetId="34" r:id="rId13"/>
    <sheet name="別表1" sheetId="23" r:id="rId14"/>
    <sheet name="別表2 正規職員勤務状況（記入例）※印刷不要" sheetId="7" r:id="rId15"/>
    <sheet name="別表2 正規職員勤務状況" sheetId="8" r:id="rId16"/>
    <sheet name="別表3 非正規職員勤務状況（記入例）※印刷不要" sheetId="9" r:id="rId17"/>
    <sheet name="別表3 非正規職員勤務状況" sheetId="10" r:id="rId18"/>
  </sheets>
  <externalReferences>
    <externalReference r:id="rId19"/>
  </externalReferences>
  <definedNames>
    <definedName name="_xlnm.Print_Area" localSheetId="8">給食業務関係!$A$1:$AE$27</definedName>
    <definedName name="_xlnm.Print_Area" localSheetId="5">施設運営管理関係!$A$1:$AE$55</definedName>
    <definedName name="_xlnm.Print_Area" localSheetId="9">児童の健康管理・安全管理!$A$1:$AG$126</definedName>
    <definedName name="_xlnm.Print_Area" localSheetId="6">職員処遇関係!$A$1:$AG$109</definedName>
    <definedName name="_xlnm.Print_Area" localSheetId="7">'職員処遇－研修'!$A$1:$AE$29</definedName>
    <definedName name="_xlnm.Print_Area" localSheetId="4">'入所児童・施設、設備関係'!$A$1:$AE$38</definedName>
    <definedName name="_xlnm.Print_Area" localSheetId="12">秘密保持及び同意に関する事項!$A$1:$AE$29</definedName>
    <definedName name="_xlnm.Print_Area" localSheetId="10">非常災害対策の状況!$A$1:$AE$17</definedName>
    <definedName name="_xlnm.Print_Area" localSheetId="2">'表紙 '!$A$1:$AJ$36</definedName>
    <definedName name="_xlnm.Print_Area" localSheetId="11">福祉サービスの質の向上の取組み!$A$1:$AE$27</definedName>
    <definedName name="_xlnm.Print_Area" localSheetId="13">別表1!$A$1:$AR$41</definedName>
    <definedName name="_xlnm.Print_Area" localSheetId="15">'別表2 正規職員勤務状況'!$A$1:$BP$41</definedName>
    <definedName name="_xlnm.Print_Area" localSheetId="14">'別表2 正規職員勤務状況（記入例）※印刷不要'!$A$1:$BP$41</definedName>
    <definedName name="_xlnm.Print_Area" localSheetId="17">'別表3 非正規職員勤務状況'!$A$1:$BL$41</definedName>
    <definedName name="_xlnm.Print_Area" localSheetId="16">'別表3 非正規職員勤務状況（記入例）※印刷不要'!$A$1:$BL$41</definedName>
    <definedName name="_xlnm.Print_Area" localSheetId="3">留意事項※印刷不要!$A$1:$M$21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3" i="23" l="1"/>
  <c r="BI3" i="23"/>
  <c r="BM3" i="23"/>
  <c r="BY3" i="23"/>
  <c r="CG3" i="23"/>
  <c r="CO3" i="23"/>
  <c r="CS3" i="23"/>
  <c r="CW3" i="23"/>
  <c r="DA3" i="23"/>
  <c r="BB39" i="23"/>
  <c r="BA39" i="23"/>
  <c r="BC39" i="23" s="1"/>
  <c r="AZ39" i="23"/>
  <c r="Z39" i="23"/>
  <c r="BB38" i="23"/>
  <c r="BA38" i="23"/>
  <c r="BC38" i="23" s="1"/>
  <c r="AZ38" i="23"/>
  <c r="Z38" i="23"/>
  <c r="BB37" i="23"/>
  <c r="BA37" i="23"/>
  <c r="BC37" i="23" s="1"/>
  <c r="AZ37" i="23"/>
  <c r="Z37" i="23"/>
  <c r="BB36" i="23"/>
  <c r="BA36" i="23"/>
  <c r="BC36" i="23" s="1"/>
  <c r="AZ36" i="23"/>
  <c r="Z36" i="23"/>
  <c r="BB35" i="23"/>
  <c r="BA35" i="23"/>
  <c r="BC35" i="23" s="1"/>
  <c r="AZ35" i="23"/>
  <c r="Z35" i="23"/>
  <c r="BB34" i="23"/>
  <c r="BA34" i="23"/>
  <c r="BC34" i="23" s="1"/>
  <c r="AZ34" i="23"/>
  <c r="Z34" i="23"/>
  <c r="BB33" i="23"/>
  <c r="BA33" i="23"/>
  <c r="BC33" i="23" s="1"/>
  <c r="AZ33" i="23"/>
  <c r="Z33" i="23"/>
  <c r="BB32" i="23"/>
  <c r="BA32" i="23"/>
  <c r="BC32" i="23" s="1"/>
  <c r="AZ32" i="23"/>
  <c r="Z32" i="23"/>
  <c r="BB31" i="23"/>
  <c r="BA31" i="23"/>
  <c r="BC31" i="23" s="1"/>
  <c r="AZ31" i="23"/>
  <c r="Z31" i="23"/>
  <c r="BC30" i="23"/>
  <c r="BB30" i="23"/>
  <c r="BA30" i="23"/>
  <c r="AZ30" i="23"/>
  <c r="Z30" i="23"/>
  <c r="BB29" i="23"/>
  <c r="BA29" i="23"/>
  <c r="BC29" i="23" s="1"/>
  <c r="AZ29" i="23"/>
  <c r="Z29" i="23"/>
  <c r="BB28" i="23"/>
  <c r="BA28" i="23"/>
  <c r="BC28" i="23" s="1"/>
  <c r="AZ28" i="23"/>
  <c r="Z28" i="23"/>
  <c r="BB27" i="23"/>
  <c r="BA27" i="23"/>
  <c r="BC27" i="23" s="1"/>
  <c r="AZ27" i="23"/>
  <c r="Z27" i="23"/>
  <c r="BB26" i="23"/>
  <c r="BA26" i="23"/>
  <c r="BC26" i="23" s="1"/>
  <c r="AZ26" i="23"/>
  <c r="Z26" i="23"/>
  <c r="BB25" i="23"/>
  <c r="BA25" i="23"/>
  <c r="BC25" i="23" s="1"/>
  <c r="Z25"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BD22" i="23"/>
  <c r="BA22"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A21"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A20"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BG19" i="23"/>
  <c r="BF19" i="23"/>
  <c r="BE19" i="23"/>
  <c r="BD19" i="23"/>
  <c r="BA19"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BG18" i="23"/>
  <c r="BF18" i="23"/>
  <c r="BE18" i="23"/>
  <c r="BD18" i="23"/>
  <c r="BA18"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BG17" i="23"/>
  <c r="BF17" i="23"/>
  <c r="BE17" i="23"/>
  <c r="BD17" i="23"/>
  <c r="BA17"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BE16" i="23"/>
  <c r="BD16" i="23"/>
  <c r="BA16"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A15"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BD14" i="23"/>
  <c r="BA14"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BV13" i="23"/>
  <c r="BU13" i="23"/>
  <c r="BT13" i="23"/>
  <c r="BS13" i="23"/>
  <c r="BR13" i="23"/>
  <c r="BQ13" i="23"/>
  <c r="BP13" i="23"/>
  <c r="BO13" i="23"/>
  <c r="BN13" i="23"/>
  <c r="BM13" i="23"/>
  <c r="BL13" i="23"/>
  <c r="BK13" i="23"/>
  <c r="BJ13" i="23"/>
  <c r="BI13" i="23"/>
  <c r="BH13" i="23"/>
  <c r="BG13" i="23"/>
  <c r="BF13" i="23"/>
  <c r="BE13" i="23"/>
  <c r="BD13" i="23"/>
  <c r="BA13"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BV12" i="23"/>
  <c r="BU12" i="23"/>
  <c r="BT12" i="23"/>
  <c r="BS12" i="23"/>
  <c r="BR12" i="23"/>
  <c r="BQ12" i="23"/>
  <c r="BP12" i="23"/>
  <c r="BO12" i="23"/>
  <c r="BN12" i="23"/>
  <c r="BM12" i="23"/>
  <c r="BL12" i="23"/>
  <c r="BK12" i="23"/>
  <c r="BJ12" i="23"/>
  <c r="BI12" i="23"/>
  <c r="BH12" i="23"/>
  <c r="BG12" i="23"/>
  <c r="BF12" i="23"/>
  <c r="BE12" i="23"/>
  <c r="BD12" i="23"/>
  <c r="BA12"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A11"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A10"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A9"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BV8" i="23"/>
  <c r="BU8" i="23"/>
  <c r="BT8" i="23"/>
  <c r="BS8" i="23"/>
  <c r="BR8" i="23"/>
  <c r="BQ8" i="23"/>
  <c r="BP8" i="23"/>
  <c r="BO8" i="23"/>
  <c r="BN8" i="23"/>
  <c r="BM8" i="23"/>
  <c r="BL8" i="23"/>
  <c r="BK8" i="23"/>
  <c r="BJ8" i="23"/>
  <c r="BI8" i="23"/>
  <c r="BH8" i="23"/>
  <c r="BG8" i="23"/>
  <c r="BF8" i="23"/>
  <c r="BE8" i="23"/>
  <c r="BD8" i="23"/>
  <c r="BA8" i="23"/>
  <c r="DA7" i="23"/>
  <c r="CZ7" i="23"/>
  <c r="CY7" i="23"/>
  <c r="CX7" i="23"/>
  <c r="CW7" i="23"/>
  <c r="CV7" i="23"/>
  <c r="CU7" i="23"/>
  <c r="CT7" i="23"/>
  <c r="CS7" i="23"/>
  <c r="CR7" i="23"/>
  <c r="CQ7" i="23"/>
  <c r="CP7" i="23"/>
  <c r="CO7" i="23"/>
  <c r="CN7" i="23"/>
  <c r="CM7" i="23"/>
  <c r="CL7" i="23"/>
  <c r="CK7" i="23"/>
  <c r="CJ7" i="23"/>
  <c r="CI7" i="23"/>
  <c r="CH7" i="23"/>
  <c r="CG7" i="23"/>
  <c r="CF7" i="23"/>
  <c r="CE7" i="23"/>
  <c r="CD7" i="23"/>
  <c r="CC7" i="23"/>
  <c r="CB7" i="23"/>
  <c r="CA7" i="23"/>
  <c r="BZ7" i="23"/>
  <c r="BY7" i="23"/>
  <c r="BX7" i="23"/>
  <c r="BW7" i="23"/>
  <c r="BV7" i="23"/>
  <c r="BU7" i="23"/>
  <c r="BT7" i="23"/>
  <c r="BS7" i="23"/>
  <c r="BR7" i="23"/>
  <c r="BQ7" i="23"/>
  <c r="BP7" i="23"/>
  <c r="BO7" i="23"/>
  <c r="BN7" i="23"/>
  <c r="BM7" i="23"/>
  <c r="BL7" i="23"/>
  <c r="BK7" i="23"/>
  <c r="BJ7" i="23"/>
  <c r="BI7" i="23"/>
  <c r="BH7" i="23"/>
  <c r="BG7" i="23"/>
  <c r="BF7" i="23"/>
  <c r="BE7" i="23"/>
  <c r="BD7" i="23"/>
  <c r="BA7" i="23"/>
  <c r="DA6" i="23"/>
  <c r="CZ6" i="23"/>
  <c r="CY6" i="23"/>
  <c r="CX6" i="23"/>
  <c r="CW6" i="23"/>
  <c r="CV6" i="23"/>
  <c r="CU6" i="23"/>
  <c r="CT6" i="23"/>
  <c r="CS6" i="23"/>
  <c r="CR6" i="23"/>
  <c r="CQ6" i="23"/>
  <c r="CP6" i="23"/>
  <c r="CO6" i="23"/>
  <c r="CN6" i="23"/>
  <c r="CM6" i="23"/>
  <c r="CL6" i="23"/>
  <c r="CK6" i="23"/>
  <c r="CJ6" i="23"/>
  <c r="CI6" i="23"/>
  <c r="CH6" i="23"/>
  <c r="CG6" i="23"/>
  <c r="CF6" i="23"/>
  <c r="CE6" i="23"/>
  <c r="CD6" i="23"/>
  <c r="CC6" i="23"/>
  <c r="CB6" i="23"/>
  <c r="CA6" i="23"/>
  <c r="BZ6" i="23"/>
  <c r="BY6" i="23"/>
  <c r="BX6" i="23"/>
  <c r="BW6" i="23"/>
  <c r="BV6" i="23"/>
  <c r="BU6" i="23"/>
  <c r="BT6" i="23"/>
  <c r="BS6" i="23"/>
  <c r="BR6" i="23"/>
  <c r="BQ6" i="23"/>
  <c r="BP6" i="23"/>
  <c r="BO6" i="23"/>
  <c r="BN6" i="23"/>
  <c r="BM6" i="23"/>
  <c r="BM4" i="23" s="1"/>
  <c r="BL6" i="23"/>
  <c r="BK6" i="23"/>
  <c r="BJ6" i="23"/>
  <c r="BI6" i="23"/>
  <c r="BH6" i="23"/>
  <c r="BD4" i="23" s="1"/>
  <c r="BG6" i="23"/>
  <c r="BF6" i="23"/>
  <c r="BE6" i="23"/>
  <c r="BD6" i="23"/>
  <c r="BA6" i="23"/>
  <c r="AS1" i="23"/>
  <c r="L3" i="23" s="1"/>
  <c r="M3" i="23" s="1"/>
  <c r="N3" i="23" s="1"/>
  <c r="O3" i="23" s="1"/>
  <c r="P3" i="23" s="1"/>
  <c r="Q3" i="23" s="1"/>
  <c r="R3" i="23" s="1"/>
  <c r="S3" i="23" s="1"/>
  <c r="T3" i="23" s="1"/>
  <c r="U3" i="23" s="1"/>
  <c r="V3" i="23" s="1"/>
  <c r="W3" i="23" s="1"/>
  <c r="X3" i="23" s="1"/>
  <c r="Y3" i="23" s="1"/>
  <c r="Z3" i="23" s="1"/>
  <c r="AA3" i="23" s="1"/>
  <c r="AB3" i="23" s="1"/>
  <c r="AC3" i="23" s="1"/>
  <c r="AD3" i="23" s="1"/>
  <c r="AE3" i="23" s="1"/>
  <c r="AF3" i="23" s="1"/>
  <c r="AG3" i="23" s="1"/>
  <c r="AH3" i="23" s="1"/>
  <c r="AI3" i="23" s="1"/>
  <c r="AJ3" i="23" s="1"/>
  <c r="AK3" i="23" s="1"/>
  <c r="AL3" i="23" s="1"/>
  <c r="AM3" i="23" s="1"/>
  <c r="AN3" i="23" s="1"/>
  <c r="AO3" i="23" s="1"/>
  <c r="AP3" i="23" s="1"/>
  <c r="BY4" i="23" l="1"/>
  <c r="BI4" i="23"/>
  <c r="CW4" i="23"/>
  <c r="CO4" i="23"/>
  <c r="DA4" i="23"/>
  <c r="CS4" i="23"/>
  <c r="CG4" i="23"/>
  <c r="L4" i="23"/>
  <c r="L5" i="23" s="1"/>
  <c r="M4" i="23" l="1"/>
  <c r="M5" i="23" s="1"/>
  <c r="N4" i="23" l="1"/>
  <c r="N5" i="23" s="1"/>
  <c r="O4" i="23" l="1"/>
  <c r="O5" i="23" s="1"/>
  <c r="P4" i="23" l="1"/>
  <c r="P5" i="23" s="1"/>
  <c r="Q4" i="23" l="1"/>
  <c r="Q5" i="23" s="1"/>
  <c r="R4" i="23" l="1"/>
  <c r="R5" i="23" s="1"/>
  <c r="S4" i="23" l="1"/>
  <c r="S5" i="23" s="1"/>
  <c r="T4" i="23" l="1"/>
  <c r="T5" i="23" s="1"/>
  <c r="U4" i="23" l="1"/>
  <c r="U5" i="23" s="1"/>
  <c r="V4" i="23" l="1"/>
  <c r="V5" i="23" s="1"/>
  <c r="W4" i="23" l="1"/>
  <c r="W5" i="23" s="1"/>
  <c r="X4" i="23" l="1"/>
  <c r="X5" i="23" s="1"/>
  <c r="Y4" i="23" l="1"/>
  <c r="Y5" i="23" s="1"/>
  <c r="Z4" i="23" l="1"/>
  <c r="Z5" i="23" s="1"/>
  <c r="AA4" i="23" l="1"/>
  <c r="AA5" i="23" s="1"/>
  <c r="AB4" i="23" l="1"/>
  <c r="AB5" i="23" s="1"/>
  <c r="AC4" i="23" l="1"/>
  <c r="AC5" i="23" s="1"/>
  <c r="AD4" i="23" l="1"/>
  <c r="AD5" i="23" s="1"/>
  <c r="AE4" i="23" l="1"/>
  <c r="AE5" i="23" s="1"/>
  <c r="AF4" i="23" l="1"/>
  <c r="AF5" i="23" s="1"/>
  <c r="AG4" i="23" l="1"/>
  <c r="AG5" i="23" s="1"/>
  <c r="AH4" i="23" l="1"/>
  <c r="AH5" i="23" s="1"/>
  <c r="AI4" i="23" l="1"/>
  <c r="AI5" i="23" s="1"/>
  <c r="AJ4" i="23" l="1"/>
  <c r="AJ5" i="23" s="1"/>
  <c r="AK4" i="23" l="1"/>
  <c r="AK5" i="23" s="1"/>
  <c r="AL4" i="23" l="1"/>
  <c r="AL5" i="23" s="1"/>
  <c r="AM4" i="23" l="1"/>
  <c r="AM5" i="23" s="1"/>
  <c r="AN4" i="23" l="1"/>
  <c r="AN5" i="23" s="1"/>
  <c r="AO4" i="23" l="1"/>
  <c r="AO5" i="23" s="1"/>
  <c r="AP4" i="23"/>
  <c r="AP5" i="23" s="1"/>
  <c r="Z74" i="10" l="1"/>
  <c r="X74" i="10"/>
  <c r="BC73" i="10"/>
  <c r="AV73" i="10"/>
  <c r="AF73" i="10"/>
  <c r="AD73" i="10"/>
  <c r="Z73" i="10"/>
  <c r="X73" i="10"/>
  <c r="AB72" i="10"/>
  <c r="AS70" i="10"/>
  <c r="AB70" i="10"/>
  <c r="AB69" i="10"/>
  <c r="AS67" i="10"/>
  <c r="AB67" i="10"/>
  <c r="AB66" i="10"/>
  <c r="AS64" i="10"/>
  <c r="AB64" i="10"/>
  <c r="AB63" i="10"/>
  <c r="AS61" i="10"/>
  <c r="AB61" i="10"/>
  <c r="AB60" i="10"/>
  <c r="AS58" i="10"/>
  <c r="AB58" i="10"/>
  <c r="AB57" i="10"/>
  <c r="AS55" i="10"/>
  <c r="AB55" i="10"/>
  <c r="AB54" i="10"/>
  <c r="BO74" i="10" s="1"/>
  <c r="AS52" i="10"/>
  <c r="AS73" i="10" s="1"/>
  <c r="AB52" i="10"/>
  <c r="BP74" i="10" s="1"/>
  <c r="AB73" i="10" s="1"/>
  <c r="Z33" i="10"/>
  <c r="X33" i="10"/>
  <c r="BC32" i="10"/>
  <c r="AV32" i="10"/>
  <c r="AF32" i="10"/>
  <c r="AD32" i="10"/>
  <c r="Z32" i="10"/>
  <c r="X32" i="10"/>
  <c r="AB31" i="10"/>
  <c r="AS29" i="10"/>
  <c r="AB29" i="10"/>
  <c r="AB28" i="10"/>
  <c r="AS26" i="10"/>
  <c r="AB26" i="10"/>
  <c r="AB25" i="10"/>
  <c r="AS23" i="10"/>
  <c r="AB23" i="10"/>
  <c r="AB22" i="10"/>
  <c r="AS20" i="10"/>
  <c r="AB20" i="10"/>
  <c r="AB19" i="10"/>
  <c r="AS17" i="10"/>
  <c r="AB17" i="10"/>
  <c r="AB16" i="10"/>
  <c r="AS14" i="10"/>
  <c r="AB14" i="10"/>
  <c r="AB13" i="10"/>
  <c r="AS11" i="10"/>
  <c r="AB11" i="10"/>
  <c r="Z33" i="9"/>
  <c r="X33" i="9"/>
  <c r="BC32" i="9"/>
  <c r="AV32" i="9"/>
  <c r="AF32" i="9"/>
  <c r="AD32" i="9"/>
  <c r="Z32" i="9"/>
  <c r="X32" i="9"/>
  <c r="AB31" i="9"/>
  <c r="AS29" i="9"/>
  <c r="AB29" i="9"/>
  <c r="AB28" i="9"/>
  <c r="AS26" i="9"/>
  <c r="AB26" i="9"/>
  <c r="AB25" i="9"/>
  <c r="AS23" i="9"/>
  <c r="AB23" i="9"/>
  <c r="AB22" i="9"/>
  <c r="AS20" i="9"/>
  <c r="AB20" i="9"/>
  <c r="AB19" i="9"/>
  <c r="AS17" i="9"/>
  <c r="AB17" i="9"/>
  <c r="AB16" i="9"/>
  <c r="AS14" i="9"/>
  <c r="AB14" i="9"/>
  <c r="AB13" i="9"/>
  <c r="BO33" i="9" s="1"/>
  <c r="AS11" i="9"/>
  <c r="AS32" i="9" s="1"/>
  <c r="AB11" i="9"/>
  <c r="BP33" i="9" s="1"/>
  <c r="AB32" i="9" s="1"/>
  <c r="Z74" i="8"/>
  <c r="X74" i="8"/>
  <c r="AZ73" i="8"/>
  <c r="AH73" i="8"/>
  <c r="AD73" i="8"/>
  <c r="Z73" i="8"/>
  <c r="X73" i="8"/>
  <c r="AB72" i="8"/>
  <c r="AW70" i="8"/>
  <c r="AB70" i="8"/>
  <c r="AB69" i="8"/>
  <c r="AW67" i="8"/>
  <c r="AB67" i="8"/>
  <c r="AB66" i="8"/>
  <c r="AW64" i="8"/>
  <c r="AB64" i="8"/>
  <c r="AB63" i="8"/>
  <c r="AW61" i="8"/>
  <c r="AB61" i="8"/>
  <c r="AB60" i="8"/>
  <c r="AW58" i="8"/>
  <c r="AB58" i="8"/>
  <c r="AB57" i="8"/>
  <c r="AW55" i="8"/>
  <c r="AB55" i="8"/>
  <c r="AB54" i="8"/>
  <c r="BT74" i="8" s="1"/>
  <c r="AW52" i="8"/>
  <c r="AW73" i="8" s="1"/>
  <c r="AB52" i="8"/>
  <c r="BU74" i="8" s="1"/>
  <c r="AB73" i="8" s="1"/>
  <c r="BT33" i="8"/>
  <c r="BU32" i="8" s="1"/>
  <c r="AB33" i="8" s="1"/>
  <c r="Z33" i="8"/>
  <c r="X33" i="8"/>
  <c r="BT32" i="8"/>
  <c r="AZ32" i="8"/>
  <c r="AH32" i="8"/>
  <c r="AD32" i="8"/>
  <c r="Z32" i="8"/>
  <c r="X32" i="8"/>
  <c r="AB31" i="8"/>
  <c r="AW29" i="8"/>
  <c r="AB29" i="8"/>
  <c r="AB28" i="8"/>
  <c r="AW26" i="8"/>
  <c r="AB26" i="8"/>
  <c r="AB25" i="8"/>
  <c r="AW23" i="8"/>
  <c r="AB23" i="8"/>
  <c r="AB22" i="8"/>
  <c r="AW20" i="8"/>
  <c r="AB20" i="8"/>
  <c r="AB19" i="8"/>
  <c r="AW17" i="8"/>
  <c r="AB17" i="8"/>
  <c r="AB16" i="8"/>
  <c r="AW14" i="8"/>
  <c r="AB14" i="8"/>
  <c r="AB13" i="8"/>
  <c r="AW11" i="8"/>
  <c r="AB11" i="8"/>
  <c r="BU33" i="8" s="1"/>
  <c r="AB32" i="8" s="1"/>
  <c r="Z33" i="7"/>
  <c r="X33" i="7"/>
  <c r="AZ32" i="7"/>
  <c r="AW32" i="7"/>
  <c r="AH32" i="7"/>
  <c r="AD32" i="7"/>
  <c r="Z32" i="7"/>
  <c r="X32" i="7"/>
  <c r="AB31" i="7"/>
  <c r="AW29" i="7"/>
  <c r="AB29" i="7"/>
  <c r="AB28" i="7"/>
  <c r="AW26" i="7"/>
  <c r="AB26" i="7"/>
  <c r="AB25" i="7"/>
  <c r="AW23" i="7"/>
  <c r="AB23" i="7"/>
  <c r="AB22" i="7"/>
  <c r="AW20" i="7"/>
  <c r="AB20" i="7"/>
  <c r="AB19" i="7"/>
  <c r="AW17" i="7"/>
  <c r="AB17" i="7"/>
  <c r="AB16" i="7"/>
  <c r="AW14" i="7"/>
  <c r="AB14" i="7"/>
  <c r="AB13" i="7"/>
  <c r="BT33" i="7" s="1"/>
  <c r="AW11" i="7"/>
  <c r="AB11" i="7"/>
  <c r="BU33" i="7" s="1"/>
  <c r="AB32" i="7" s="1"/>
  <c r="BO33" i="10" l="1"/>
  <c r="BP32" i="10" s="1"/>
  <c r="AB33" i="10" s="1"/>
  <c r="BP33" i="10"/>
  <c r="AB32" i="10" s="1"/>
  <c r="AS32" i="10"/>
  <c r="AW32" i="8"/>
  <c r="BU32" i="7"/>
  <c r="AB33" i="7" s="1"/>
  <c r="BT32" i="7"/>
  <c r="BU73" i="8"/>
  <c r="AB74" i="8" s="1"/>
  <c r="BT73" i="8"/>
  <c r="BP73" i="10"/>
  <c r="AB74" i="10" s="1"/>
  <c r="BO73" i="10"/>
  <c r="BP32" i="9"/>
  <c r="AB33" i="9" s="1"/>
  <c r="BO32" i="9"/>
  <c r="BO32"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教育保育係3</author>
  </authors>
  <commentList>
    <comment ref="A96" authorId="0" shapeId="0" xr:uid="{5AF7FC22-E617-48C3-9C1F-7574C20E0A87}">
      <text>
        <r>
          <rPr>
            <b/>
            <sz val="9"/>
            <color indexed="81"/>
            <rFont val="MS P ゴシック"/>
            <family val="3"/>
            <charset val="128"/>
          </rPr>
          <t>リストから選択</t>
        </r>
      </text>
    </comment>
    <comment ref="J96" authorId="0" shapeId="0" xr:uid="{BE66AA98-5098-497D-8E59-BF7CE761B785}">
      <text>
        <r>
          <rPr>
            <b/>
            <sz val="9"/>
            <color indexed="81"/>
            <rFont val="MS P ゴシック"/>
            <family val="3"/>
            <charset val="128"/>
          </rPr>
          <t>リストから選択</t>
        </r>
      </text>
    </comment>
    <comment ref="O96" authorId="0" shapeId="0" xr:uid="{0498C306-2376-42D2-891B-2175CB26C784}">
      <text>
        <r>
          <rPr>
            <b/>
            <sz val="9"/>
            <color indexed="81"/>
            <rFont val="MS P ゴシック"/>
            <family val="3"/>
            <charset val="128"/>
          </rPr>
          <t>リストから選択</t>
        </r>
      </text>
    </comment>
    <comment ref="Q96" authorId="0" shapeId="0" xr:uid="{BB7D748B-9973-4BA1-915F-654F72E3918E}">
      <text>
        <r>
          <rPr>
            <b/>
            <sz val="9"/>
            <color indexed="81"/>
            <rFont val="MS P ゴシック"/>
            <family val="3"/>
            <charset val="128"/>
          </rPr>
          <t xml:space="preserve">（入力方法の例）
R4.3.1
</t>
        </r>
      </text>
    </comment>
    <comment ref="A103" authorId="0" shapeId="0" xr:uid="{2A47998A-9F92-4C75-AFF8-CB54808C3B0D}">
      <text>
        <r>
          <rPr>
            <b/>
            <sz val="9"/>
            <color indexed="81"/>
            <rFont val="MS P ゴシック"/>
            <family val="3"/>
            <charset val="128"/>
          </rPr>
          <t>リストから選択</t>
        </r>
      </text>
    </comment>
    <comment ref="J103" authorId="0" shapeId="0" xr:uid="{C3373FD2-62C6-4974-A3DE-A6AC59AAD8F2}">
      <text>
        <r>
          <rPr>
            <b/>
            <sz val="9"/>
            <color indexed="81"/>
            <rFont val="MS P ゴシック"/>
            <family val="3"/>
            <charset val="128"/>
          </rPr>
          <t>リストから選択</t>
        </r>
      </text>
    </comment>
    <comment ref="O103" authorId="0" shapeId="0" xr:uid="{5F1569C2-8335-4529-A701-641043D332DE}">
      <text>
        <r>
          <rPr>
            <b/>
            <sz val="9"/>
            <color indexed="81"/>
            <rFont val="MS P ゴシック"/>
            <family val="3"/>
            <charset val="128"/>
          </rPr>
          <t>リストから選択</t>
        </r>
      </text>
    </comment>
    <comment ref="Q103" authorId="0" shapeId="0" xr:uid="{9C0AA4D8-25FC-42A0-A768-D18DA8545C3A}">
      <text>
        <r>
          <rPr>
            <b/>
            <sz val="9"/>
            <color indexed="81"/>
            <rFont val="MS P ゴシック"/>
            <family val="3"/>
            <charset val="128"/>
          </rPr>
          <t xml:space="preserve">（入力方法の例）
R4.3.1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6A9B7D69-977F-465A-959B-4D2363C977E6}">
      <text>
        <r>
          <rPr>
            <sz val="9"/>
            <color indexed="81"/>
            <rFont val="ＭＳ Ｐ明朝"/>
            <family val="1"/>
            <charset val="128"/>
          </rPr>
          <t>必要に応じてご利用ください。
※提出不要です。</t>
        </r>
      </text>
    </comment>
    <comment ref="AM2" authorId="0" shapeId="0" xr:uid="{A8C4D5BF-178A-4130-90F0-9D54FFF01128}">
      <text>
        <r>
          <rPr>
            <sz val="9"/>
            <color indexed="81"/>
            <rFont val="ＭＳ Ｐ明朝"/>
            <family val="1"/>
            <charset val="128"/>
          </rPr>
          <t>監査調書提出月を選択すると、日及び曜日が自動入力されます。</t>
        </r>
      </text>
    </comment>
    <comment ref="BC6" authorId="0" shapeId="0" xr:uid="{C7F353BC-279E-4056-8540-9116E5573A53}">
      <text>
        <r>
          <rPr>
            <sz val="9"/>
            <color indexed="81"/>
            <rFont val="ＭＳ Ｐ明朝"/>
            <family val="1"/>
            <charset val="128"/>
          </rPr>
          <t>下表の太枠内に■を入力後、シフト記号を選択すると、自動的に反映されます。</t>
        </r>
      </text>
    </comment>
    <comment ref="V26" authorId="0" shapeId="0" xr:uid="{FAA76D6A-78B6-4315-B5DE-B4D79DBD9904}">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sharedStrings.xml><?xml version="1.0" encoding="utf-8"?>
<sst xmlns="http://schemas.openxmlformats.org/spreadsheetml/2006/main" count="1752" uniqueCount="646">
  <si>
    <t>指導監査事項に係る事業所の状況について（自己点検）</t>
  </si>
  <si>
    <t>項目</t>
  </si>
  <si>
    <t>適</t>
  </si>
  <si>
    <t>否</t>
  </si>
  <si>
    <t>利用乳幼児の人権に配慮した運営を行っている。</t>
    <phoneticPr fontId="1"/>
  </si>
  <si>
    <t>保護者及び地域社会に対し、運営の内容を説明するよう努めている。</t>
    <phoneticPr fontId="1"/>
  </si>
  <si>
    <t>利用乳幼児に対する危害防止に十分配慮した設備（※）を設けている。</t>
    <phoneticPr fontId="1"/>
  </si>
  <si>
    <t>ピアノ、棚等の転倒防止や乳幼児の頭上にある物品の落下防止など、安全確保に配慮した耐震対策等をしている。</t>
    <phoneticPr fontId="1"/>
  </si>
  <si>
    <t>①乳幼児の保育を行う専用の部屋がある。</t>
    <phoneticPr fontId="1"/>
  </si>
  <si>
    <t>③乳幼児の保健衛生上必要な採光、照明及び換気の設備がある。</t>
    <phoneticPr fontId="1"/>
  </si>
  <si>
    <t>④衛生的な調理設備及び便所がある。</t>
    <phoneticPr fontId="1"/>
  </si>
  <si>
    <t>⑤屋外の遊戯等に適した広さ（満２歳以上の幼児１人につき３．３㎡以上）の庭（付近にあるこれに代わるべき場所を含む。）がある。</t>
    <phoneticPr fontId="1"/>
  </si>
  <si>
    <t>⑥火災報知機及び消火器を設置している。</t>
    <phoneticPr fontId="1"/>
  </si>
  <si>
    <t>消火用具、非常口その他災害に必要な設備がある。</t>
    <phoneticPr fontId="1"/>
  </si>
  <si>
    <t>非常災害に対する具体的計画を立てている。</t>
    <phoneticPr fontId="1"/>
  </si>
  <si>
    <t>避難訓練及び消火訓練を毎月１回以上実施し、記録している。</t>
    <phoneticPr fontId="1"/>
  </si>
  <si>
    <t>事故防止のため、安全点検に努めている。</t>
    <phoneticPr fontId="1"/>
  </si>
  <si>
    <t>不審者等の侵入防止のための措置や訓練等必要な対応を図っている。</t>
    <phoneticPr fontId="1"/>
  </si>
  <si>
    <t>②保育を行う部屋の面積は９．９㎡（保育する乳幼児が３人を超える場合は9.9㎡に３人を超える人数１人につき３．３㎡を加えた面積）以上である。</t>
    <phoneticPr fontId="1"/>
  </si>
  <si>
    <t>4月</t>
    <rPh sb="1" eb="2">
      <t>ガツ</t>
    </rPh>
    <phoneticPr fontId="1"/>
  </si>
  <si>
    <t>5月</t>
  </si>
  <si>
    <t>6月</t>
  </si>
  <si>
    <t>7月</t>
  </si>
  <si>
    <t>8月</t>
  </si>
  <si>
    <t>9月</t>
  </si>
  <si>
    <t>10月</t>
  </si>
  <si>
    <t>11月</t>
  </si>
  <si>
    <t>12月</t>
  </si>
  <si>
    <t>1月</t>
  </si>
  <si>
    <t>2月</t>
  </si>
  <si>
    <t>3月</t>
  </si>
  <si>
    <t>避難訓練</t>
    <phoneticPr fontId="1"/>
  </si>
  <si>
    <t>消火訓練</t>
    <phoneticPr fontId="1"/>
  </si>
  <si>
    <t>※その他欄は訓練内容を記入すること。</t>
    <phoneticPr fontId="1"/>
  </si>
  <si>
    <t>保育に従事する職員は、健全な心身を有し、豊かな人間性と倫理観を備え、児童福祉事業に熱意のある者である。</t>
    <phoneticPr fontId="1"/>
  </si>
  <si>
    <t>〈南城市、久米島町〉
家庭的保育者は市長が行う研修を修了した保育士又は地域限定保育士である。（ただし、南城市、久米島町においては、保育士と同等以上の知識及び経験を有すると市町長が認める者も可）</t>
    <phoneticPr fontId="1"/>
  </si>
  <si>
    <t>○職員の配置状況（人数）を記入してください。</t>
    <phoneticPr fontId="1"/>
  </si>
  <si>
    <t>前月末数</t>
    <phoneticPr fontId="1"/>
  </si>
  <si>
    <t>家庭的保育者</t>
    <phoneticPr fontId="1"/>
  </si>
  <si>
    <t>家庭的保育補助者</t>
    <phoneticPr fontId="1"/>
  </si>
  <si>
    <t>※ 経過措置により自園調理をしない場合は調理員不要。</t>
    <phoneticPr fontId="1"/>
  </si>
  <si>
    <t>人</t>
    <rPh sb="0" eb="1">
      <t>ニン</t>
    </rPh>
    <phoneticPr fontId="1"/>
  </si>
  <si>
    <t>調理員※</t>
    <rPh sb="0" eb="3">
      <t>チョウリイン</t>
    </rPh>
    <phoneticPr fontId="1"/>
  </si>
  <si>
    <t>○利用子どもの数を記入してください。（前月末実績）</t>
  </si>
  <si>
    <t>年齢</t>
    <rPh sb="0" eb="2">
      <t>ネンレイ</t>
    </rPh>
    <phoneticPr fontId="1"/>
  </si>
  <si>
    <t>０歳児</t>
    <rPh sb="1" eb="3">
      <t>サイジ</t>
    </rPh>
    <phoneticPr fontId="1"/>
  </si>
  <si>
    <t>１歳児</t>
    <rPh sb="1" eb="3">
      <t>サイジ</t>
    </rPh>
    <phoneticPr fontId="1"/>
  </si>
  <si>
    <t>２歳児</t>
    <rPh sb="1" eb="3">
      <t>サイジ</t>
    </rPh>
    <phoneticPr fontId="1"/>
  </si>
  <si>
    <t>職員は常に自己研鑽に励み、必要な知識及び技能の修得、維持及び向上に努めている。</t>
    <phoneticPr fontId="1"/>
  </si>
  <si>
    <t>職員に対し、その資質の向上のための研修の機会を確保している。</t>
    <phoneticPr fontId="1"/>
  </si>
  <si>
    <t>○外部研修の受講状況を記入してください。（前年度実績）</t>
  </si>
  <si>
    <t>研修名</t>
    <rPh sb="0" eb="3">
      <t>ケンシュウメイ</t>
    </rPh>
    <phoneticPr fontId="1"/>
  </si>
  <si>
    <t>受講年月日</t>
    <rPh sb="0" eb="2">
      <t>ジュコウ</t>
    </rPh>
    <rPh sb="2" eb="5">
      <t>ネンガッピ</t>
    </rPh>
    <phoneticPr fontId="1"/>
  </si>
  <si>
    <t>受講者</t>
    <rPh sb="0" eb="3">
      <t>ジュコウシャ</t>
    </rPh>
    <phoneticPr fontId="1"/>
  </si>
  <si>
    <t>研修内容</t>
    <rPh sb="0" eb="2">
      <t>ケンシュウ</t>
    </rPh>
    <rPh sb="2" eb="4">
      <t>ナイヨウ</t>
    </rPh>
    <phoneticPr fontId="1"/>
  </si>
  <si>
    <t>※ 必要に応じて行を追加すること。</t>
    <phoneticPr fontId="1"/>
  </si>
  <si>
    <t>○事業所内研修の実施状況を記入してください。（前年度実績）</t>
    <phoneticPr fontId="1"/>
  </si>
  <si>
    <t>乳幼児の使用する設備、食器等又は飲用水について、衛生的な管理に努め、衛生上必要な措置を講じている。</t>
    <phoneticPr fontId="1"/>
  </si>
  <si>
    <t>感染症又は食中毒が発生し、又はまん延しないように必要な措置を講ずるよう努めている。（※弁当持参の場合、食品の保存について腐敗、変質しないよう冷蔵庫を利用する等適切な措置を講じている。）</t>
    <phoneticPr fontId="1"/>
  </si>
  <si>
    <t>必要な医薬品・医療品を備えるとともにそれらの管理を適正に行っている。</t>
    <phoneticPr fontId="1"/>
  </si>
  <si>
    <t>○感染症の発生状況を記入してください。（前年度実績及び監査実施前までの状況）</t>
    <phoneticPr fontId="1"/>
  </si>
  <si>
    <t>発生年月</t>
    <phoneticPr fontId="1"/>
  </si>
  <si>
    <t>記録の有無</t>
    <phoneticPr fontId="1"/>
  </si>
  <si>
    <t>発生の内容（感染症名等）</t>
    <rPh sb="0" eb="2">
      <t>ハッセイ</t>
    </rPh>
    <rPh sb="3" eb="5">
      <t>ナイヨウ</t>
    </rPh>
    <rPh sb="6" eb="9">
      <t>カンセンショウ</t>
    </rPh>
    <rPh sb="9" eb="10">
      <t>メイ</t>
    </rPh>
    <rPh sb="10" eb="11">
      <t>ナド</t>
    </rPh>
    <phoneticPr fontId="1"/>
  </si>
  <si>
    <t>〈与那原町〉
家庭的保育者は、家庭的保育補助者（※）と共に保育を行い、２人が保育することができる乳幼児の数は、５人以下である。
※家庭的保育補助者とは、町長が行う研修（町長が指定する都道府県知事その他の機関が行う研修を含む）を修了した者であって、家庭的保育者を補助するものをいう。</t>
    <phoneticPr fontId="1"/>
  </si>
  <si>
    <t>※ 発生事案ごとに記載すること。 ※ 必要に応じて行を追加すること。</t>
    <phoneticPr fontId="1"/>
  </si>
  <si>
    <t>事業の運営についての重要事項に関する規程（運営規程）を定めている。</t>
    <phoneticPr fontId="1"/>
  </si>
  <si>
    <t>苦情受付窓口を設置している。</t>
    <phoneticPr fontId="1"/>
  </si>
  <si>
    <t>苦情の内容等を記録している。</t>
    <phoneticPr fontId="1"/>
  </si>
  <si>
    <t>苦情に関して市町が行う調査に協力するとともに、市町から指導・助言を受けた場合は必要な改善を行い、求めがあった場合は市町に改善内容を報告している。</t>
    <phoneticPr fontId="1"/>
  </si>
  <si>
    <t>○苦情受付窓口について</t>
    <phoneticPr fontId="1"/>
  </si>
  <si>
    <t>苦情受付担当者</t>
    <phoneticPr fontId="1"/>
  </si>
  <si>
    <t>苦情解決責任者</t>
    <phoneticPr fontId="1"/>
  </si>
  <si>
    <t>職・氏名　</t>
    <phoneticPr fontId="1"/>
  </si>
  <si>
    <t>○苦情の受付状況を記入してください。（前年度実績及び監査実施前までの状況）</t>
    <phoneticPr fontId="1"/>
  </si>
  <si>
    <t>受付年月日</t>
    <phoneticPr fontId="1"/>
  </si>
  <si>
    <t>苦情の内容等</t>
    <phoneticPr fontId="1"/>
  </si>
  <si>
    <t>利用乳幼児の施設外での活動、取組等のための移動その他の児童の移動のために運行することがあるか。</t>
    <phoneticPr fontId="1"/>
  </si>
  <si>
    <t>上記が「有」の場合は以下も回答してください</t>
    <phoneticPr fontId="1"/>
  </si>
  <si>
    <t>運行の有無</t>
    <phoneticPr fontId="1"/>
  </si>
  <si>
    <t>利用乳幼児の施設外での活動、取組等のための移動その他の児童の移動のために運行するときは、児童の乗車及び降車の際に、点呼その他の児童の所在を確実に把握することができる方法により、児童の所在を確認している。</t>
    <phoneticPr fontId="1"/>
  </si>
  <si>
    <t>利用乳幼児の安全の確保を図るため、安全計画（※）を策定している。</t>
    <phoneticPr fontId="1"/>
  </si>
  <si>
    <t>職員に対し、安全計画について周知するとともに、研修及び訓練を定期的に実施している。</t>
    <phoneticPr fontId="1"/>
  </si>
  <si>
    <t>保護者に対し、安全計画に基づく取り組みの内容等について周知している。</t>
    <phoneticPr fontId="1"/>
  </si>
  <si>
    <t>定期的に安全計画の見直しを行い、必要に応じて安全計画の変更を行っている。</t>
    <phoneticPr fontId="1"/>
  </si>
  <si>
    <t>利用乳幼児の国籍、信条、社会的身分又は利用に要する費用を負担するか否かによって、差別的取り扱いをしていない。</t>
    <phoneticPr fontId="1"/>
  </si>
  <si>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1"/>
  </si>
  <si>
    <t>○食事の提供について記入してください。</t>
    <phoneticPr fontId="1"/>
  </si>
  <si>
    <t>食事の提供の方法</t>
    <phoneticPr fontId="1"/>
  </si>
  <si>
    <t>施設内調理　</t>
    <phoneticPr fontId="1"/>
  </si>
  <si>
    <t>連携施設等から搬入</t>
    <phoneticPr fontId="1"/>
  </si>
  <si>
    <t>その他（　　　　　）</t>
    <phoneticPr fontId="1"/>
  </si>
  <si>
    <t>○施設内調理の場合</t>
    <phoneticPr fontId="1"/>
  </si>
  <si>
    <t>献立はできる限り変化に富み、利用乳幼児の健全な発育に必要な栄養量を含有している。</t>
    <phoneticPr fontId="1"/>
  </si>
  <si>
    <t>食事は、食品の種類及び調理方法について栄養並びに利用乳幼児の身体的状況及び嗜好を考慮したものである。</t>
    <phoneticPr fontId="1"/>
  </si>
  <si>
    <t>あらかじめ作成した献立に従って調理を行っている。</t>
    <phoneticPr fontId="1"/>
  </si>
  <si>
    <t>利用乳幼児の健康な生活の基本としての食を営む力の育成に努めている。</t>
    <phoneticPr fontId="1"/>
  </si>
  <si>
    <t>給食材料を適切に用意し保管している。</t>
    <phoneticPr fontId="1"/>
  </si>
  <si>
    <t>利用乳幼児の健康診断を、利用開始時及び年２回以上行っている。</t>
    <phoneticPr fontId="1"/>
  </si>
  <si>
    <t>利用乳幼児の健康診断の結果を記録、保管し、保護者へ伝達している。</t>
    <phoneticPr fontId="1"/>
  </si>
  <si>
    <t>調理に携わる職員に、概ね月１回検便を実施している。</t>
    <phoneticPr fontId="1"/>
  </si>
  <si>
    <t>1回目</t>
    <rPh sb="1" eb="3">
      <t>カイメ</t>
    </rPh>
    <phoneticPr fontId="1"/>
  </si>
  <si>
    <t>2回目</t>
    <rPh sb="1" eb="3">
      <t>カイメ</t>
    </rPh>
    <phoneticPr fontId="1"/>
  </si>
  <si>
    <t>実施日</t>
    <rPh sb="0" eb="3">
      <t>ジッシビ</t>
    </rPh>
    <phoneticPr fontId="1"/>
  </si>
  <si>
    <t>記録</t>
    <rPh sb="0" eb="2">
      <t>キロク</t>
    </rPh>
    <phoneticPr fontId="1"/>
  </si>
  <si>
    <t>内科検診</t>
    <rPh sb="0" eb="4">
      <t>ナイカケンシン</t>
    </rPh>
    <phoneticPr fontId="1"/>
  </si>
  <si>
    <t>歯科検診</t>
    <rPh sb="0" eb="4">
      <t>シカケンシン</t>
    </rPh>
    <phoneticPr fontId="1"/>
  </si>
  <si>
    <t>尿検査</t>
    <rPh sb="0" eb="3">
      <t>ニョウケンサ</t>
    </rPh>
    <phoneticPr fontId="1"/>
  </si>
  <si>
    <t>その他の検査
（　　　　　）</t>
    <rPh sb="2" eb="3">
      <t>タ</t>
    </rPh>
    <rPh sb="4" eb="6">
      <t>ケンサ</t>
    </rPh>
    <phoneticPr fontId="1"/>
  </si>
  <si>
    <t>氏名</t>
    <rPh sb="0" eb="2">
      <t>シメイ</t>
    </rPh>
    <phoneticPr fontId="1"/>
  </si>
  <si>
    <t>定期健康診断
対象人数</t>
    <rPh sb="0" eb="6">
      <t>テイキケンコウシンダン</t>
    </rPh>
    <rPh sb="7" eb="9">
      <t>タイショウ</t>
    </rPh>
    <rPh sb="9" eb="11">
      <t>ニンズウ</t>
    </rPh>
    <phoneticPr fontId="1"/>
  </si>
  <si>
    <t>受診人数</t>
    <rPh sb="0" eb="2">
      <t>ジュシン</t>
    </rPh>
    <rPh sb="2" eb="4">
      <t>ニンズウ</t>
    </rPh>
    <phoneticPr fontId="1"/>
  </si>
  <si>
    <t>未受診者</t>
    <rPh sb="0" eb="4">
      <t>ミジュシンシャ</t>
    </rPh>
    <phoneticPr fontId="1"/>
  </si>
  <si>
    <t>人間ドック受診</t>
    <rPh sb="0" eb="2">
      <t>ニンゲン</t>
    </rPh>
    <rPh sb="5" eb="7">
      <t>ジュシン</t>
    </rPh>
    <phoneticPr fontId="1"/>
  </si>
  <si>
    <t>○職員の定期健康診断の実施状況を記入してください。
（前年度の実施状況。新設事業所は当年度の監査調書提出月まで）</t>
    <rPh sb="4" eb="6">
      <t>テイキ</t>
    </rPh>
    <rPh sb="16" eb="18">
      <t>キニュウ</t>
    </rPh>
    <rPh sb="27" eb="30">
      <t>ゼンネンド</t>
    </rPh>
    <rPh sb="31" eb="35">
      <t>ジッシジョウキョウ</t>
    </rPh>
    <phoneticPr fontId="1"/>
  </si>
  <si>
    <t>○上記の健康診断未受診者について記入してください。</t>
    <rPh sb="1" eb="3">
      <t>ジョウキ</t>
    </rPh>
    <rPh sb="4" eb="6">
      <t>ケンコウ</t>
    </rPh>
    <rPh sb="6" eb="8">
      <t>シンダン</t>
    </rPh>
    <rPh sb="8" eb="11">
      <t>ミジュシン</t>
    </rPh>
    <rPh sb="11" eb="12">
      <t>シャ</t>
    </rPh>
    <rPh sb="16" eb="18">
      <t>キニュウ</t>
    </rPh>
    <phoneticPr fontId="1"/>
  </si>
  <si>
    <t>保育時間は１日につき８時間を原則とし、乳幼児の保護者の労働時間その他家庭の状況等を考慮して定めている。</t>
    <phoneticPr fontId="1"/>
  </si>
  <si>
    <t>○保育時間等の状況を記入してください。</t>
    <phoneticPr fontId="1"/>
  </si>
  <si>
    <t>開所時間（月～金）</t>
    <phoneticPr fontId="1"/>
  </si>
  <si>
    <t>開所時間（土）</t>
    <phoneticPr fontId="1"/>
  </si>
  <si>
    <t>保育標準時間</t>
    <phoneticPr fontId="1"/>
  </si>
  <si>
    <t>保育短時間</t>
    <phoneticPr fontId="1"/>
  </si>
  <si>
    <t>土曜日　</t>
    <rPh sb="0" eb="3">
      <t>ドヨウビ</t>
    </rPh>
    <phoneticPr fontId="1"/>
  </si>
  <si>
    <t>慰霊の日　</t>
    <rPh sb="0" eb="2">
      <t>イレイ</t>
    </rPh>
    <rPh sb="3" eb="4">
      <t>ヒ</t>
    </rPh>
    <phoneticPr fontId="1"/>
  </si>
  <si>
    <t>日曜祝日を除く
年間休業日（前年度）</t>
    <phoneticPr fontId="1"/>
  </si>
  <si>
    <t>その他（　　　）</t>
    <rPh sb="2" eb="3">
      <t>タ</t>
    </rPh>
    <phoneticPr fontId="1"/>
  </si>
  <si>
    <t>/　～　/</t>
    <phoneticPr fontId="1"/>
  </si>
  <si>
    <t>家庭的保育者等は、保育の計画や記録を通して自らの保育実践を振り返り、自己評価に取り組んでいる。　　</t>
    <phoneticPr fontId="1"/>
  </si>
  <si>
    <t>家庭的保育事業所として、保育内容等について自己評価を行っている。　</t>
    <phoneticPr fontId="1"/>
  </si>
  <si>
    <t>いる</t>
    <phoneticPr fontId="1"/>
  </si>
  <si>
    <t>いない</t>
    <phoneticPr fontId="1"/>
  </si>
  <si>
    <t>睡眠時の乳幼児の状況を定期的に確認するなど、乳幼児突然死症候群（SIDS）の防止対策を行っている。</t>
    <phoneticPr fontId="1"/>
  </si>
  <si>
    <t>（睡眠時呼吸チェック表の使用）</t>
    <phoneticPr fontId="1"/>
  </si>
  <si>
    <t>有</t>
    <rPh sb="0" eb="1">
      <t>ア</t>
    </rPh>
    <phoneticPr fontId="1"/>
  </si>
  <si>
    <t>無</t>
    <rPh sb="0" eb="1">
      <t>ナ</t>
    </rPh>
    <phoneticPr fontId="1"/>
  </si>
  <si>
    <t>20．保護者との連絡</t>
    <phoneticPr fontId="1"/>
  </si>
  <si>
    <t>保護者と密接な連絡をとり、保護者の理解及び協力を得るよう努めている。</t>
    <phoneticPr fontId="1"/>
  </si>
  <si>
    <t xml:space="preserve">○連携施設及び連携内容について記入してください。
（複数の連携施設がある場合はすべてについて記入すること）
</t>
    <phoneticPr fontId="1"/>
  </si>
  <si>
    <t>連携施設の有無</t>
    <phoneticPr fontId="1"/>
  </si>
  <si>
    <t>連携施設の名称
及び連携内容</t>
    <phoneticPr fontId="1"/>
  </si>
  <si>
    <t>連携施設名</t>
    <phoneticPr fontId="1"/>
  </si>
  <si>
    <t>保育内容の支援</t>
    <rPh sb="0" eb="4">
      <t>ホイクナイヨウ</t>
    </rPh>
    <rPh sb="5" eb="7">
      <t>シエン</t>
    </rPh>
    <phoneticPr fontId="1"/>
  </si>
  <si>
    <t>代替保育の提供</t>
    <rPh sb="0" eb="4">
      <t>ダイタイホイク</t>
    </rPh>
    <rPh sb="5" eb="7">
      <t>テイキョウ</t>
    </rPh>
    <phoneticPr fontId="1"/>
  </si>
  <si>
    <t>利用乳幼児の卒園後の受入れ支援</t>
    <rPh sb="0" eb="2">
      <t>リヨウ</t>
    </rPh>
    <rPh sb="2" eb="5">
      <t>ニュウヨウジ</t>
    </rPh>
    <rPh sb="6" eb="10">
      <t>ソツエン</t>
    </rPh>
    <rPh sb="10" eb="12">
      <t>ウケイ</t>
    </rPh>
    <rPh sb="13" eb="15">
      <t>シエン</t>
    </rPh>
    <phoneticPr fontId="1"/>
  </si>
  <si>
    <t>【　　　　　　】</t>
    <phoneticPr fontId="1"/>
  </si>
  <si>
    <t>南部広域市町村圏事務組合</t>
    <rPh sb="0" eb="2">
      <t>ナンブ</t>
    </rPh>
    <rPh sb="2" eb="4">
      <t>コウイキ</t>
    </rPh>
    <rPh sb="4" eb="8">
      <t>シチョウソンケン</t>
    </rPh>
    <rPh sb="8" eb="10">
      <t>ジム</t>
    </rPh>
    <rPh sb="10" eb="12">
      <t>クミアイ</t>
    </rPh>
    <phoneticPr fontId="6"/>
  </si>
  <si>
    <t>理事会理事長　　知念　覚　　様</t>
    <rPh sb="0" eb="3">
      <t>リジカイ</t>
    </rPh>
    <rPh sb="3" eb="6">
      <t>リジチョウ</t>
    </rPh>
    <rPh sb="8" eb="10">
      <t>チネン</t>
    </rPh>
    <rPh sb="11" eb="12">
      <t>サト</t>
    </rPh>
    <rPh sb="14" eb="15">
      <t>サマ</t>
    </rPh>
    <phoneticPr fontId="6"/>
  </si>
  <si>
    <t>事 業 所 所 在 地</t>
    <rPh sb="0" eb="1">
      <t>コト</t>
    </rPh>
    <rPh sb="2" eb="3">
      <t>ギョウ</t>
    </rPh>
    <rPh sb="4" eb="5">
      <t>ジョ</t>
    </rPh>
    <rPh sb="6" eb="7">
      <t>ショ</t>
    </rPh>
    <rPh sb="8" eb="9">
      <t>ザイ</t>
    </rPh>
    <rPh sb="10" eb="11">
      <t>チ</t>
    </rPh>
    <phoneticPr fontId="6"/>
  </si>
  <si>
    <t>○○○○○○○</t>
    <phoneticPr fontId="6"/>
  </si>
  <si>
    <t>事業主(法人等)の名称</t>
    <rPh sb="0" eb="3">
      <t>ジギョウヌシ</t>
    </rPh>
    <rPh sb="4" eb="6">
      <t>ホウジン</t>
    </rPh>
    <rPh sb="6" eb="7">
      <t>トウ</t>
    </rPh>
    <rPh sb="9" eb="11">
      <t>メイショウ</t>
    </rPh>
    <phoneticPr fontId="6"/>
  </si>
  <si>
    <t>社会福祉法人　○○○○○○○</t>
    <rPh sb="0" eb="2">
      <t>シャカイ</t>
    </rPh>
    <rPh sb="2" eb="4">
      <t>フクシ</t>
    </rPh>
    <rPh sb="4" eb="6">
      <t>ホウジン</t>
    </rPh>
    <phoneticPr fontId="6"/>
  </si>
  <si>
    <t>理事長　　○○　○○</t>
    <rPh sb="0" eb="3">
      <t>リジチョウ</t>
    </rPh>
    <phoneticPr fontId="6"/>
  </si>
  <si>
    <t>TEL: 000-000-0000</t>
    <phoneticPr fontId="6"/>
  </si>
  <si>
    <t>FAX: 000-000-0000</t>
    <phoneticPr fontId="6"/>
  </si>
  <si>
    <t>担当:</t>
    <rPh sb="0" eb="2">
      <t>タントウ</t>
    </rPh>
    <phoneticPr fontId="6"/>
  </si>
  <si>
    <t>ご査収の程宜しくお願い申し上げます。</t>
    <rPh sb="1" eb="3">
      <t>サシュウ</t>
    </rPh>
    <rPh sb="4" eb="5">
      <t>ホド</t>
    </rPh>
    <rPh sb="5" eb="6">
      <t>ヨロ</t>
    </rPh>
    <rPh sb="9" eb="10">
      <t>ネガ</t>
    </rPh>
    <rPh sb="11" eb="12">
      <t>モウ</t>
    </rPh>
    <rPh sb="13" eb="14">
      <t>ア</t>
    </rPh>
    <phoneticPr fontId="6"/>
  </si>
  <si>
    <t>敬具</t>
    <rPh sb="0" eb="2">
      <t>ケイグ</t>
    </rPh>
    <phoneticPr fontId="6"/>
  </si>
  <si>
    <t>記</t>
    <phoneticPr fontId="6"/>
  </si>
  <si>
    <t>2. 添付資料（ 正・副 ）</t>
    <rPh sb="3" eb="5">
      <t>テンプ</t>
    </rPh>
    <rPh sb="5" eb="7">
      <t>シリョウ</t>
    </rPh>
    <phoneticPr fontId="6"/>
  </si>
  <si>
    <t>以上</t>
    <rPh sb="0" eb="2">
      <t>イジョウ</t>
    </rPh>
    <phoneticPr fontId="6"/>
  </si>
  <si>
    <t>（記載例）</t>
    <rPh sb="1" eb="4">
      <t>キサイレイ</t>
    </rPh>
    <phoneticPr fontId="6"/>
  </si>
  <si>
    <t>那覇市旭町１１６番地３７</t>
    <rPh sb="0" eb="3">
      <t>ナハシ</t>
    </rPh>
    <rPh sb="3" eb="5">
      <t>アサヒマチ</t>
    </rPh>
    <rPh sb="8" eb="10">
      <t>バンチ</t>
    </rPh>
    <phoneticPr fontId="6"/>
  </si>
  <si>
    <t>社会福祉法人　なんぶ広域会</t>
    <rPh sb="0" eb="2">
      <t>シャカイ</t>
    </rPh>
    <rPh sb="2" eb="4">
      <t>フクシ</t>
    </rPh>
    <rPh sb="4" eb="6">
      <t>ホウジン</t>
    </rPh>
    <rPh sb="10" eb="12">
      <t>コウイキ</t>
    </rPh>
    <rPh sb="12" eb="13">
      <t>カイ</t>
    </rPh>
    <phoneticPr fontId="6"/>
  </si>
  <si>
    <t>理事長　　保育　太郎</t>
    <rPh sb="0" eb="3">
      <t>リジチョウ</t>
    </rPh>
    <rPh sb="5" eb="7">
      <t>ホイク</t>
    </rPh>
    <rPh sb="8" eb="10">
      <t>タロウ</t>
    </rPh>
    <phoneticPr fontId="6"/>
  </si>
  <si>
    <t>個人事業主にあっては、個人名を記載してください。</t>
    <rPh sb="0" eb="2">
      <t>コジン</t>
    </rPh>
    <rPh sb="2" eb="5">
      <t>ジギョウヌシ</t>
    </rPh>
    <rPh sb="11" eb="14">
      <t>コジンメイ</t>
    </rPh>
    <rPh sb="15" eb="17">
      <t>キサイ</t>
    </rPh>
    <phoneticPr fontId="6"/>
  </si>
  <si>
    <r>
      <t xml:space="preserve">TEL: </t>
    </r>
    <r>
      <rPr>
        <sz val="13"/>
        <color rgb="FFFF0000"/>
        <rFont val="UD デジタル 教科書体 NK-R"/>
        <family val="1"/>
        <charset val="128"/>
      </rPr>
      <t>098-860-1234</t>
    </r>
    <phoneticPr fontId="6"/>
  </si>
  <si>
    <r>
      <t xml:space="preserve">FAX: </t>
    </r>
    <r>
      <rPr>
        <sz val="13"/>
        <color rgb="FFFF0000"/>
        <rFont val="UD デジタル 教科書体 NK-R"/>
        <family val="1"/>
        <charset val="128"/>
      </rPr>
      <t>098-860-1235</t>
    </r>
    <phoneticPr fontId="6"/>
  </si>
  <si>
    <r>
      <t>担当:　</t>
    </r>
    <r>
      <rPr>
        <sz val="13"/>
        <color rgb="FFFF0000"/>
        <rFont val="UD デジタル 教科書体 NK-R"/>
        <family val="1"/>
        <charset val="128"/>
      </rPr>
      <t>大城</t>
    </r>
    <rPh sb="0" eb="2">
      <t>タントウ</t>
    </rPh>
    <rPh sb="4" eb="6">
      <t>オオシロ</t>
    </rPh>
    <phoneticPr fontId="6"/>
  </si>
  <si>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6"/>
  </si>
  <si>
    <t>令和</t>
    <rPh sb="0" eb="2">
      <t>レイワ</t>
    </rPh>
    <phoneticPr fontId="6"/>
  </si>
  <si>
    <t>年度</t>
  </si>
  <si>
    <t>代表者の職・氏名</t>
    <rPh sb="0" eb="3">
      <t>ダイヒョウシャ</t>
    </rPh>
    <rPh sb="4" eb="5">
      <t>ショク</t>
    </rPh>
    <rPh sb="6" eb="8">
      <t>シメイ</t>
    </rPh>
    <phoneticPr fontId="6"/>
  </si>
  <si>
    <t>職名</t>
    <rPh sb="0" eb="2">
      <t>ショクメイ</t>
    </rPh>
    <phoneticPr fontId="6"/>
  </si>
  <si>
    <t>氏名</t>
    <rPh sb="0" eb="2">
      <t>シメイ</t>
    </rPh>
    <phoneticPr fontId="6"/>
  </si>
  <si>
    <t>電話番号</t>
    <rPh sb="0" eb="4">
      <t>デンワバ</t>
    </rPh>
    <phoneticPr fontId="6"/>
  </si>
  <si>
    <t>電話番号</t>
    <rPh sb="0" eb="4">
      <t>デンワバンゴウ</t>
    </rPh>
    <phoneticPr fontId="6"/>
  </si>
  <si>
    <t>保育事業所
所在地</t>
    <rPh sb="0" eb="2">
      <t>ホイク</t>
    </rPh>
    <rPh sb="2" eb="5">
      <t>ジギョウショ</t>
    </rPh>
    <rPh sb="6" eb="9">
      <t>ショザイチ</t>
    </rPh>
    <phoneticPr fontId="6"/>
  </si>
  <si>
    <t>FAX番号</t>
    <rPh sb="3" eb="5">
      <t>バンゴウ</t>
    </rPh>
    <phoneticPr fontId="6"/>
  </si>
  <si>
    <t>メールアドレス</t>
    <phoneticPr fontId="6"/>
  </si>
  <si>
    <t>記入担当者の職・氏名</t>
    <rPh sb="0" eb="2">
      <t>キニュウ</t>
    </rPh>
    <rPh sb="2" eb="4">
      <t>タントウ</t>
    </rPh>
    <rPh sb="4" eb="5">
      <t>シャ</t>
    </rPh>
    <rPh sb="6" eb="7">
      <t>ショク</t>
    </rPh>
    <rPh sb="8" eb="10">
      <t>シメイ</t>
    </rPh>
    <phoneticPr fontId="6"/>
  </si>
  <si>
    <t>認可年月日</t>
    <rPh sb="0" eb="2">
      <t>ニンカ</t>
    </rPh>
    <rPh sb="2" eb="5">
      <t>ネンガッピ</t>
    </rPh>
    <phoneticPr fontId="6"/>
  </si>
  <si>
    <t>年</t>
    <rPh sb="0" eb="1">
      <t>ネン</t>
    </rPh>
    <phoneticPr fontId="6"/>
  </si>
  <si>
    <t>月</t>
    <rPh sb="0" eb="1">
      <t>ツキ</t>
    </rPh>
    <phoneticPr fontId="6"/>
  </si>
  <si>
    <t>日</t>
    <rPh sb="0" eb="1">
      <t>ニチ</t>
    </rPh>
    <phoneticPr fontId="6"/>
  </si>
  <si>
    <t>事業開始年月日</t>
    <rPh sb="0" eb="2">
      <t>ジギョウ</t>
    </rPh>
    <rPh sb="2" eb="4">
      <t>カイシ</t>
    </rPh>
    <rPh sb="4" eb="7">
      <t>ネンガッピ</t>
    </rPh>
    <phoneticPr fontId="6"/>
  </si>
  <si>
    <t>建替年月日</t>
    <rPh sb="0" eb="1">
      <t>タ</t>
    </rPh>
    <rPh sb="1" eb="2">
      <t>カ</t>
    </rPh>
    <rPh sb="2" eb="5">
      <t>ネンガッピ</t>
    </rPh>
    <phoneticPr fontId="6"/>
  </si>
  <si>
    <t>定員</t>
    <rPh sb="0" eb="2">
      <t>テイイン</t>
    </rPh>
    <phoneticPr fontId="6"/>
  </si>
  <si>
    <t>認可定員</t>
    <rPh sb="0" eb="2">
      <t>ニンカ</t>
    </rPh>
    <rPh sb="2" eb="3">
      <t>サダム</t>
    </rPh>
    <rPh sb="3" eb="4">
      <t>イン</t>
    </rPh>
    <phoneticPr fontId="6"/>
  </si>
  <si>
    <t>名</t>
    <rPh sb="0" eb="1">
      <t>メイ</t>
    </rPh>
    <phoneticPr fontId="6"/>
  </si>
  <si>
    <t>（</t>
    <phoneticPr fontId="6"/>
  </si>
  <si>
    <t>）</t>
    <phoneticPr fontId="6"/>
  </si>
  <si>
    <t>（変更年月日）</t>
    <rPh sb="1" eb="3">
      <t>ヘンコウ</t>
    </rPh>
    <rPh sb="3" eb="6">
      <t>ネンガッピ</t>
    </rPh>
    <phoneticPr fontId="6"/>
  </si>
  <si>
    <t>利用定員</t>
    <rPh sb="0" eb="2">
      <t>リヨウ</t>
    </rPh>
    <rPh sb="2" eb="4">
      <t>テイイン</t>
    </rPh>
    <rPh sb="3" eb="4">
      <t>イン</t>
    </rPh>
    <phoneticPr fontId="6"/>
  </si>
  <si>
    <t>●</t>
    <phoneticPr fontId="6"/>
  </si>
  <si>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6"/>
  </si>
  <si>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6"/>
  </si>
  <si>
    <t>【 印刷不要 】</t>
    <rPh sb="2" eb="4">
      <t>インサツ</t>
    </rPh>
    <rPh sb="4" eb="6">
      <t>フヨウ</t>
    </rPh>
    <phoneticPr fontId="6"/>
  </si>
  <si>
    <t>作成に係る留意事項について</t>
    <phoneticPr fontId="6"/>
  </si>
  <si>
    <t>○</t>
    <phoneticPr fontId="6"/>
  </si>
  <si>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6"/>
  </si>
  <si>
    <t>→入力箇所　　　○</t>
    <rPh sb="1" eb="3">
      <t>ニュウリョク</t>
    </rPh>
    <rPh sb="3" eb="5">
      <t>カショ</t>
    </rPh>
    <phoneticPr fontId="6"/>
  </si>
  <si>
    <t>→選択箇所</t>
    <rPh sb="1" eb="3">
      <t>センタク</t>
    </rPh>
    <rPh sb="3" eb="5">
      <t>カショ</t>
    </rPh>
    <phoneticPr fontId="6"/>
  </si>
  <si>
    <t>→自動計算箇所（入力不要箇所）</t>
    <rPh sb="1" eb="3">
      <t>ジドウ</t>
    </rPh>
    <rPh sb="3" eb="5">
      <t>ケイサン</t>
    </rPh>
    <rPh sb="5" eb="7">
      <t>カショ</t>
    </rPh>
    <rPh sb="8" eb="10">
      <t>ニュウリョク</t>
    </rPh>
    <rPh sb="10" eb="12">
      <t>フヨウ</t>
    </rPh>
    <rPh sb="12" eb="14">
      <t>カショ</t>
    </rPh>
    <phoneticPr fontId="6"/>
  </si>
  <si>
    <t>特記事項の表記について</t>
    <rPh sb="0" eb="2">
      <t>トッキ</t>
    </rPh>
    <rPh sb="2" eb="4">
      <t>ジコウ</t>
    </rPh>
    <rPh sb="5" eb="7">
      <t>ヒョウキ</t>
    </rPh>
    <phoneticPr fontId="6"/>
  </si>
  <si>
    <t>元となる法令通知等</t>
    <rPh sb="0" eb="1">
      <t>モト</t>
    </rPh>
    <rPh sb="4" eb="6">
      <t>ホウレイ</t>
    </rPh>
    <rPh sb="6" eb="8">
      <t>ツウチ</t>
    </rPh>
    <rPh sb="8" eb="9">
      <t>トウ</t>
    </rPh>
    <phoneticPr fontId="6"/>
  </si>
  <si>
    <t>本調書での表記</t>
    <rPh sb="0" eb="1">
      <t>ホン</t>
    </rPh>
    <rPh sb="1" eb="3">
      <t>チョウショ</t>
    </rPh>
    <rPh sb="5" eb="7">
      <t>ヒョウキ</t>
    </rPh>
    <phoneticPr fontId="6"/>
  </si>
  <si>
    <t>各市町村で制定された家庭的保育事業等の設備及び運営に関する基準を定める条例</t>
  </si>
  <si>
    <t>家庭的保育条例</t>
    <rPh sb="0" eb="3">
      <t>カテイテキ</t>
    </rPh>
    <rPh sb="3" eb="5">
      <t>ホイク</t>
    </rPh>
    <rPh sb="5" eb="7">
      <t>ジョウレイ</t>
    </rPh>
    <phoneticPr fontId="6"/>
  </si>
  <si>
    <t>各市町村で制定された特定教育・保育施設及び特定地域型保育事業の運営に関する基準を定める条例</t>
    <phoneticPr fontId="6"/>
  </si>
  <si>
    <t>特定教育・保育条例</t>
    <rPh sb="0" eb="2">
      <t>トクテイ</t>
    </rPh>
    <rPh sb="2" eb="4">
      <t>キョウイク</t>
    </rPh>
    <rPh sb="5" eb="7">
      <t>ホイク</t>
    </rPh>
    <rPh sb="7" eb="9">
      <t>ジョウレイ</t>
    </rPh>
    <phoneticPr fontId="6"/>
  </si>
  <si>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6"/>
  </si>
  <si>
    <t>法</t>
    <rPh sb="0" eb="1">
      <t>ホウ</t>
    </rPh>
    <phoneticPr fontId="6"/>
  </si>
  <si>
    <t>子ども・子育て支援法施行規則（平成26年内閣府令第44号）</t>
    <rPh sb="10" eb="14">
      <t>セコウキ</t>
    </rPh>
    <rPh sb="20" eb="23">
      <t>ナイカクフ</t>
    </rPh>
    <rPh sb="23" eb="24">
      <t>レイ</t>
    </rPh>
    <phoneticPr fontId="6"/>
  </si>
  <si>
    <t>規則</t>
    <rPh sb="0" eb="2">
      <t>キソク</t>
    </rPh>
    <phoneticPr fontId="6"/>
  </si>
  <si>
    <t>大量調理施設衛生管理マニュアル（平成29年6月16日生食発0616第1号改正現在別添）</t>
    <rPh sb="36" eb="38">
      <t>カイセイ</t>
    </rPh>
    <rPh sb="38" eb="40">
      <t>ゲンザイ</t>
    </rPh>
    <phoneticPr fontId="6"/>
  </si>
  <si>
    <t>大量調理マニュアル</t>
    <rPh sb="0" eb="2">
      <t>タイリョウ</t>
    </rPh>
    <rPh sb="2" eb="4">
      <t>チョウリ</t>
    </rPh>
    <phoneticPr fontId="6"/>
  </si>
  <si>
    <t>留意事項通知</t>
    <rPh sb="0" eb="2">
      <t>リュウイ</t>
    </rPh>
    <rPh sb="2" eb="4">
      <t>ジコウ</t>
    </rPh>
    <rPh sb="4" eb="6">
      <t>ツウチ</t>
    </rPh>
    <phoneticPr fontId="6"/>
  </si>
  <si>
    <t>公定価格に関するFAQ</t>
    <phoneticPr fontId="6"/>
  </si>
  <si>
    <t>https://www.cfa.go.jp/policies/kokoseido/</t>
    <phoneticPr fontId="6"/>
  </si>
  <si>
    <t>処遇改善等加算について</t>
    <rPh sb="0" eb="2">
      <t>ショグウ</t>
    </rPh>
    <rPh sb="2" eb="4">
      <t>カイゼン</t>
    </rPh>
    <rPh sb="4" eb="5">
      <t>トウ</t>
    </rPh>
    <rPh sb="5" eb="7">
      <t>カサン</t>
    </rPh>
    <phoneticPr fontId="6"/>
  </si>
  <si>
    <t>事故防止等マニュアル</t>
    <rPh sb="0" eb="4">
      <t>ジコボウシ</t>
    </rPh>
    <rPh sb="4" eb="5">
      <t>トウ</t>
    </rPh>
    <phoneticPr fontId="6"/>
  </si>
  <si>
    <t>https://www.cfa.go.jp/policies/child-safety/effort/guideline/</t>
    <phoneticPr fontId="6"/>
  </si>
  <si>
    <t>令和6年○月○日</t>
    <rPh sb="0" eb="2">
      <t>レイワ</t>
    </rPh>
    <rPh sb="3" eb="4">
      <t>ネン</t>
    </rPh>
    <rPh sb="5" eb="6">
      <t>ガツ</t>
    </rPh>
    <rPh sb="7" eb="8">
      <t>ニチ</t>
    </rPh>
    <phoneticPr fontId="6"/>
  </si>
  <si>
    <t>令和6年度　家庭的保育事業　運営調書等の提出について</t>
    <rPh sb="0" eb="2">
      <t>レイワ</t>
    </rPh>
    <rPh sb="3" eb="5">
      <t>ネンド</t>
    </rPh>
    <rPh sb="6" eb="9">
      <t>カテイテキ</t>
    </rPh>
    <rPh sb="9" eb="11">
      <t>ホイク</t>
    </rPh>
    <rPh sb="11" eb="13">
      <t>ジギョウ</t>
    </rPh>
    <rPh sb="14" eb="16">
      <t>ウンエイ</t>
    </rPh>
    <rPh sb="16" eb="18">
      <t>チョウショ</t>
    </rPh>
    <rPh sb="18" eb="19">
      <t>トウ</t>
    </rPh>
    <rPh sb="20" eb="22">
      <t>テイシュツ</t>
    </rPh>
    <phoneticPr fontId="6"/>
  </si>
  <si>
    <t>1. 家庭的保育事業　運営調書（ 正・副 ）</t>
    <rPh sb="3" eb="6">
      <t>カテイテキ</t>
    </rPh>
    <rPh sb="6" eb="8">
      <t>ホイク</t>
    </rPh>
    <rPh sb="8" eb="10">
      <t>ジギョウ</t>
    </rPh>
    <rPh sb="11" eb="13">
      <t>ウンエイ</t>
    </rPh>
    <rPh sb="13" eb="15">
      <t>チョウショ</t>
    </rPh>
    <rPh sb="17" eb="18">
      <t>セイ</t>
    </rPh>
    <rPh sb="19" eb="20">
      <t>フク</t>
    </rPh>
    <phoneticPr fontId="6"/>
  </si>
  <si>
    <t>　令和6年度家庭的保育事業者等指導監査の実施に際し、下記の通り書類を送付いたしますので、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6"/>
  </si>
  <si>
    <t>家庭的保育事業　運営調書</t>
    <rPh sb="0" eb="3">
      <t>カテイテキ</t>
    </rPh>
    <rPh sb="3" eb="5">
      <t>ホイク</t>
    </rPh>
    <rPh sb="5" eb="7">
      <t>ジギョウ</t>
    </rPh>
    <rPh sb="8" eb="10">
      <t>ウンエイ</t>
    </rPh>
    <rPh sb="10" eb="12">
      <t>チョウショ</t>
    </rPh>
    <phoneticPr fontId="6"/>
  </si>
  <si>
    <t>　令和6年度家庭的保育事業者等指導監査の実施に際し、下記の通り書類を送付いたします.</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6"/>
  </si>
  <si>
    <r>
      <t>別表</t>
    </r>
    <r>
      <rPr>
        <b/>
        <sz val="11"/>
        <rFont val="ＭＳ Ｐ明朝"/>
        <family val="1"/>
        <charset val="128"/>
      </rPr>
      <t>1</t>
    </r>
    <r>
      <rPr>
        <b/>
        <sz val="11"/>
        <rFont val="ＭＳ Ｐ明朝"/>
        <family val="3"/>
        <charset val="128"/>
      </rPr>
      <t>　正規職員の勤務状況及び給与支給状況</t>
    </r>
    <phoneticPr fontId="40"/>
  </si>
  <si>
    <t>番号</t>
    <rPh sb="0" eb="2">
      <t>バンゴウ</t>
    </rPh>
    <phoneticPr fontId="40"/>
  </si>
  <si>
    <t>職名</t>
    <rPh sb="0" eb="2">
      <t>ショクメイ</t>
    </rPh>
    <phoneticPr fontId="40"/>
  </si>
  <si>
    <t>氏　　名</t>
    <rPh sb="0" eb="1">
      <t>シ</t>
    </rPh>
    <rPh sb="3" eb="4">
      <t>メイ</t>
    </rPh>
    <phoneticPr fontId="40"/>
  </si>
  <si>
    <t>年齢</t>
    <rPh sb="0" eb="2">
      <t>ネンレイ</t>
    </rPh>
    <phoneticPr fontId="40"/>
  </si>
  <si>
    <t>保育士資格の登録</t>
    <rPh sb="0" eb="3">
      <t>ホイクシ</t>
    </rPh>
    <rPh sb="3" eb="5">
      <t>シカク</t>
    </rPh>
    <rPh sb="6" eb="8">
      <t>トウロク</t>
    </rPh>
    <phoneticPr fontId="40"/>
  </si>
  <si>
    <t>資格の
有無</t>
    <rPh sb="0" eb="2">
      <t>シカク</t>
    </rPh>
    <rPh sb="4" eb="5">
      <t>アリ</t>
    </rPh>
    <rPh sb="5" eb="6">
      <t>ム</t>
    </rPh>
    <phoneticPr fontId="40"/>
  </si>
  <si>
    <t>最終
学歴</t>
    <rPh sb="0" eb="2">
      <t>サイシュウ</t>
    </rPh>
    <rPh sb="3" eb="5">
      <t>ガクレキ</t>
    </rPh>
    <phoneticPr fontId="40"/>
  </si>
  <si>
    <t>経　験　年　数</t>
    <rPh sb="0" eb="1">
      <t>キョウ</t>
    </rPh>
    <rPh sb="2" eb="3">
      <t>シルシ</t>
    </rPh>
    <rPh sb="4" eb="5">
      <t>トシ</t>
    </rPh>
    <rPh sb="6" eb="7">
      <t>カズ</t>
    </rPh>
    <phoneticPr fontId="40"/>
  </si>
  <si>
    <t>本俸（円）</t>
    <phoneticPr fontId="6"/>
  </si>
  <si>
    <t>手　当　支　給　状　況　　
（本年度4月分又は採用月における諸手当）</t>
    <phoneticPr fontId="6"/>
  </si>
  <si>
    <t xml:space="preserve">
合計
(C+D)</t>
    <rPh sb="1" eb="3">
      <t>ゴウケイ</t>
    </rPh>
    <phoneticPr fontId="6"/>
  </si>
  <si>
    <t>前年度
有給休暇</t>
    <rPh sb="0" eb="3">
      <t>ゼンネンド</t>
    </rPh>
    <rPh sb="4" eb="6">
      <t>ユウキュウ</t>
    </rPh>
    <rPh sb="6" eb="8">
      <t>キュウカ</t>
    </rPh>
    <phoneticPr fontId="40"/>
  </si>
  <si>
    <t>専任・兼務状況にチェックすること。</t>
    <rPh sb="0" eb="2">
      <t>センニン</t>
    </rPh>
    <rPh sb="3" eb="5">
      <t>ケンム</t>
    </rPh>
    <rPh sb="5" eb="7">
      <t>ジョウキョウ</t>
    </rPh>
    <phoneticPr fontId="40"/>
  </si>
  <si>
    <r>
      <t>備考　</t>
    </r>
    <r>
      <rPr>
        <b/>
        <u/>
        <sz val="9"/>
        <rFont val="ＭＳ Ｐゴシック"/>
        <family val="3"/>
        <charset val="128"/>
      </rPr>
      <t>※（注）3、5参照</t>
    </r>
    <rPh sb="0" eb="2">
      <t>ビコウ</t>
    </rPh>
    <phoneticPr fontId="40"/>
  </si>
  <si>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4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</si>
  <si>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6"/>
  </si>
  <si>
    <t>現施設経験</t>
    <rPh sb="0" eb="1">
      <t>ゲン</t>
    </rPh>
    <rPh sb="1" eb="3">
      <t>シセツ</t>
    </rPh>
    <rPh sb="3" eb="5">
      <t>ケイケン</t>
    </rPh>
    <phoneticPr fontId="40"/>
  </si>
  <si>
    <t>その他の施設の経験年数B</t>
    <rPh sb="2" eb="3">
      <t>タ</t>
    </rPh>
    <rPh sb="4" eb="6">
      <t>シセツ</t>
    </rPh>
    <rPh sb="7" eb="9">
      <t>ケイケン</t>
    </rPh>
    <rPh sb="9" eb="11">
      <t>ネンスウ</t>
    </rPh>
    <phoneticPr fontId="40"/>
  </si>
  <si>
    <t>計
A＋B</t>
    <rPh sb="0" eb="1">
      <t>ケイ</t>
    </rPh>
    <phoneticPr fontId="40"/>
  </si>
  <si>
    <r>
      <t>諸手当 D   (円) 　</t>
    </r>
    <r>
      <rPr>
        <b/>
        <u/>
        <sz val="8"/>
        <rFont val="ＭＳ Ｐゴシック"/>
        <family val="3"/>
        <charset val="128"/>
      </rPr>
      <t>※（注）2参照</t>
    </r>
    <phoneticPr fontId="6"/>
  </si>
  <si>
    <t>取得
日数</t>
    <rPh sb="0" eb="2">
      <t>シュトク</t>
    </rPh>
    <rPh sb="3" eb="5">
      <t>ニッスウ</t>
    </rPh>
    <phoneticPr fontId="4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</si>
  <si>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40"/>
  </si>
  <si>
    <t>資格の
種類</t>
    <phoneticPr fontId="40"/>
  </si>
  <si>
    <t>採　 用
（異動）
年月日</t>
    <rPh sb="0" eb="1">
      <t>サイ</t>
    </rPh>
    <rPh sb="3" eb="4">
      <t>ヨウ</t>
    </rPh>
    <rPh sb="6" eb="8">
      <t>イドウ</t>
    </rPh>
    <rPh sb="10" eb="13">
      <t>ネンガッピ</t>
    </rPh>
    <phoneticPr fontId="40"/>
  </si>
  <si>
    <t>勤　続
年数A</t>
    <rPh sb="0" eb="1">
      <t>ツトム</t>
    </rPh>
    <rPh sb="2" eb="3">
      <t>ゾク</t>
    </rPh>
    <rPh sb="4" eb="6">
      <t>ネンスウ</t>
    </rPh>
    <phoneticPr fontId="40"/>
  </si>
  <si>
    <t>処遇改善Ⅰ</t>
    <phoneticPr fontId="40"/>
  </si>
  <si>
    <t>管理職</t>
    <phoneticPr fontId="40"/>
  </si>
  <si>
    <t>通勤</t>
    <rPh sb="0" eb="2">
      <t>ツウキン</t>
    </rPh>
    <phoneticPr fontId="6"/>
  </si>
  <si>
    <t>雇用
形態</t>
    <rPh sb="0" eb="2">
      <t>コヨウ</t>
    </rPh>
    <rPh sb="3" eb="5">
      <t>ケイタイ</t>
    </rPh>
    <phoneticPr fontId="6"/>
  </si>
  <si>
    <t>週平均
労働
時間</t>
    <rPh sb="0" eb="1">
      <t>シュウ</t>
    </rPh>
    <rPh sb="1" eb="3">
      <t>ヘイキン</t>
    </rPh>
    <rPh sb="4" eb="6">
      <t>ロウドウ</t>
    </rPh>
    <rPh sb="7" eb="9">
      <t>ジカン</t>
    </rPh>
    <phoneticPr fontId="6"/>
  </si>
  <si>
    <t>処遇改善Ⅱ</t>
    <rPh sb="0" eb="4">
      <t>ショグウ</t>
    </rPh>
    <phoneticPr fontId="40"/>
  </si>
  <si>
    <t>主任</t>
    <rPh sb="0" eb="2">
      <t>シュニン</t>
    </rPh>
    <phoneticPr fontId="40"/>
  </si>
  <si>
    <t>時間外</t>
    <rPh sb="0" eb="3">
      <t>ジカンガイ</t>
    </rPh>
    <phoneticPr fontId="6"/>
  </si>
  <si>
    <t>所定
日数</t>
    <rPh sb="0" eb="2">
      <t>ショテイ</t>
    </rPh>
    <rPh sb="3" eb="5">
      <t>ニッスウ</t>
    </rPh>
    <phoneticPr fontId="40"/>
  </si>
  <si>
    <t>（</t>
    <phoneticPr fontId="40"/>
  </si>
  <si>
    <t>格付</t>
    <rPh sb="0" eb="2">
      <t>カクヅ</t>
    </rPh>
    <phoneticPr fontId="6"/>
  </si>
  <si>
    <t>）</t>
    <phoneticPr fontId="40"/>
  </si>
  <si>
    <t>処遇改善Ⅲ</t>
    <rPh sb="0" eb="4">
      <t>ショグウ</t>
    </rPh>
    <phoneticPr fontId="40"/>
  </si>
  <si>
    <t>扶養</t>
    <rPh sb="0" eb="2">
      <t>フヨウ</t>
    </rPh>
    <phoneticPr fontId="6"/>
  </si>
  <si>
    <t>その他</t>
    <rPh sb="2" eb="3">
      <t>タ</t>
    </rPh>
    <phoneticPr fontId="6"/>
  </si>
  <si>
    <t>施設長</t>
    <rPh sb="0" eb="3">
      <t>シセツチョウ</t>
    </rPh>
    <phoneticPr fontId="6"/>
  </si>
  <si>
    <t>保育　花子</t>
    <rPh sb="0" eb="2">
      <t>ホイク</t>
    </rPh>
    <rPh sb="3" eb="5">
      <t>ハナコ</t>
    </rPh>
    <phoneticPr fontId="6"/>
  </si>
  <si>
    <t>有</t>
  </si>
  <si>
    <t>短大</t>
  </si>
  <si>
    <t>H28</t>
    <phoneticPr fontId="6"/>
  </si>
  <si>
    <t>年</t>
    <rPh sb="0" eb="1">
      <t>ネン</t>
    </rPh>
    <phoneticPr fontId="40"/>
  </si>
  <si>
    <t>理事長の妻
学童兼務</t>
    <rPh sb="0" eb="3">
      <t>リジチョウ</t>
    </rPh>
    <rPh sb="4" eb="5">
      <t>ツマ</t>
    </rPh>
    <rPh sb="6" eb="8">
      <t>ガクドウ</t>
    </rPh>
    <rPh sb="8" eb="10">
      <t>ケンム</t>
    </rPh>
    <phoneticPr fontId="6"/>
  </si>
  <si>
    <t>施設長</t>
  </si>
  <si>
    <t>短時間</t>
  </si>
  <si>
    <t>月</t>
    <rPh sb="0" eb="1">
      <t>ツキ</t>
    </rPh>
    <phoneticPr fontId="40"/>
  </si>
  <si>
    <t>5-20</t>
    <phoneticPr fontId="6"/>
  </si>
  <si>
    <t>5-21</t>
    <phoneticPr fontId="6"/>
  </si>
  <si>
    <t>副主任保育士</t>
    <rPh sb="0" eb="6">
      <t>フクシュニンホイクシ</t>
    </rPh>
    <phoneticPr fontId="6"/>
  </si>
  <si>
    <t>保育　薫</t>
    <rPh sb="0" eb="2">
      <t>ホイク</t>
    </rPh>
    <rPh sb="3" eb="4">
      <t>カオル</t>
    </rPh>
    <phoneticPr fontId="6"/>
  </si>
  <si>
    <t>理事長の長女</t>
    <rPh sb="0" eb="3">
      <t>リジチョウ</t>
    </rPh>
    <rPh sb="4" eb="6">
      <t>チョウジョ</t>
    </rPh>
    <phoneticPr fontId="6"/>
  </si>
  <si>
    <t>保育士</t>
  </si>
  <si>
    <t>常勤</t>
  </si>
  <si>
    <t>3-15</t>
    <phoneticPr fontId="6"/>
  </si>
  <si>
    <t>3-16</t>
    <phoneticPr fontId="6"/>
  </si>
  <si>
    <t>保育士</t>
    <rPh sb="0" eb="3">
      <t>ホイクシ</t>
    </rPh>
    <phoneticPr fontId="6"/>
  </si>
  <si>
    <t>山田　保育</t>
    <rPh sb="0" eb="2">
      <t>ヤマダ</t>
    </rPh>
    <rPh sb="3" eb="5">
      <t>ホイク</t>
    </rPh>
    <phoneticPr fontId="6"/>
  </si>
  <si>
    <t>専門学校</t>
  </si>
  <si>
    <t>2-8</t>
    <phoneticPr fontId="6"/>
  </si>
  <si>
    <t>3-4</t>
    <phoneticPr fontId="6"/>
  </si>
  <si>
    <t>教保　春子</t>
    <rPh sb="0" eb="2">
      <t>キョウホ</t>
    </rPh>
    <rPh sb="3" eb="4">
      <t>ハル</t>
    </rPh>
    <rPh sb="4" eb="5">
      <t>コ</t>
    </rPh>
    <phoneticPr fontId="6"/>
  </si>
  <si>
    <t>大学</t>
  </si>
  <si>
    <t>R3</t>
    <phoneticPr fontId="6"/>
  </si>
  <si>
    <t>R3/5/1中途採用</t>
    <rPh sb="6" eb="10">
      <t>チュウトサイヨウ</t>
    </rPh>
    <phoneticPr fontId="6"/>
  </si>
  <si>
    <t>3-5</t>
    <phoneticPr fontId="6"/>
  </si>
  <si>
    <t>教育　保子</t>
    <rPh sb="0" eb="2">
      <t>キョウイク</t>
    </rPh>
    <rPh sb="3" eb="5">
      <t>ヤスコ</t>
    </rPh>
    <phoneticPr fontId="6"/>
  </si>
  <si>
    <t>R3/4/1～正規職員</t>
    <rPh sb="7" eb="9">
      <t>セイキ</t>
    </rPh>
    <rPh sb="9" eb="11">
      <t>ショクイン</t>
    </rPh>
    <phoneticPr fontId="6"/>
  </si>
  <si>
    <t>3-6</t>
    <phoneticPr fontId="6"/>
  </si>
  <si>
    <t>3-7</t>
    <phoneticPr fontId="6"/>
  </si>
  <si>
    <t>調理師</t>
    <rPh sb="0" eb="3">
      <t>チョウリシ</t>
    </rPh>
    <phoneticPr fontId="6"/>
  </si>
  <si>
    <t>無</t>
  </si>
  <si>
    <t>栄養士</t>
  </si>
  <si>
    <t>1-9</t>
    <phoneticPr fontId="6"/>
  </si>
  <si>
    <t>1-10</t>
    <phoneticPr fontId="6"/>
  </si>
  <si>
    <t>R3/5/1 退職</t>
    <rPh sb="7" eb="9">
      <t>タイショク</t>
    </rPh>
    <phoneticPr fontId="6"/>
  </si>
  <si>
    <t>3-9</t>
    <phoneticPr fontId="6"/>
  </si>
  <si>
    <t>3-10</t>
    <phoneticPr fontId="6"/>
  </si>
  <si>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40"/>
  </si>
  <si>
    <t>（注）</t>
    <phoneticPr fontId="40"/>
  </si>
  <si>
    <t>1．</t>
    <phoneticPr fontId="4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</si>
  <si>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6"/>
  </si>
  <si>
    <t>2．</t>
    <phoneticPr fontId="40"/>
  </si>
  <si>
    <t>「諸手当」欄には、支給されている全ての手当の名称及び金額を記入すること。</t>
    <phoneticPr fontId="40"/>
  </si>
  <si>
    <t>3．</t>
  </si>
  <si>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6"/>
  </si>
  <si>
    <t>4．</t>
    <phoneticPr fontId="40"/>
  </si>
  <si>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40"/>
  </si>
  <si>
    <t>5.</t>
    <phoneticPr fontId="4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</si>
  <si>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40"/>
  </si>
  <si>
    <t>別表2　非正規職員の勤務状況及び給与支給状況</t>
    <phoneticPr fontId="40"/>
  </si>
  <si>
    <t>資格の
有無</t>
    <rPh sb="0" eb="2">
      <t>シカク</t>
    </rPh>
    <rPh sb="4" eb="6">
      <t>ウム</t>
    </rPh>
    <phoneticPr fontId="4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</si>
  <si>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6"/>
  </si>
  <si>
    <t>専任・兼務状況にチェックすること。</t>
    <rPh sb="0" eb="2">
      <t>センニン</t>
    </rPh>
    <rPh sb="3" eb="5">
      <t>ケンム</t>
    </rPh>
    <rPh sb="5" eb="7">
      <t>ジョウキョウ</t>
    </rPh>
    <phoneticPr fontId="6"/>
  </si>
  <si>
    <r>
      <t>備考　</t>
    </r>
    <r>
      <rPr>
        <b/>
        <u/>
        <sz val="9"/>
        <rFont val="ＭＳ Ｐゴシック"/>
        <family val="3"/>
        <charset val="128"/>
      </rPr>
      <t>※（注）3、5参照</t>
    </r>
    <rPh sb="0" eb="2">
      <t>ビコウ</t>
    </rPh>
    <rPh sb="4" eb="7">
      <t>チュウ</t>
    </rPh>
    <rPh sb="10" eb="12">
      <t>サンショウ</t>
    </rPh>
    <phoneticPr fontId="40"/>
  </si>
  <si>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40"/>
  </si>
  <si>
    <r>
      <t xml:space="preserve">本年度 C
</t>
    </r>
    <r>
      <rPr>
        <u/>
        <sz val="9"/>
        <rFont val="ＭＳ Ｐ明朝"/>
        <family val="1"/>
        <charset val="128"/>
      </rPr>
      <t>4/1現在
又は
採用月現在</t>
    </r>
  </si>
  <si>
    <r>
      <t>諸手当 D   (円) 　</t>
    </r>
    <r>
      <rPr>
        <b/>
        <u/>
        <sz val="8"/>
        <rFont val="ＭＳ Ｐゴシック"/>
        <family val="3"/>
        <charset val="128"/>
      </rPr>
      <t>※（注）3参照</t>
    </r>
    <phoneticPr fontId="6"/>
  </si>
  <si>
    <t>他施設等やその他の事業で
兼務している場合の施設等の名称
産休、育休等休職
退職年月日等</t>
    <phoneticPr fontId="6"/>
  </si>
  <si>
    <t>資格の
種類</t>
    <rPh sb="0" eb="2">
      <t>シカク</t>
    </rPh>
    <rPh sb="4" eb="5">
      <t>タネ</t>
    </rPh>
    <rPh sb="5" eb="6">
      <t>タグイ</t>
    </rPh>
    <phoneticPr fontId="40"/>
  </si>
  <si>
    <t>算定根拠</t>
    <rPh sb="0" eb="2">
      <t>サンテイ</t>
    </rPh>
    <rPh sb="2" eb="4">
      <t>コンキョ</t>
    </rPh>
    <phoneticPr fontId="6"/>
  </si>
  <si>
    <t>R4</t>
    <phoneticPr fontId="6"/>
  </si>
  <si>
    <t>　</t>
  </si>
  <si>
    <t>格付表</t>
  </si>
  <si>
    <t>3-1</t>
    <phoneticPr fontId="6"/>
  </si>
  <si>
    <t>子育て支援員</t>
    <rPh sb="0" eb="2">
      <t>コソダ</t>
    </rPh>
    <rPh sb="3" eb="6">
      <t>シエンイン</t>
    </rPh>
    <phoneticPr fontId="6"/>
  </si>
  <si>
    <t>保育　広</t>
    <rPh sb="0" eb="2">
      <t>ホイク</t>
    </rPh>
    <rPh sb="3" eb="4">
      <t>ヒロ</t>
    </rPh>
    <phoneticPr fontId="6"/>
  </si>
  <si>
    <t>H31</t>
    <phoneticPr fontId="6"/>
  </si>
  <si>
    <t>子育て支援員(地域型保育コース)</t>
  </si>
  <si>
    <t>2-5</t>
    <phoneticPr fontId="6"/>
  </si>
  <si>
    <t>2-6</t>
    <phoneticPr fontId="6"/>
  </si>
  <si>
    <t>看護師</t>
    <rPh sb="0" eb="3">
      <t>カンゴシ</t>
    </rPh>
    <phoneticPr fontId="6"/>
  </si>
  <si>
    <t>広域　育子</t>
    <rPh sb="0" eb="2">
      <t>コウイキ</t>
    </rPh>
    <rPh sb="3" eb="4">
      <t>イク</t>
    </rPh>
    <rPh sb="4" eb="5">
      <t>コ</t>
    </rPh>
    <phoneticPr fontId="6"/>
  </si>
  <si>
    <t>看護師</t>
    <phoneticPr fontId="6"/>
  </si>
  <si>
    <t>時給</t>
  </si>
  <si>
    <t>1300</t>
    <phoneticPr fontId="6"/>
  </si>
  <si>
    <t>1400</t>
    <phoneticPr fontId="6"/>
  </si>
  <si>
    <t>非正規職員の平均経験年数、平均給与及び有給休暇の状況（自動計算）</t>
    <phoneticPr fontId="6"/>
  </si>
  <si>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6"/>
  </si>
  <si>
    <t>2．</t>
    <phoneticPr fontId="6"/>
  </si>
  <si>
    <t>3．</t>
    <phoneticPr fontId="6"/>
  </si>
  <si>
    <t>4．</t>
    <phoneticPr fontId="6"/>
  </si>
  <si>
    <t>5.</t>
    <phoneticPr fontId="6"/>
  </si>
  <si>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40"/>
  </si>
  <si>
    <t>－家庭的保育事業　運営No.11-②－</t>
    <rPh sb="1" eb="8">
      <t>カテイテキホイクジギョウ</t>
    </rPh>
    <phoneticPr fontId="40"/>
  </si>
  <si>
    <t>－家庭的保育事業　運営No.12-②－</t>
    <rPh sb="1" eb="8">
      <t>カテイテキホイクジギョウ</t>
    </rPh>
    <phoneticPr fontId="40"/>
  </si>
  <si>
    <t>　　（施設名：　　　　）</t>
    <phoneticPr fontId="1"/>
  </si>
  <si>
    <t>事務所 （本部）
所    在    地</t>
    <rPh sb="0" eb="1">
      <t>コト</t>
    </rPh>
    <rPh sb="1" eb="2">
      <t>ツトム</t>
    </rPh>
    <rPh sb="2" eb="3">
      <t>ショ</t>
    </rPh>
    <rPh sb="5" eb="7">
      <t>ホンブ</t>
    </rPh>
    <rPh sb="9" eb="10">
      <t>ショ</t>
    </rPh>
    <rPh sb="14" eb="15">
      <t>ザイ</t>
    </rPh>
    <rPh sb="19" eb="20">
      <t>チ</t>
    </rPh>
    <phoneticPr fontId="6"/>
  </si>
  <si>
    <t>保育士を任命し、または雇用しようとするときは、データベース（「保育士特定登録取消者管理システム」）を活用しているか。</t>
    <phoneticPr fontId="1"/>
  </si>
  <si>
    <t>　書面による協定書等の締結</t>
    <rPh sb="1" eb="3">
      <t>ショメン</t>
    </rPh>
    <rPh sb="6" eb="9">
      <t>キョウテイショ</t>
    </rPh>
    <rPh sb="9" eb="10">
      <t>トウ</t>
    </rPh>
    <rPh sb="11" eb="13">
      <t>テイケツ</t>
    </rPh>
    <phoneticPr fontId="1"/>
  </si>
  <si>
    <t>労働者名簿等の人事関係書類を適正に整備している。</t>
    <phoneticPr fontId="1"/>
  </si>
  <si>
    <t>○「適」の場合、整備している書類にチェックすること。</t>
    <rPh sb="2" eb="3">
      <t>テキ</t>
    </rPh>
    <phoneticPr fontId="1"/>
  </si>
  <si>
    <t>職員を雇用する際、雇用契約書、採用辞令、雇入通知書等書面により労働条件を明示して交付している。</t>
    <phoneticPr fontId="1"/>
  </si>
  <si>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t>
    <phoneticPr fontId="1"/>
  </si>
  <si>
    <t>最初の契約締結後又は締結の際に更新上限を新たに設ける場合や、更新上限を短縮する場合は、その理由を有期契約労働者にあらかじめ説明している。</t>
    <phoneticPr fontId="1"/>
  </si>
  <si>
    <t>短時間及び有期雇用労働者に対しては、②及び③に加え、「昇給の有無」 、「退職手当の有無」、「賞与の有無」、「短時間・有期雇用労働者の雇用管理の改善等に関する相談窓口」を書面（雇用契約書等）で明示している。</t>
    <phoneticPr fontId="1"/>
  </si>
  <si>
    <t>県の最低賃金を下回る賃金の職員はいない。</t>
    <phoneticPr fontId="1"/>
  </si>
  <si>
    <t>1日8時間以内、週40時間以内勤務は守られている。</t>
    <phoneticPr fontId="1"/>
  </si>
  <si>
    <t>週（</t>
    <rPh sb="0" eb="1">
      <t>シュウ</t>
    </rPh>
    <phoneticPr fontId="1"/>
  </si>
  <si>
    <t>）時間</t>
    <rPh sb="1" eb="3">
      <t>ジカン</t>
    </rPh>
    <phoneticPr fontId="1"/>
  </si>
  <si>
    <t>・</t>
    <phoneticPr fontId="1"/>
  </si>
  <si>
    <t>週休（</t>
    <rPh sb="0" eb="1">
      <t>シュウ</t>
    </rPh>
    <rPh sb="1" eb="2">
      <t>ヤス</t>
    </rPh>
    <phoneticPr fontId="1"/>
  </si>
  <si>
    <t>勤務時間が6時間を超える場合、45～60分の休憩時間を与えている。</t>
    <phoneticPr fontId="1"/>
  </si>
  <si>
    <t>・常勤職員所定労働時間　</t>
    <phoneticPr fontId="1"/>
  </si>
  <si>
    <t>○「適」の場合、どのような方法で与えているか。</t>
    <rPh sb="13" eb="15">
      <t>ホウホウ</t>
    </rPh>
    <rPh sb="16" eb="17">
      <t>アタ</t>
    </rPh>
    <phoneticPr fontId="1"/>
  </si>
  <si>
    <t>（</t>
  </si>
  <si>
    <t>（</t>
    <phoneticPr fontId="1"/>
  </si>
  <si>
    <t>）</t>
    <phoneticPr fontId="1"/>
  </si>
  <si>
    <t>労働基準法第36条に関する労使協定（時間外・休日労働）は、毎年度締結し、所轄労働基準監督署へ届け出ている。</t>
    <phoneticPr fontId="1"/>
  </si>
  <si>
    <t>配置保育士数確認表</t>
    <rPh sb="0" eb="2">
      <t>ハイチ</t>
    </rPh>
    <rPh sb="2" eb="5">
      <t>ホイクシ</t>
    </rPh>
    <rPh sb="5" eb="6">
      <t>スウ</t>
    </rPh>
    <rPh sb="6" eb="8">
      <t>カクニン</t>
    </rPh>
    <rPh sb="8" eb="9">
      <t>ヒョウ</t>
    </rPh>
    <phoneticPr fontId="6"/>
  </si>
  <si>
    <t>職員の勤務割り振り表  （監査調書提出月の勤務割り振り表を記入すること。）</t>
    <phoneticPr fontId="40"/>
  </si>
  <si>
    <t>（監査調書提出月：</t>
    <rPh sb="1" eb="3">
      <t>カンサ</t>
    </rPh>
    <rPh sb="3" eb="5">
      <t>チョウショ</t>
    </rPh>
    <rPh sb="5" eb="7">
      <t>テイシュツ</t>
    </rPh>
    <rPh sb="7" eb="8">
      <t>ヅキ</t>
    </rPh>
    <phoneticPr fontId="40"/>
  </si>
  <si>
    <t>月初日現在）</t>
    <rPh sb="0" eb="1">
      <t>ガツ</t>
    </rPh>
    <rPh sb="1" eb="3">
      <t>ショニチ</t>
    </rPh>
    <rPh sb="3" eb="5">
      <t>ゲンザイ</t>
    </rPh>
    <phoneticPr fontId="40"/>
  </si>
  <si>
    <t>○月●日</t>
    <rPh sb="1" eb="2">
      <t>ガツ</t>
    </rPh>
    <rPh sb="3" eb="4">
      <t>ニチ</t>
    </rPh>
    <phoneticPr fontId="6"/>
  </si>
  <si>
    <t>必要保育士数</t>
    <rPh sb="0" eb="2">
      <t>ヒツヨウ</t>
    </rPh>
    <rPh sb="2" eb="5">
      <t>ホイクシ</t>
    </rPh>
    <rPh sb="5" eb="6">
      <t>スウ</t>
    </rPh>
    <phoneticPr fontId="6"/>
  </si>
  <si>
    <t>氏　名</t>
    <rPh sb="0" eb="1">
      <t>シ</t>
    </rPh>
    <rPh sb="2" eb="3">
      <t>メイ</t>
    </rPh>
    <phoneticPr fontId="40"/>
  </si>
  <si>
    <t>職　名</t>
    <rPh sb="0" eb="1">
      <t>ショク</t>
    </rPh>
    <rPh sb="2" eb="3">
      <t>メイ</t>
    </rPh>
    <phoneticPr fontId="40"/>
  </si>
  <si>
    <t>日</t>
    <rPh sb="0" eb="1">
      <t>ニチ</t>
    </rPh>
    <phoneticPr fontId="40"/>
  </si>
  <si>
    <t>実働時間</t>
    <rPh sb="0" eb="2">
      <t>ジツドウ</t>
    </rPh>
    <rPh sb="2" eb="4">
      <t>ジカン</t>
    </rPh>
    <phoneticPr fontId="40"/>
  </si>
  <si>
    <t>(月)</t>
  </si>
  <si>
    <t>配置保育士数</t>
    <rPh sb="0" eb="2">
      <t>ハイチ</t>
    </rPh>
    <rPh sb="2" eb="5">
      <t>ホイクシ</t>
    </rPh>
    <rPh sb="5" eb="6">
      <t>スウ</t>
    </rPh>
    <phoneticPr fontId="6"/>
  </si>
  <si>
    <t>曜日</t>
    <rPh sb="0" eb="2">
      <t>ヨウビ</t>
    </rPh>
    <phoneticPr fontId="40"/>
  </si>
  <si>
    <t>No.</t>
    <phoneticPr fontId="6"/>
  </si>
  <si>
    <t>シフト</t>
    <phoneticPr fontId="6"/>
  </si>
  <si>
    <t>施設長</t>
    <rPh sb="0" eb="2">
      <t>シセツ</t>
    </rPh>
    <rPh sb="2" eb="3">
      <t>チョウ</t>
    </rPh>
    <phoneticPr fontId="40"/>
  </si>
  <si>
    <t>保育士</t>
    <rPh sb="0" eb="3">
      <t>ホイクシ</t>
    </rPh>
    <phoneticPr fontId="40"/>
  </si>
  <si>
    <t>〃</t>
    <phoneticPr fontId="40"/>
  </si>
  <si>
    <t>子育て支援員</t>
    <rPh sb="0" eb="2">
      <t>コソダ</t>
    </rPh>
    <rPh sb="3" eb="6">
      <t>シエンイン</t>
    </rPh>
    <phoneticPr fontId="40"/>
  </si>
  <si>
    <t>調理員</t>
    <rPh sb="0" eb="3">
      <t>チョウリイン</t>
    </rPh>
    <phoneticPr fontId="40"/>
  </si>
  <si>
    <t>事務員</t>
    <rPh sb="0" eb="3">
      <t>ジムイン</t>
    </rPh>
    <phoneticPr fontId="40"/>
  </si>
  <si>
    <t>記号</t>
    <rPh sb="0" eb="2">
      <t>キゴウ</t>
    </rPh>
    <phoneticPr fontId="40"/>
  </si>
  <si>
    <t>勤務形態</t>
    <rPh sb="0" eb="2">
      <t>キンム</t>
    </rPh>
    <rPh sb="2" eb="4">
      <t>ケイタイ</t>
    </rPh>
    <phoneticPr fontId="40"/>
  </si>
  <si>
    <t>時　　間　　帯</t>
    <rPh sb="0" eb="1">
      <t>トキ</t>
    </rPh>
    <rPh sb="3" eb="4">
      <t>アイダ</t>
    </rPh>
    <rPh sb="6" eb="7">
      <t>オビ</t>
    </rPh>
    <phoneticPr fontId="40"/>
  </si>
  <si>
    <t>休憩時間</t>
    <rPh sb="0" eb="2">
      <t>キュウケイ</t>
    </rPh>
    <rPh sb="2" eb="4">
      <t>ジカン</t>
    </rPh>
    <phoneticPr fontId="6"/>
  </si>
  <si>
    <t>※</t>
    <phoneticPr fontId="40"/>
  </si>
  <si>
    <t>記入要領</t>
    <phoneticPr fontId="40"/>
  </si>
  <si>
    <t>ｼﾌﾄ</t>
    <phoneticPr fontId="6"/>
  </si>
  <si>
    <t>出勤</t>
    <rPh sb="0" eb="2">
      <t>シュッキン</t>
    </rPh>
    <phoneticPr fontId="6"/>
  </si>
  <si>
    <t>退勤</t>
    <rPh sb="0" eb="2">
      <t>タイキン</t>
    </rPh>
    <phoneticPr fontId="6"/>
  </si>
  <si>
    <t>実働</t>
    <rPh sb="0" eb="2">
      <t>ジツドウ</t>
    </rPh>
    <phoneticPr fontId="6"/>
  </si>
  <si>
    <t>・</t>
    <phoneticPr fontId="40"/>
  </si>
  <si>
    <t>例</t>
    <rPh sb="0" eb="1">
      <t>レイ</t>
    </rPh>
    <phoneticPr fontId="40"/>
  </si>
  <si>
    <t>平常</t>
    <rPh sb="0" eb="2">
      <t>ヘイジョウ</t>
    </rPh>
    <phoneticPr fontId="40"/>
  </si>
  <si>
    <t>勤務</t>
    <rPh sb="0" eb="2">
      <t>キンム</t>
    </rPh>
    <phoneticPr fontId="40"/>
  </si>
  <si>
    <t>～</t>
    <phoneticPr fontId="6"/>
  </si>
  <si>
    <t>・</t>
    <phoneticPr fontId="6"/>
  </si>
  <si>
    <t>勤務形態（A～　）を上記の表に記入すること。</t>
    <phoneticPr fontId="6"/>
  </si>
  <si>
    <t>例</t>
    <rPh sb="0" eb="1">
      <t>レイ</t>
    </rPh>
    <phoneticPr fontId="6"/>
  </si>
  <si>
    <t>■</t>
  </si>
  <si>
    <t>A</t>
    <phoneticPr fontId="40"/>
  </si>
  <si>
    <t>B</t>
    <phoneticPr fontId="4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</si>
  <si>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6"/>
  </si>
  <si>
    <t>C</t>
    <phoneticPr fontId="40"/>
  </si>
  <si>
    <t>D</t>
    <phoneticPr fontId="40"/>
  </si>
  <si>
    <t>E</t>
    <phoneticPr fontId="40"/>
  </si>
  <si>
    <t>※</t>
    <phoneticPr fontId="6"/>
  </si>
  <si>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6"/>
  </si>
  <si>
    <t>F</t>
    <phoneticPr fontId="6"/>
  </si>
  <si>
    <t>G</t>
    <phoneticPr fontId="6"/>
  </si>
  <si>
    <t>H</t>
    <phoneticPr fontId="6"/>
  </si>
  <si>
    <t>I</t>
    <phoneticPr fontId="6"/>
  </si>
  <si>
    <t>J</t>
    <phoneticPr fontId="6"/>
  </si>
  <si>
    <t>K</t>
    <phoneticPr fontId="6"/>
  </si>
  <si>
    <t>L</t>
    <phoneticPr fontId="6"/>
  </si>
  <si>
    <t>M</t>
    <phoneticPr fontId="6"/>
  </si>
  <si>
    <t>N</t>
    <phoneticPr fontId="40"/>
  </si>
  <si>
    <t>○「適」の場合、（直近の届出年月日：</t>
    <phoneticPr fontId="1"/>
  </si>
  <si>
    <t>該当なし</t>
    <rPh sb="0" eb="2">
      <t>ガイトウ</t>
    </rPh>
    <phoneticPr fontId="1"/>
  </si>
  <si>
    <t>給与からの法定外控除がある場合、労働基準法第24条の賃金控除協定を締結している。</t>
    <phoneticPr fontId="1"/>
  </si>
  <si>
    <t>○「適」の場合、該当するものを全てチェックすること</t>
    <rPh sb="2" eb="3">
      <t>テキ</t>
    </rPh>
    <phoneticPr fontId="1"/>
  </si>
  <si>
    <t>・締結年月日</t>
    <phoneticPr fontId="1"/>
  </si>
  <si>
    <t>年</t>
    <rPh sb="0" eb="1">
      <t>ネン</t>
    </rPh>
    <phoneticPr fontId="1"/>
  </si>
  <si>
    <t>月</t>
    <rPh sb="0" eb="1">
      <t>ガツ</t>
    </rPh>
    <phoneticPr fontId="1"/>
  </si>
  <si>
    <t>日 ）</t>
    <rPh sb="0" eb="1">
      <t>ニチ</t>
    </rPh>
    <phoneticPr fontId="1"/>
  </si>
  <si>
    <t>出勤簿、タイムカード等を整備し、適正に管理している。</t>
    <phoneticPr fontId="1"/>
  </si>
  <si>
    <t>○「否」の場合、勤怠管理方法を記入すること。</t>
    <rPh sb="2" eb="3">
      <t>イナ</t>
    </rPh>
    <phoneticPr fontId="1"/>
  </si>
  <si>
    <t>時間外勤務命令簿を整備している。</t>
    <phoneticPr fontId="1"/>
  </si>
  <si>
    <t>時間外勤務・休日勤務について、適正に超勤手当を支給している。</t>
    <phoneticPr fontId="1"/>
  </si>
  <si>
    <t>○「否」の場合、どのように管理しているか。</t>
    <rPh sb="2" eb="3">
      <t>イナ</t>
    </rPh>
    <phoneticPr fontId="1"/>
  </si>
  <si>
    <t>年次有給休暇は、パート職員を含め、労働基準法に照らして適正に付与している。</t>
    <phoneticPr fontId="1"/>
  </si>
  <si>
    <t>付与日数（新規・繰越）や残日数は、有給休暇簿で適正に管理している。</t>
    <phoneticPr fontId="1"/>
  </si>
  <si>
    <t>産前・産後休暇、育児時間又は生理休暇等を適正に付与している。</t>
    <phoneticPr fontId="1"/>
  </si>
  <si>
    <t>育児休業・介護休業を適正に付与している。</t>
    <phoneticPr fontId="1"/>
  </si>
  <si>
    <t>育児短時間勤務・介護短時間勤務を適正に付与している。</t>
    <phoneticPr fontId="1"/>
  </si>
  <si>
    <t>定年制を採用している。</t>
    <phoneticPr fontId="1"/>
  </si>
  <si>
    <t>○「適」の場合</t>
    <rPh sb="2" eb="3">
      <t>テキ</t>
    </rPh>
    <phoneticPr fontId="1"/>
  </si>
  <si>
    <t>（ア）</t>
    <phoneticPr fontId="1"/>
  </si>
  <si>
    <t>（イ）</t>
    <phoneticPr fontId="1"/>
  </si>
  <si>
    <t>就業規則</t>
    <rPh sb="0" eb="4">
      <t>シュウギョウキソク</t>
    </rPh>
    <phoneticPr fontId="1"/>
  </si>
  <si>
    <t>条</t>
    <rPh sb="0" eb="1">
      <t>ジョウ</t>
    </rPh>
    <phoneticPr fontId="1"/>
  </si>
  <si>
    <t>第</t>
    <rPh sb="0" eb="1">
      <t>ダイ</t>
    </rPh>
    <phoneticPr fontId="1"/>
  </si>
  <si>
    <t>定年</t>
    <rPh sb="0" eb="2">
      <t>テイネン</t>
    </rPh>
    <phoneticPr fontId="1"/>
  </si>
  <si>
    <t>満</t>
    <rPh sb="0" eb="1">
      <t>マン</t>
    </rPh>
    <phoneticPr fontId="1"/>
  </si>
  <si>
    <t>歳</t>
    <rPh sb="0" eb="1">
      <t>サイ</t>
    </rPh>
    <phoneticPr fontId="1"/>
  </si>
  <si>
    <t>（ウ）</t>
    <phoneticPr fontId="1"/>
  </si>
  <si>
    <t>定年の適用除外</t>
    <rPh sb="0" eb="2">
      <t>テイネン</t>
    </rPh>
    <rPh sb="3" eb="7">
      <t>テキヨウジョガイ</t>
    </rPh>
    <phoneticPr fontId="1"/>
  </si>
  <si>
    <t>職種</t>
    <rPh sb="0" eb="2">
      <t>ショクシュ</t>
    </rPh>
    <phoneticPr fontId="1"/>
  </si>
  <si>
    <t>定年が65歳未満の場合、高年齢者雇用安定法改正法に照らし、65歳までの継続雇用制度を適正に導入している。</t>
    <phoneticPr fontId="1"/>
  </si>
  <si>
    <t>調理員（補助を含む）の採用時又は給食業務への配置換えの際に、健康診断に加え検便を実施しているか。</t>
    <phoneticPr fontId="1"/>
  </si>
  <si>
    <t>健康診断の結果、異常があった場合、再検査等の指導等を行い、その再検査の結果を確認している。</t>
    <rPh sb="0" eb="2">
      <t>ケンコウ</t>
    </rPh>
    <rPh sb="2" eb="4">
      <t>シンダン</t>
    </rPh>
    <rPh sb="5" eb="7">
      <t>ケッカ</t>
    </rPh>
    <rPh sb="8" eb="10">
      <t>イジョウ</t>
    </rPh>
    <rPh sb="14" eb="16">
      <t>バアイ</t>
    </rPh>
    <rPh sb="17" eb="18">
      <t>サイ</t>
    </rPh>
    <rPh sb="18" eb="20">
      <t>ケンサ</t>
    </rPh>
    <rPh sb="20" eb="21">
      <t>トウ</t>
    </rPh>
    <rPh sb="22" eb="24">
      <t>シドウ</t>
    </rPh>
    <rPh sb="24" eb="25">
      <t>トウ</t>
    </rPh>
    <rPh sb="26" eb="27">
      <t>オコナ</t>
    </rPh>
    <rPh sb="31" eb="32">
      <t>サイ</t>
    </rPh>
    <rPh sb="32" eb="34">
      <t>ケンサ</t>
    </rPh>
    <rPh sb="35" eb="37">
      <t>ケッカ</t>
    </rPh>
    <rPh sb="38" eb="40">
      <t>カクニン</t>
    </rPh>
    <phoneticPr fontId="1"/>
  </si>
  <si>
    <t>【入所児童・施設、設備関係】</t>
    <phoneticPr fontId="1"/>
  </si>
  <si>
    <t>１．入所児童の状況</t>
    <phoneticPr fontId="1"/>
  </si>
  <si>
    <t>２．施設、設備の状況</t>
    <phoneticPr fontId="1"/>
  </si>
  <si>
    <t>4．職員配置の状況</t>
    <phoneticPr fontId="1"/>
  </si>
  <si>
    <t>5．運営の方針</t>
    <rPh sb="2" eb="4">
      <t>ウンエイ</t>
    </rPh>
    <rPh sb="5" eb="7">
      <t>ホウシン</t>
    </rPh>
    <phoneticPr fontId="1"/>
  </si>
  <si>
    <t>8．保育所等との連携</t>
    <phoneticPr fontId="1"/>
  </si>
  <si>
    <t>【施設運営管理関係】</t>
    <phoneticPr fontId="1"/>
  </si>
  <si>
    <t>【職員処遇関係】</t>
    <phoneticPr fontId="1"/>
  </si>
  <si>
    <t>9．職員採用の手続き</t>
    <rPh sb="2" eb="4">
      <t>ショクイン</t>
    </rPh>
    <rPh sb="4" eb="6">
      <t>サイヨウ</t>
    </rPh>
    <rPh sb="7" eb="9">
      <t>テツヅ</t>
    </rPh>
    <phoneticPr fontId="1"/>
  </si>
  <si>
    <t>※別表（運営調書No.8)に監査調書提出月の勤務割振り状況を記入すること。</t>
  </si>
  <si>
    <t>10．職員の勤務時間</t>
    <rPh sb="3" eb="5">
      <t>ショクイン</t>
    </rPh>
    <rPh sb="6" eb="8">
      <t>キンム</t>
    </rPh>
    <rPh sb="8" eb="10">
      <t>ジカン</t>
    </rPh>
    <phoneticPr fontId="1"/>
  </si>
  <si>
    <t>11．労使協定について</t>
    <phoneticPr fontId="1"/>
  </si>
  <si>
    <t>12．出勤簿、タイムカード等</t>
    <rPh sb="3" eb="5">
      <t>シュッキン</t>
    </rPh>
    <rPh sb="5" eb="6">
      <t>ボ</t>
    </rPh>
    <rPh sb="13" eb="14">
      <t>ナド</t>
    </rPh>
    <phoneticPr fontId="1"/>
  </si>
  <si>
    <t>13．時間外勤務・休日勤務</t>
    <rPh sb="3" eb="6">
      <t>ジカンガイ</t>
    </rPh>
    <rPh sb="6" eb="8">
      <t>キンム</t>
    </rPh>
    <rPh sb="9" eb="11">
      <t>キュウジツ</t>
    </rPh>
    <rPh sb="11" eb="13">
      <t>キンム</t>
    </rPh>
    <phoneticPr fontId="1"/>
  </si>
  <si>
    <t>14．年次有給休暇</t>
    <rPh sb="3" eb="9">
      <t>ネンジユウキュウキュウカ</t>
    </rPh>
    <phoneticPr fontId="1"/>
  </si>
  <si>
    <t>15. 労働基準法等の女性保護規定及び育児・介護休業法の適用状況</t>
    <phoneticPr fontId="1"/>
  </si>
  <si>
    <t>16. 高年齢者雇用安定法改正法の適用状況</t>
    <phoneticPr fontId="1"/>
  </si>
  <si>
    <t>17．職員の健康診断</t>
    <rPh sb="3" eb="5">
      <t>ショクイン</t>
    </rPh>
    <phoneticPr fontId="1"/>
  </si>
  <si>
    <t>健康診断は必要な検査項目を満たしている。</t>
    <phoneticPr fontId="1"/>
  </si>
  <si>
    <t>健康診断の結果について、健康診断個人票を作成し、5年間保存している。</t>
    <rPh sb="0" eb="4">
      <t>ケンコウシンダン</t>
    </rPh>
    <rPh sb="5" eb="7">
      <t>ケッカ</t>
    </rPh>
    <phoneticPr fontId="1"/>
  </si>
  <si>
    <t>【職員処遇－研修】</t>
    <phoneticPr fontId="1"/>
  </si>
  <si>
    <t>【給食業務関係】</t>
    <phoneticPr fontId="1"/>
  </si>
  <si>
    <t>【児童の健康管理・安全管理】</t>
    <phoneticPr fontId="1"/>
  </si>
  <si>
    <t>22．児童の健康診断</t>
    <rPh sb="3" eb="5">
      <t>ジドウ</t>
    </rPh>
    <phoneticPr fontId="1"/>
  </si>
  <si>
    <t>職員の採用時の健康診断を実施している。</t>
    <rPh sb="0" eb="2">
      <t>ショクイン</t>
    </rPh>
    <rPh sb="7" eb="11">
      <t>ケンコウシンダン</t>
    </rPh>
    <phoneticPr fontId="1"/>
  </si>
  <si>
    <t>職員の定期健康診断を年１回実施している。</t>
    <rPh sb="0" eb="2">
      <t>ショクイン</t>
    </rPh>
    <rPh sb="3" eb="5">
      <t>テイキ</t>
    </rPh>
    <phoneticPr fontId="1"/>
  </si>
  <si>
    <t>24. 乳幼児突然死症候群の防止対策</t>
    <phoneticPr fontId="1"/>
  </si>
  <si>
    <t>【非常災害対策の状況】</t>
    <rPh sb="1" eb="3">
      <t>ヒジョウ</t>
    </rPh>
    <rPh sb="3" eb="5">
      <t>サイガイ</t>
    </rPh>
    <rPh sb="5" eb="7">
      <t>タイサク</t>
    </rPh>
    <rPh sb="8" eb="10">
      <t>ジョウキョウ</t>
    </rPh>
    <phoneticPr fontId="1"/>
  </si>
  <si>
    <t>【福祉サービスの質の向上の取組み】</t>
    <rPh sb="1" eb="3">
      <t>フクシ</t>
    </rPh>
    <rPh sb="8" eb="9">
      <t>シツ</t>
    </rPh>
    <rPh sb="10" eb="12">
      <t>コウジョウ</t>
    </rPh>
    <rPh sb="13" eb="15">
      <t>トリク</t>
    </rPh>
    <phoneticPr fontId="1"/>
  </si>
  <si>
    <t>　連携内容　※連携協力している事項に☑してください。</t>
    <rPh sb="3" eb="5">
      <t>ナイヨウ</t>
    </rPh>
    <phoneticPr fontId="1"/>
  </si>
  <si>
    <t>○検便の実施状況について、検査結果確認日を記入してください。（前年度の実施状況。新設事業所は当年度の監査調書提出月まで）</t>
    <rPh sb="1" eb="3">
      <t>ケンベン</t>
    </rPh>
    <rPh sb="4" eb="6">
      <t>ジッシ</t>
    </rPh>
    <rPh sb="6" eb="8">
      <t>ジョウキョウ</t>
    </rPh>
    <rPh sb="13" eb="17">
      <t>ケンサケッカ</t>
    </rPh>
    <rPh sb="17" eb="19">
      <t>カクニン</t>
    </rPh>
    <rPh sb="19" eb="20">
      <t>ビ</t>
    </rPh>
    <rPh sb="21" eb="23">
      <t>キニュウ</t>
    </rPh>
    <phoneticPr fontId="1"/>
  </si>
  <si>
    <t>別表1</t>
    <phoneticPr fontId="40"/>
  </si>
  <si>
    <t>別表3　</t>
    <phoneticPr fontId="40"/>
  </si>
  <si>
    <t>非正規職員の勤務状況及び給与支給状況</t>
  </si>
  <si>
    <t>正規職員の勤務状況及び給与支給状況</t>
    <phoneticPr fontId="1"/>
  </si>
  <si>
    <t>別表2</t>
    <phoneticPr fontId="40"/>
  </si>
  <si>
    <t>－家庭的保育事業　運営調書－</t>
    <rPh sb="1" eb="6">
      <t>カテイテキホイク</t>
    </rPh>
    <rPh sb="6" eb="8">
      <t>ジギョウ</t>
    </rPh>
    <rPh sb="11" eb="13">
      <t>チョウショ</t>
    </rPh>
    <phoneticPr fontId="40"/>
  </si>
  <si>
    <t>○「適」の場合、事業所の自己評価を公表しているか。</t>
    <rPh sb="2" eb="3">
      <t>テキ</t>
    </rPh>
    <rPh sb="5" eb="7">
      <t>バアイ</t>
    </rPh>
    <phoneticPr fontId="1"/>
  </si>
  <si>
    <t>別表1～3で記入した職員数と整合性を持たせること。</t>
    <rPh sb="0" eb="2">
      <t>ベッピョウ</t>
    </rPh>
    <phoneticPr fontId="1"/>
  </si>
  <si>
    <t>○職員の異動等の状況について、前年度・本年度分を記入すること。
　 ※新設事業所は本年度分＜監査調書提出月前月まで＞</t>
    <phoneticPr fontId="1"/>
  </si>
  <si>
    <t>区分</t>
    <rPh sb="0" eb="2">
      <t>クブン</t>
    </rPh>
    <phoneticPr fontId="1"/>
  </si>
  <si>
    <t>氏名</t>
    <rPh sb="0" eb="2">
      <t>シメイ</t>
    </rPh>
    <phoneticPr fontId="1"/>
  </si>
  <si>
    <t>職種</t>
    <rPh sb="0" eb="2">
      <t>ショクシュ</t>
    </rPh>
    <phoneticPr fontId="1"/>
  </si>
  <si>
    <t>雇用形態</t>
    <rPh sb="0" eb="2">
      <t>コヨウ</t>
    </rPh>
    <rPh sb="2" eb="4">
      <t>ケイタイ</t>
    </rPh>
    <phoneticPr fontId="1"/>
  </si>
  <si>
    <t>期間</t>
    <rPh sb="0" eb="2">
      <t>キカン</t>
    </rPh>
    <phoneticPr fontId="1"/>
  </si>
  <si>
    <t>代替職員</t>
    <rPh sb="0" eb="4">
      <t>ダイタイショクイン</t>
    </rPh>
    <phoneticPr fontId="1"/>
  </si>
  <si>
    <t>有無</t>
    <rPh sb="0" eb="2">
      <t>ウム</t>
    </rPh>
    <phoneticPr fontId="1"/>
  </si>
  <si>
    <t>～</t>
    <phoneticPr fontId="1"/>
  </si>
  <si>
    <t>①</t>
    <phoneticPr fontId="1"/>
  </si>
  <si>
    <t>産前・産後休暇、育児休業・介護休業・長期病休者等休職者</t>
    <phoneticPr fontId="1"/>
  </si>
  <si>
    <t>退職者及び転出者（法人内異動を含む。）</t>
    <phoneticPr fontId="1"/>
  </si>
  <si>
    <t>②</t>
    <phoneticPr fontId="1"/>
  </si>
  <si>
    <t>○「適」の場合は、その取組状況を記入すること。</t>
    <rPh sb="2" eb="3">
      <t>テキ</t>
    </rPh>
    <rPh sb="5" eb="7">
      <t>バアイ</t>
    </rPh>
    <rPh sb="11" eb="13">
      <t>トリクミ</t>
    </rPh>
    <rPh sb="13" eb="15">
      <t>ジョウキョウ</t>
    </rPh>
    <rPh sb="16" eb="18">
      <t>キニュウ</t>
    </rPh>
    <phoneticPr fontId="1"/>
  </si>
  <si>
    <t>職員の労働条件の改善等に配慮し、定着促進及び離職防止に努めている。</t>
    <phoneticPr fontId="1"/>
  </si>
  <si>
    <t>（</t>
    <phoneticPr fontId="1"/>
  </si>
  <si>
    <t>）</t>
    <phoneticPr fontId="1"/>
  </si>
  <si>
    <t>18．職員の異動等の状況</t>
    <phoneticPr fontId="1"/>
  </si>
  <si>
    <t>25．不適切な保育の未然防止対策</t>
    <phoneticPr fontId="1"/>
  </si>
  <si>
    <t>チェックリストを活用するなど、障害児を含め、入所児童に対する虐待やその心身に有害な影響を与える行為の防止及び発生時の対応に関する措置を講じている。</t>
    <phoneticPr fontId="1"/>
  </si>
  <si>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									</t>
    <phoneticPr fontId="1"/>
  </si>
  <si>
    <t>前年度において、児童虐待防止に関する職員研修会を実施した。</t>
    <phoneticPr fontId="1"/>
  </si>
  <si>
    <t>○「適」の場合</t>
    <rPh sb="2" eb="3">
      <t>テキ</t>
    </rPh>
    <rPh sb="5" eb="7">
      <t>バアイ</t>
    </rPh>
    <phoneticPr fontId="1"/>
  </si>
  <si>
    <t>・</t>
    <phoneticPr fontId="1"/>
  </si>
  <si>
    <t>実施年月日：令和</t>
    <rPh sb="0" eb="5">
      <t>ジッシネンガッピ</t>
    </rPh>
    <rPh sb="6" eb="8">
      <t>レイワ</t>
    </rPh>
    <phoneticPr fontId="1"/>
  </si>
  <si>
    <t>年</t>
    <rPh sb="0" eb="1">
      <t>ネン</t>
    </rPh>
    <phoneticPr fontId="1"/>
  </si>
  <si>
    <t>月</t>
    <rPh sb="0" eb="1">
      <t>ガツ</t>
    </rPh>
    <phoneticPr fontId="1"/>
  </si>
  <si>
    <t>日）</t>
    <rPh sb="0" eb="1">
      <t>ニチ</t>
    </rPh>
    <phoneticPr fontId="1"/>
  </si>
  <si>
    <t>日々の子どもの状況や着替え等から虐待の早期発見に努めている。</t>
    <phoneticPr fontId="1"/>
  </si>
  <si>
    <t>研修の具体的な内容：</t>
    <rPh sb="0" eb="2">
      <t>ケンシュウ</t>
    </rPh>
    <rPh sb="3" eb="5">
      <t>グタイ</t>
    </rPh>
    <rPh sb="5" eb="6">
      <t>テキ</t>
    </rPh>
    <rPh sb="7" eb="9">
      <t>ナイヨウ</t>
    </rPh>
    <phoneticPr fontId="1"/>
  </si>
  <si>
    <t>○「適」の場合、具体定期に記入すること。</t>
    <rPh sb="2" eb="3">
      <t>テキ</t>
    </rPh>
    <rPh sb="5" eb="7">
      <t>バアイ</t>
    </rPh>
    <rPh sb="8" eb="12">
      <t>グタイテイキ</t>
    </rPh>
    <rPh sb="13" eb="15">
      <t>キニュウ</t>
    </rPh>
    <phoneticPr fontId="1"/>
  </si>
  <si>
    <t>児童虐待が疑われる状況が生じたときは、速やかに施設長に報告する体制は整っている。</t>
    <phoneticPr fontId="1"/>
  </si>
  <si>
    <t>○「適」の場合、園内での連携体制を具体的に記入すること。</t>
    <rPh sb="2" eb="3">
      <t>テキ</t>
    </rPh>
    <rPh sb="5" eb="7">
      <t>バアイ</t>
    </rPh>
    <rPh sb="8" eb="10">
      <t>エンナイ</t>
    </rPh>
    <rPh sb="12" eb="14">
      <t>レンケイ</t>
    </rPh>
    <rPh sb="14" eb="16">
      <t>タイセイ</t>
    </rPh>
    <rPh sb="17" eb="19">
      <t>グタイ</t>
    </rPh>
    <rPh sb="19" eb="20">
      <t>テキ</t>
    </rPh>
    <rPh sb="21" eb="23">
      <t>キニュウ</t>
    </rPh>
    <phoneticPr fontId="1"/>
  </si>
  <si>
    <t>児童虐待の疑いのある児童を発見した場合、市町村・関係機関等への通告義務があるが、通告を行っている。</t>
    <phoneticPr fontId="1"/>
  </si>
  <si>
    <t>通告を行った日：</t>
    <rPh sb="0" eb="2">
      <t>ツウコク</t>
    </rPh>
    <rPh sb="3" eb="4">
      <t>オコナ</t>
    </rPh>
    <rPh sb="6" eb="7">
      <t>ヒ</t>
    </rPh>
    <phoneticPr fontId="1"/>
  </si>
  <si>
    <t>令和</t>
    <rPh sb="0" eb="2">
      <t>レイワ</t>
    </rPh>
    <phoneticPr fontId="1"/>
  </si>
  <si>
    <t>○市町村との連携・協力体制を具体的に記入すること。</t>
    <phoneticPr fontId="1"/>
  </si>
  <si>
    <t>門、囲障、外灯、窓、出入口、避難口、鍵等の状況を点検しているか。</t>
    <phoneticPr fontId="1"/>
  </si>
  <si>
    <t>門扉等を常時施錠し、児童の飛び出し事故の防止に努めている。</t>
    <phoneticPr fontId="1"/>
  </si>
  <si>
    <t>危険な設備、場所等への囲障の設置、施錠等の状況を点検している。</t>
    <phoneticPr fontId="1"/>
  </si>
  <si>
    <t>遊具、建物設備（保育室、廊下、便所、屋外遊戯場等）等の安全点検を行っている。</t>
    <phoneticPr fontId="1"/>
  </si>
  <si>
    <t>点検者</t>
    <rPh sb="0" eb="3">
      <t>テンケンシャ</t>
    </rPh>
    <phoneticPr fontId="1"/>
  </si>
  <si>
    <t>回数</t>
    <phoneticPr fontId="1"/>
  </si>
  <si>
    <t>週</t>
    <rPh sb="0" eb="1">
      <t>シュウ</t>
    </rPh>
    <phoneticPr fontId="1"/>
  </si>
  <si>
    <t>回</t>
    <rPh sb="0" eb="1">
      <t>カイ</t>
    </rPh>
    <phoneticPr fontId="1"/>
  </si>
  <si>
    <t>毎日</t>
    <rPh sb="0" eb="2">
      <t>マイニチ</t>
    </rPh>
    <phoneticPr fontId="1"/>
  </si>
  <si>
    <t xml:space="preserve"> </t>
    <phoneticPr fontId="1"/>
  </si>
  <si>
    <t>点検結果は、全職員に周知され、具体的に改善されている。</t>
    <phoneticPr fontId="1"/>
  </si>
  <si>
    <t>点検記録は整備している。</t>
    <phoneticPr fontId="1"/>
  </si>
  <si>
    <t>送迎用車輌（通園バス）や行事用等車輌を使用する際の運行の安全管理マニュアル等を整備している。</t>
    <phoneticPr fontId="1"/>
  </si>
  <si>
    <t>所外活動の場所・移動方法などの安全確認は行っている。</t>
    <phoneticPr fontId="1"/>
  </si>
  <si>
    <t>携帯電話等の連絡体制は整えている。</t>
    <phoneticPr fontId="1"/>
  </si>
  <si>
    <t>引率者は、参加児童数、移動場所に応じて十分な人数となっている。</t>
    <phoneticPr fontId="1"/>
  </si>
  <si>
    <t>欠席連絡等がない児童について、保護者への速やかな確認及び職員間における情報共有を徹底している。</t>
    <phoneticPr fontId="1"/>
  </si>
  <si>
    <t>○「適」の場合、職員間の情報共有方法について記入すること。</t>
    <rPh sb="2" eb="3">
      <t>テキ</t>
    </rPh>
    <rPh sb="5" eb="7">
      <t>バアイ</t>
    </rPh>
    <phoneticPr fontId="1"/>
  </si>
  <si>
    <t>前年度の医療機関への受診・入院を要する程度の事故の発生状況（新設事業所は、監査調書提出月の前月まで）を記入すること。</t>
    <phoneticPr fontId="1"/>
  </si>
  <si>
    <t>○</t>
    <phoneticPr fontId="1"/>
  </si>
  <si>
    <t>発生月日</t>
    <phoneticPr fontId="1"/>
  </si>
  <si>
    <t>発生時間帯</t>
    <phoneticPr fontId="1"/>
  </si>
  <si>
    <t>事故の概要（年齢、発生状況等）</t>
    <phoneticPr fontId="1"/>
  </si>
  <si>
    <t>処　理　の　状　況</t>
    <phoneticPr fontId="1"/>
  </si>
  <si>
    <t>保険名　</t>
    <rPh sb="0" eb="2">
      <t>ホケン</t>
    </rPh>
    <rPh sb="2" eb="3">
      <t>メイ</t>
    </rPh>
    <phoneticPr fontId="1"/>
  </si>
  <si>
    <t>加入期間</t>
    <rPh sb="0" eb="2">
      <t>カニュウ</t>
    </rPh>
    <rPh sb="2" eb="4">
      <t>キカン</t>
    </rPh>
    <phoneticPr fontId="1"/>
  </si>
  <si>
    <t>種類</t>
    <rPh sb="0" eb="2">
      <t>シュルイ</t>
    </rPh>
    <phoneticPr fontId="1"/>
  </si>
  <si>
    <t>29．安全管理対策</t>
    <phoneticPr fontId="1"/>
  </si>
  <si>
    <t>職員及び管理者又は職員であった者が、正当な理由なく、その業務上知りえた教育・保育給付認定子ども又はその家族の秘密を漏らすことがないよう必要な措置を講じています。</t>
    <phoneticPr fontId="1"/>
  </si>
  <si>
    <t>小学校、他の特定教育・保育施設等、地域子ども・子育て支援事業を行う者その他の機関に対して、教育・保育給付認定子どもに関する情報を提供する際には、あらかじめ文書により保護者の同意を得ています。</t>
    <phoneticPr fontId="1"/>
  </si>
  <si>
    <t>【秘密保持及び同意に関する事項】</t>
    <phoneticPr fontId="1"/>
  </si>
  <si>
    <t>調書等提出者氏名</t>
    <rPh sb="0" eb="3">
      <t>チョウショトウ</t>
    </rPh>
    <rPh sb="3" eb="5">
      <t>テイシュツ</t>
    </rPh>
    <rPh sb="5" eb="6">
      <t>シャ</t>
    </rPh>
    <rPh sb="6" eb="8">
      <t>シメイ</t>
    </rPh>
    <phoneticPr fontId="6"/>
  </si>
  <si>
    <t>—</t>
    <phoneticPr fontId="1"/>
  </si>
  <si>
    <t>保 育 事 業 所 
の名称</t>
    <rPh sb="0" eb="1">
      <t>タモツ</t>
    </rPh>
    <rPh sb="2" eb="3">
      <t>イク</t>
    </rPh>
    <rPh sb="4" eb="5">
      <t>コト</t>
    </rPh>
    <rPh sb="6" eb="7">
      <t>ゴウ</t>
    </rPh>
    <rPh sb="8" eb="9">
      <t>ショ</t>
    </rPh>
    <rPh sb="12" eb="13">
      <t>メイ</t>
    </rPh>
    <rPh sb="13" eb="14">
      <t>ショウ</t>
    </rPh>
    <phoneticPr fontId="6"/>
  </si>
  <si>
    <r>
      <t xml:space="preserve">事業主（法人等）
の名称
</t>
    </r>
    <r>
      <rPr>
        <b/>
        <sz val="8"/>
        <rFont val="ＭＳ Ｐ明朝"/>
        <family val="1"/>
        <charset val="128"/>
      </rPr>
      <t>（個人の場合は個人名）</t>
    </r>
    <rPh sb="0" eb="3">
      <t>ジギョウヌシ</t>
    </rPh>
    <rPh sb="4" eb="6">
      <t>ホウジン</t>
    </rPh>
    <rPh sb="6" eb="7">
      <t>トウ</t>
    </rPh>
    <rPh sb="10" eb="11">
      <t>メイ</t>
    </rPh>
    <rPh sb="11" eb="12">
      <t>ショウ</t>
    </rPh>
    <rPh sb="14" eb="16">
      <t>コジン</t>
    </rPh>
    <rPh sb="17" eb="19">
      <t>バアイ</t>
    </rPh>
    <rPh sb="20" eb="23">
      <t>コジンメイ</t>
    </rPh>
    <phoneticPr fontId="6"/>
  </si>
  <si>
    <t>※この監査調書は市町村から認可を受けた以後のことについて記載してください。</t>
    <rPh sb="19" eb="21">
      <t>イゴ</t>
    </rPh>
    <phoneticPr fontId="6"/>
  </si>
  <si>
    <t>時</t>
    <rPh sb="0" eb="1">
      <t>ジ</t>
    </rPh>
    <phoneticPr fontId="1"/>
  </si>
  <si>
    <t>分</t>
    <rPh sb="0" eb="1">
      <t>フン</t>
    </rPh>
    <phoneticPr fontId="1"/>
  </si>
  <si>
    <t>～</t>
    <phoneticPr fontId="1"/>
  </si>
  <si>
    <t>　</t>
    <phoneticPr fontId="1"/>
  </si>
  <si>
    <t>時間</t>
    <rPh sb="0" eb="2">
      <t>ジカン</t>
    </rPh>
    <phoneticPr fontId="1"/>
  </si>
  <si>
    <t>計</t>
    <rPh sb="0" eb="1">
      <t>ケイ</t>
    </rPh>
    <phoneticPr fontId="1"/>
  </si>
  <si>
    <t>)</t>
    <phoneticPr fontId="1"/>
  </si>
  <si>
    <t>.</t>
    <phoneticPr fontId="1"/>
  </si>
  <si>
    <t>利用乳幼児の送迎を目的とした自動車を日常的に運行するときは、見落としを防止する装置を備え、降車の際にはこれを用いて利用乳幼児の所在を確認している。</t>
    <phoneticPr fontId="1"/>
  </si>
  <si>
    <t>事故処理簿は、整備している。</t>
    <phoneticPr fontId="1"/>
  </si>
  <si>
    <t>児童の事故が発生した場合に、速やかに保護者又は医療機関へ連絡を行う等の必要な措置を講じている。</t>
    <phoneticPr fontId="1"/>
  </si>
  <si>
    <t>ヒヤリハットに関する記録は、整備している。</t>
    <phoneticPr fontId="1"/>
  </si>
  <si>
    <t>児童の重大事故が発生した場合に、市町村担当課へ書面にて事故報告を行っている。</t>
    <phoneticPr fontId="1"/>
  </si>
  <si>
    <t>○「否」の場合、書面にて報告を行っていない場合、どのような対応を行っている。</t>
    <rPh sb="2" eb="3">
      <t>イナ</t>
    </rPh>
    <phoneticPr fontId="1"/>
  </si>
  <si>
    <t>入所児について賠償責任保険に加入している。</t>
    <phoneticPr fontId="1"/>
  </si>
  <si>
    <t>38. 職員の勤務割りについて</t>
    <rPh sb="4" eb="6">
      <t>ショクイン</t>
    </rPh>
    <rPh sb="7" eb="9">
      <t>キンム</t>
    </rPh>
    <rPh sb="9" eb="10">
      <t>ワリ</t>
    </rPh>
    <phoneticPr fontId="1"/>
  </si>
  <si>
    <t>※ 別表1　職員の勤務割り振り表を記入すること。（監査調書提出月の勤務割り）</t>
    <rPh sb="2" eb="4">
      <t>ベッピョウ</t>
    </rPh>
    <phoneticPr fontId="1"/>
  </si>
  <si>
    <t>39. 正規職員の勤務状況</t>
    <rPh sb="4" eb="6">
      <t>セイキ</t>
    </rPh>
    <rPh sb="6" eb="8">
      <t>ショクイン</t>
    </rPh>
    <rPh sb="9" eb="13">
      <t>キンムジョウキョウ</t>
    </rPh>
    <phoneticPr fontId="1"/>
  </si>
  <si>
    <t>※ 別表2　正規職員の勤務状況及び給与支給状況を記入すること。　</t>
    <rPh sb="2" eb="4">
      <t>ベッピョウ</t>
    </rPh>
    <rPh sb="6" eb="10">
      <t>セイキショクイン</t>
    </rPh>
    <rPh sb="11" eb="15">
      <t>キンムジョウキョウ</t>
    </rPh>
    <rPh sb="15" eb="16">
      <t>オヨ</t>
    </rPh>
    <rPh sb="17" eb="19">
      <t>キュウヨ</t>
    </rPh>
    <rPh sb="19" eb="21">
      <t>シキュウ</t>
    </rPh>
    <rPh sb="21" eb="23">
      <t>ジョウキョウ</t>
    </rPh>
    <rPh sb="24" eb="26">
      <t>キニュウ</t>
    </rPh>
    <phoneticPr fontId="1"/>
  </si>
  <si>
    <t>40. 非正規職員の勤務状況</t>
    <rPh sb="4" eb="7">
      <t>ヒセイキ</t>
    </rPh>
    <rPh sb="7" eb="9">
      <t>ショクイン</t>
    </rPh>
    <rPh sb="10" eb="12">
      <t>キンム</t>
    </rPh>
    <rPh sb="12" eb="14">
      <t>ジョウキョウ</t>
    </rPh>
    <phoneticPr fontId="1"/>
  </si>
  <si>
    <t>※別表3　非正規職員の勤務状況及び給与支給状況を記入すること。　</t>
    <phoneticPr fontId="1"/>
  </si>
  <si>
    <t>【職員の勤務体制、勤務状況について】</t>
    <rPh sb="1" eb="3">
      <t>ショクイン</t>
    </rPh>
    <rPh sb="4" eb="8">
      <t>キンムタイセイ</t>
    </rPh>
    <rPh sb="9" eb="11">
      <t>キンム</t>
    </rPh>
    <rPh sb="11" eb="13">
      <t>ジョウキョウ</t>
    </rPh>
    <phoneticPr fontId="1"/>
  </si>
  <si>
    <t>30. 児童の送迎について</t>
    <phoneticPr fontId="1"/>
  </si>
  <si>
    <t>31. 所外活動に対する安全確保について</t>
    <phoneticPr fontId="1"/>
  </si>
  <si>
    <t>33. 児童の事故発生の状況</t>
    <phoneticPr fontId="1"/>
  </si>
  <si>
    <t>34. 非常災害対策の状況</t>
    <phoneticPr fontId="1"/>
  </si>
  <si>
    <t>特定教育・保育等に要する費用の額の算定に関する基準等の実施上の留意事項について(最終改正：令和6年3月29日 こ成保192 外)</t>
    <rPh sb="56" eb="57">
      <t>セイ</t>
    </rPh>
    <rPh sb="57" eb="58">
      <t>ホ</t>
    </rPh>
    <rPh sb="62" eb="63">
      <t>ソト</t>
    </rPh>
    <phoneticPr fontId="6"/>
  </si>
  <si>
    <r>
      <t xml:space="preserve">公定価格に関するFAQ(よくある質問)(Ver.24)
</t>
    </r>
    <r>
      <rPr>
        <sz val="11"/>
        <rFont val="ＭＳ Ｐ明朝"/>
        <family val="1"/>
        <charset val="128"/>
      </rPr>
      <t xml:space="preserve">※掲載URL（こども家庭庁ホームページ内） → </t>
    </r>
    <rPh sb="29" eb="31">
      <t>ケイサイ</t>
    </rPh>
    <rPh sb="38" eb="41">
      <t>カテイチョウ</t>
    </rPh>
    <rPh sb="47" eb="48">
      <t>ナイ</t>
    </rPh>
    <phoneticPr fontId="6"/>
  </si>
  <si>
    <t xml:space="preserve">施設型給付費等に係る処遇改善等加算について（最終改正：令和6年4月12日 こ成保227　外)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rPh sb="44" eb="45">
      <t>ソト</t>
    </rPh>
    <phoneticPr fontId="6"/>
  </si>
  <si>
    <r>
      <t xml:space="preserve">教育・保育施設等における事故防止及び事故発生時の対応のためのガイドライン（平成28年3月31日府子本第192号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6"/>
  </si>
  <si>
    <r>
      <t xml:space="preserve">入所者数
</t>
    </r>
    <r>
      <rPr>
        <sz val="9"/>
        <rFont val="游ゴシック"/>
        <family val="3"/>
        <charset val="128"/>
        <scheme val="minor"/>
      </rPr>
      <t>(４月1日現在)</t>
    </r>
    <phoneticPr fontId="1"/>
  </si>
  <si>
    <t>3．職員の要件</t>
    <phoneticPr fontId="1"/>
  </si>
  <si>
    <r>
      <t xml:space="preserve">その他職員
</t>
    </r>
    <r>
      <rPr>
        <sz val="9"/>
        <rFont val="游ゴシック"/>
        <family val="3"/>
        <charset val="128"/>
        <scheme val="minor"/>
      </rPr>
      <t>（職種・人数）</t>
    </r>
    <rPh sb="2" eb="3">
      <t>タ</t>
    </rPh>
    <rPh sb="3" eb="5">
      <t>ショクイン</t>
    </rPh>
    <rPh sb="7" eb="9">
      <t>ショクシュ</t>
    </rPh>
    <rPh sb="10" eb="12">
      <t>ニンズウ</t>
    </rPh>
    <phoneticPr fontId="1"/>
  </si>
  <si>
    <r>
      <t xml:space="preserve">年度当初数
</t>
    </r>
    <r>
      <rPr>
        <sz val="9"/>
        <rFont val="游ゴシック"/>
        <family val="3"/>
        <charset val="128"/>
        <scheme val="minor"/>
      </rPr>
      <t>(４月1日現在)</t>
    </r>
    <phoneticPr fontId="1"/>
  </si>
  <si>
    <t>6．施設内部の規程</t>
    <phoneticPr fontId="1"/>
  </si>
  <si>
    <t>7．保育時間</t>
    <phoneticPr fontId="1"/>
  </si>
  <si>
    <r>
      <t xml:space="preserve">健康診断書提出
</t>
    </r>
    <r>
      <rPr>
        <sz val="9"/>
        <rFont val="游ゴシック"/>
        <family val="3"/>
        <charset val="128"/>
        <scheme val="minor"/>
      </rPr>
      <t>（人間ドックを除く）</t>
    </r>
    <rPh sb="0" eb="5">
      <t>ケンコウシンダンショ</t>
    </rPh>
    <rPh sb="5" eb="7">
      <t>テイシュツ</t>
    </rPh>
    <rPh sb="9" eb="11">
      <t>ニンゲン</t>
    </rPh>
    <rPh sb="15" eb="16">
      <t>ノゾ</t>
    </rPh>
    <phoneticPr fontId="1"/>
  </si>
  <si>
    <t>19．職員の知識及び技能の向上等</t>
    <phoneticPr fontId="1"/>
  </si>
  <si>
    <t>家庭的保育者の現任研修を年1回以上受講している。</t>
    <rPh sb="0" eb="5">
      <t>カテイテキホイク</t>
    </rPh>
    <rPh sb="5" eb="6">
      <t>シャ</t>
    </rPh>
    <rPh sb="7" eb="9">
      <t>ゲンニン</t>
    </rPh>
    <rPh sb="9" eb="11">
      <t>ケンシュウ</t>
    </rPh>
    <rPh sb="12" eb="13">
      <t>ネン</t>
    </rPh>
    <rPh sb="14" eb="17">
      <t>カイイジョウ</t>
    </rPh>
    <rPh sb="17" eb="19">
      <t>ジュコウ</t>
    </rPh>
    <phoneticPr fontId="1"/>
  </si>
  <si>
    <t>21． 食事</t>
    <phoneticPr fontId="1"/>
  </si>
  <si>
    <t>保存食を適切に採取、保管している。</t>
    <rPh sb="4" eb="6">
      <t>テキセツ</t>
    </rPh>
    <rPh sb="7" eb="9">
      <t>サイシュ</t>
    </rPh>
    <rPh sb="10" eb="12">
      <t>ホカン</t>
    </rPh>
    <phoneticPr fontId="1"/>
  </si>
  <si>
    <t>○児童の健康診断の実施状況を記入してください。
（前年度の実施状況。新設事業所は当年度の監査調書提出月まで）</t>
    <phoneticPr fontId="1"/>
  </si>
  <si>
    <t>23．衛生管理</t>
    <phoneticPr fontId="1"/>
  </si>
  <si>
    <t>26．児童虐待防止対策</t>
    <phoneticPr fontId="1"/>
  </si>
  <si>
    <t>27．入所した者を平等に取り扱う原則</t>
    <phoneticPr fontId="1"/>
  </si>
  <si>
    <t>28．安全計画の策定等について</t>
    <phoneticPr fontId="1"/>
  </si>
  <si>
    <t>32. 自動車を運行する場合の所在の確認</t>
    <phoneticPr fontId="1"/>
  </si>
  <si>
    <t>○訓練を実施した月の日付を記入してください。（前年度実績）</t>
    <rPh sb="10" eb="12">
      <t>ヒヅケ</t>
    </rPh>
    <phoneticPr fontId="1"/>
  </si>
  <si>
    <r>
      <t xml:space="preserve">その他
</t>
    </r>
    <r>
      <rPr>
        <sz val="9"/>
        <rFont val="游ゴシック"/>
        <family val="3"/>
        <charset val="128"/>
        <scheme val="minor"/>
      </rPr>
      <t>（不審者、救急救命
など）</t>
    </r>
    <r>
      <rPr>
        <sz val="11"/>
        <rFont val="游ゴシック"/>
        <family val="3"/>
        <charset val="128"/>
        <scheme val="minor"/>
      </rPr>
      <t>　</t>
    </r>
    <rPh sb="5" eb="8">
      <t>フシンシャ</t>
    </rPh>
    <rPh sb="9" eb="13">
      <t>キュウキュウキュウメイ</t>
    </rPh>
    <phoneticPr fontId="1"/>
  </si>
  <si>
    <t>35. 苦情への対応</t>
    <phoneticPr fontId="1"/>
  </si>
  <si>
    <t>36. 業務の質の評価等</t>
    <phoneticPr fontId="1"/>
  </si>
  <si>
    <t>37. 秘密保持等</t>
    <phoneticPr fontId="1"/>
  </si>
  <si>
    <r>
      <t>職員であった者が、正当な理由がなく、その業務上知り得た利用乳幼児又はその家族の秘密を漏らすことがないよう、必要な措置（※）を講じている。</t>
    </r>
    <r>
      <rPr>
        <sz val="10"/>
        <rFont val="游ゴシック"/>
        <family val="3"/>
        <charset val="128"/>
        <scheme val="minor"/>
      </rPr>
      <t>（※例：秘密保持に係る規定の整備、職員への研修や日々の指導、誓約書の取り交わしなど）</t>
    </r>
    <phoneticPr fontId="1"/>
  </si>
  <si>
    <t>－家庭的保育事業　運営調書（記入例）－</t>
    <rPh sb="1" eb="4">
      <t>カテイテキ</t>
    </rPh>
    <rPh sb="4" eb="6">
      <t>ホイク</t>
    </rPh>
    <rPh sb="6" eb="8">
      <t>ジギョウ</t>
    </rPh>
    <rPh sb="11" eb="13">
      <t>チョウショ</t>
    </rPh>
    <rPh sb="14" eb="17">
      <t>キニュウレイ</t>
    </rPh>
    <phoneticPr fontId="40"/>
  </si>
  <si>
    <t>－家庭的保育事業　運営調書－</t>
    <rPh sb="1" eb="8">
      <t>カテイテキホイクジギョウ</t>
    </rPh>
    <rPh sb="11" eb="13">
      <t>チョウショ</t>
    </rPh>
    <phoneticPr fontId="40"/>
  </si>
  <si>
    <t>－家庭的保育事業　運営調書（記入例）－</t>
    <rPh sb="1" eb="8">
      <t>カテイテキホイクジギョウ</t>
    </rPh>
    <rPh sb="11" eb="13">
      <t>チョウショ</t>
    </rPh>
    <phoneticPr fontId="40"/>
  </si>
  <si>
    <t>南広　夏美</t>
    <rPh sb="0" eb="1">
      <t>ミナミ</t>
    </rPh>
    <rPh sb="1" eb="2">
      <t>ヒロ</t>
    </rPh>
    <rPh sb="3" eb="5">
      <t>ナツミ</t>
    </rPh>
    <phoneticPr fontId="6"/>
  </si>
  <si>
    <t>南部　教子</t>
    <rPh sb="0" eb="2">
      <t>ナンブ</t>
    </rPh>
    <rPh sb="3" eb="5">
      <t>ミチコ</t>
    </rPh>
    <phoneticPr fontId="6"/>
  </si>
  <si>
    <t>R5/4/1より、南部児童デイサービスで兼務（20H）（所在地：那覇市〇番地）</t>
    <rPh sb="9" eb="11">
      <t>ナンブ</t>
    </rPh>
    <rPh sb="11" eb="13">
      <t>ジドウ</t>
    </rPh>
    <rPh sb="20" eb="22">
      <t>ケンム</t>
    </rPh>
    <rPh sb="32" eb="35">
      <t>ナハシ</t>
    </rPh>
    <rPh sb="36" eb="38">
      <t>バンチ</t>
    </rPh>
    <phoneticPr fontId="6"/>
  </si>
  <si>
    <t>南広第二保育園と兼務</t>
    <rPh sb="0" eb="1">
      <t>ミナミ</t>
    </rPh>
    <rPh sb="1" eb="2">
      <t>ヒロシ</t>
    </rPh>
    <rPh sb="2" eb="3">
      <t>ダイ</t>
    </rPh>
    <rPh sb="3" eb="4">
      <t>ニ</t>
    </rPh>
    <rPh sb="4" eb="7">
      <t>ホイクエン</t>
    </rPh>
    <rPh sb="8" eb="10">
      <t>ケンム</t>
    </rPh>
    <phoneticPr fontId="6"/>
  </si>
  <si>
    <t>南部　広域</t>
    <rPh sb="0" eb="2">
      <t>ナンブ</t>
    </rPh>
    <rPh sb="3" eb="5">
      <t>コウイキ</t>
    </rPh>
    <phoneticPr fontId="6"/>
  </si>
  <si>
    <t>利用乳幼児に対する危害防止に十分配慮した設備を設けている。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</si>
</sst>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 "/>
    <numFmt numFmtId="178" formatCode="#,###"/>
    <numFmt numFmtId="179" formatCode="0.0"/>
    <numFmt numFmtId="180" formatCode="m/d;@"/>
    <numFmt numFmtId="181" formatCode="d"/>
    <numFmt numFmtId="182" formatCode="[h]:mm"/>
    <numFmt numFmtId="183" formatCode="#"/>
    <numFmt numFmtId="184" formatCode="h:mm;@"/>
    <numFmt numFmtId="185" formatCode="h&quot;時&quot;mm&quot;分&quot;;@"/>
  </numFmts>
  <fonts count="78">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1"/>
      <name val="ＭＳ Ｐゴシック"/>
      <family val="3"/>
      <charset val="128"/>
    </font>
    <font>
      <sz val="11"/>
      <name val="UD デジタル 教科書体 NK-R"/>
      <family val="1"/>
      <charset val="128"/>
    </font>
    <font>
      <sz val="12"/>
      <name val="UD デジタル 教科書体 NK-R"/>
      <family val="1"/>
      <charset val="128"/>
    </font>
    <font>
      <sz val="6"/>
      <name val="ＭＳ Ｐゴシック"/>
      <family val="3"/>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b/>
      <sz val="10"/>
      <name val="ＭＳ Ｐ明朝"/>
      <family val="1"/>
      <charset val="128"/>
    </font>
    <font>
      <b/>
      <sz val="20"/>
      <name val="ＭＳ Ｐ明朝"/>
      <family val="1"/>
      <charset val="128"/>
    </font>
    <font>
      <b/>
      <sz val="12"/>
      <name val="ＭＳ Ｐ明朝"/>
      <family val="1"/>
      <charset val="128"/>
    </font>
    <font>
      <sz val="12"/>
      <name val="ＭＳ Ｐ明朝"/>
      <family val="1"/>
      <charset val="128"/>
    </font>
    <font>
      <sz val="11"/>
      <name val="ＭＳ Ｐ明朝"/>
      <family val="1"/>
      <charset val="128"/>
    </font>
    <font>
      <sz val="9"/>
      <name val="ＭＳ Ｐ明朝"/>
      <family val="1"/>
      <charset val="128"/>
    </font>
    <font>
      <b/>
      <sz val="13"/>
      <name val="ＭＳ Ｐ明朝"/>
      <family val="1"/>
      <charset val="128"/>
    </font>
    <font>
      <sz val="13"/>
      <name val="ＭＳ Ｐ明朝"/>
      <family val="1"/>
      <charset val="128"/>
    </font>
    <font>
      <sz val="20"/>
      <name val="ＭＳ Ｐ明朝"/>
      <family val="1"/>
      <charset val="128"/>
    </font>
    <font>
      <b/>
      <sz val="11"/>
      <name val="ＭＳ Ｐ明朝"/>
      <family val="1"/>
      <charset val="128"/>
    </font>
    <font>
      <b/>
      <sz val="16"/>
      <name val="ＭＳ Ｐ明朝"/>
      <family val="1"/>
      <charset val="128"/>
    </font>
    <font>
      <b/>
      <sz val="14"/>
      <name val="ＭＳ Ｐ明朝"/>
      <family val="1"/>
      <charset val="128"/>
    </font>
    <font>
      <u/>
      <sz val="11"/>
      <color theme="10"/>
      <name val="ＭＳ Ｐゴシック"/>
      <family val="3"/>
      <charset val="128"/>
    </font>
    <font>
      <u/>
      <sz val="11"/>
      <name val="ＭＳ Ｐゴシック"/>
      <family val="3"/>
      <charset val="128"/>
    </font>
    <font>
      <b/>
      <sz val="9"/>
      <name val="ＭＳ Ｐ明朝"/>
      <family val="1"/>
      <charset val="128"/>
    </font>
    <font>
      <sz val="10"/>
      <name val="ＭＳ Ｐ明朝"/>
      <family val="1"/>
      <charset val="128"/>
    </font>
    <font>
      <sz val="9"/>
      <color rgb="FF000000"/>
      <name val="MS UI Gothic"/>
      <family val="3"/>
      <charset val="128"/>
    </font>
    <font>
      <sz val="6"/>
      <name val="ＭＳ Ｐ明朝"/>
      <family val="1"/>
      <charset val="128"/>
    </font>
    <font>
      <b/>
      <sz val="11"/>
      <name val="ＭＳ Ｐ明朝"/>
      <family val="3"/>
      <charset val="128"/>
    </font>
    <font>
      <sz val="6.5"/>
      <name val="ＭＳ Ｐ明朝"/>
      <family val="1"/>
      <charset val="128"/>
    </font>
    <font>
      <sz val="7"/>
      <name val="ＭＳ Ｐ明朝"/>
      <family val="1"/>
      <charset val="128"/>
    </font>
    <font>
      <sz val="8.5"/>
      <name val="ＭＳ Ｐ明朝"/>
      <family val="1"/>
      <charset val="128"/>
    </font>
    <font>
      <b/>
      <u/>
      <sz val="9"/>
      <name val="ＭＳ Ｐゴシック"/>
      <family val="3"/>
      <charset val="128"/>
    </font>
    <font>
      <u/>
      <sz val="8.5"/>
      <name val="ＭＳ Ｐ明朝"/>
      <family val="1"/>
      <charset val="128"/>
    </font>
    <font>
      <sz val="8"/>
      <name val="ＭＳ Ｐ明朝"/>
      <family val="1"/>
      <charset val="128"/>
    </font>
    <font>
      <b/>
      <u/>
      <sz val="8"/>
      <name val="ＭＳ Ｐゴシック"/>
      <family val="3"/>
      <charset val="128"/>
    </font>
    <font>
      <sz val="9"/>
      <name val="ＭＳ Ｐゴシック"/>
      <family val="3"/>
      <charset val="128"/>
    </font>
    <font>
      <b/>
      <u/>
      <sz val="9"/>
      <name val="ＭＳ Ｐ明朝"/>
      <family val="1"/>
      <charset val="128"/>
    </font>
    <font>
      <sz val="11"/>
      <name val="ＭＳ Ｐ明朝"/>
      <family val="3"/>
      <charset val="128"/>
    </font>
    <font>
      <u/>
      <sz val="9"/>
      <name val="ＭＳ Ｐ明朝"/>
      <family val="1"/>
      <charset val="128"/>
    </font>
    <font>
      <sz val="7.5"/>
      <name val="ＭＳ Ｐ明朝"/>
      <family val="1"/>
      <charset val="128"/>
    </font>
    <font>
      <i/>
      <sz val="9"/>
      <name val="ＭＳ Ｐ明朝"/>
      <family val="1"/>
      <charset val="128"/>
    </font>
    <font>
      <b/>
      <sz val="11"/>
      <name val="ＭＳ Ｐゴシック"/>
      <family val="3"/>
      <charset val="128"/>
    </font>
    <font>
      <sz val="10"/>
      <color theme="0"/>
      <name val="ＭＳ Ｐ明朝"/>
      <family val="1"/>
      <charset val="128"/>
    </font>
    <font>
      <sz val="9"/>
      <name val="HGP創英角ﾎﾟｯﾌﾟ体"/>
      <family val="3"/>
      <charset val="128"/>
    </font>
    <font>
      <sz val="8"/>
      <name val="ＭＳ Ｐゴシック"/>
      <family val="3"/>
      <charset val="128"/>
    </font>
    <font>
      <sz val="14"/>
      <name val="ＭＳ Ｐ明朝"/>
      <family val="1"/>
      <charset val="128"/>
    </font>
    <font>
      <sz val="12"/>
      <name val="ＭＳ ゴシック"/>
      <family val="3"/>
      <charset val="128"/>
    </font>
    <font>
      <sz val="10.5"/>
      <name val="ＭＳ Ｐ明朝"/>
      <family val="1"/>
      <charset val="128"/>
    </font>
    <font>
      <sz val="10.5"/>
      <color rgb="FFFF0000"/>
      <name val="ＭＳ Ｐ明朝"/>
      <family val="1"/>
      <charset val="128"/>
    </font>
    <font>
      <b/>
      <sz val="11"/>
      <name val="游ゴシック Medium"/>
      <family val="3"/>
      <charset val="128"/>
    </font>
    <font>
      <sz val="9"/>
      <color indexed="81"/>
      <name val="ＭＳ Ｐ明朝"/>
      <family val="1"/>
      <charset val="128"/>
    </font>
    <font>
      <sz val="11"/>
      <color rgb="FF000000"/>
      <name val="游ゴシック"/>
      <family val="3"/>
      <charset val="128"/>
    </font>
    <font>
      <b/>
      <sz val="9"/>
      <color indexed="81"/>
      <name val="MS P ゴシック"/>
      <family val="3"/>
      <charset val="128"/>
    </font>
    <font>
      <b/>
      <sz val="8"/>
      <name val="ＭＳ Ｐ明朝"/>
      <family val="1"/>
      <charset val="128"/>
    </font>
    <font>
      <sz val="11"/>
      <name val="游ゴシック"/>
      <family val="2"/>
      <charset val="128"/>
      <scheme val="minor"/>
    </font>
    <font>
      <b/>
      <sz val="13"/>
      <name val="游ゴシック"/>
      <family val="3"/>
      <charset val="128"/>
      <scheme val="minor"/>
    </font>
    <font>
      <sz val="9"/>
      <name val="游ゴシック"/>
      <family val="3"/>
      <charset val="128"/>
      <scheme val="minor"/>
    </font>
    <font>
      <sz val="12"/>
      <name val="游ゴシック"/>
      <family val="3"/>
      <charset val="128"/>
      <scheme val="minor"/>
    </font>
    <font>
      <b/>
      <sz val="11"/>
      <name val="游ゴシック"/>
      <family val="3"/>
      <charset val="128"/>
      <scheme val="minor"/>
    </font>
    <font>
      <u val="double"/>
      <sz val="11"/>
      <name val="游ゴシック"/>
      <family val="3"/>
      <charset val="128"/>
      <scheme val="minor"/>
    </font>
    <font>
      <sz val="10"/>
      <name val="游ゴシック"/>
      <family val="3"/>
      <charset val="128"/>
      <scheme val="minor"/>
    </font>
    <font>
      <sz val="11"/>
      <name val="HG丸ｺﾞｼｯｸM-PRO"/>
      <family val="3"/>
      <charset val="128"/>
    </font>
    <font>
      <sz val="12"/>
      <name val="HG丸ｺﾞｼｯｸM-PRO"/>
      <family val="3"/>
      <charset val="128"/>
    </font>
    <font>
      <sz val="11"/>
      <name val="Segoe UI Symbol"/>
      <family val="2"/>
    </font>
  </fonts>
  <fills count="13">
    <fill>
      <patternFill patternType="none"/>
    </fill>
    <fill>
      <patternFill patternType="gray125"/>
    </fill>
    <fill>
      <patternFill patternType="solid">
        <fgColor rgb="FFFDE9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theme="0" tint="-0.14999847407452621"/>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diagonal/>
    </border>
    <border>
      <left/>
      <right style="double">
        <color indexed="64"/>
      </right>
      <top style="hair">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double">
        <color indexed="64"/>
      </left>
      <right/>
      <top/>
      <bottom style="hair">
        <color indexed="64"/>
      </bottom>
      <diagonal/>
    </border>
    <border>
      <left/>
      <right style="double">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double">
        <color indexed="64"/>
      </left>
      <right/>
      <top style="medium">
        <color indexed="64"/>
      </top>
      <bottom/>
      <diagonal style="thin">
        <color indexed="64"/>
      </diagonal>
    </border>
    <border diagonalDown="1">
      <left/>
      <right style="double">
        <color indexed="64"/>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double">
        <color indexed="64"/>
      </left>
      <right/>
      <top/>
      <bottom style="medium">
        <color indexed="64"/>
      </bottom>
      <diagonal style="thin">
        <color indexed="64"/>
      </diagonal>
    </border>
    <border diagonalDown="1">
      <left/>
      <right style="double">
        <color indexed="64"/>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thin">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top style="dotted">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alignment vertical="center"/>
    </xf>
    <xf numFmtId="0" fontId="3" fillId="0" borderId="0"/>
    <xf numFmtId="0" fontId="3" fillId="0" borderId="0">
      <alignment vertical="center"/>
    </xf>
    <xf numFmtId="0" fontId="35" fillId="0" borderId="0" applyNumberFormat="0" applyFill="0" applyBorder="0" applyAlignment="0" applyProtection="0">
      <alignment vertical="center"/>
    </xf>
    <xf numFmtId="0" fontId="38" fillId="0" borderId="0" applyFill="0">
      <alignment vertical="center"/>
    </xf>
    <xf numFmtId="38" fontId="3" fillId="0" borderId="0" applyFont="0" applyFill="0" applyBorder="0" applyAlignment="0" applyProtection="0">
      <alignment vertical="center"/>
    </xf>
    <xf numFmtId="0" fontId="38" fillId="0" borderId="0" applyFill="0">
      <alignment vertical="center"/>
    </xf>
  </cellStyleXfs>
  <cellXfs count="1608">
    <xf numFmtId="0" fontId="0" fillId="0" borderId="0" xfId="0">
      <alignment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4" fillId="0" borderId="0" xfId="1" applyFont="1" applyAlignment="1">
      <alignment vertical="center"/>
    </xf>
    <xf numFmtId="31" fontId="5" fillId="0" borderId="0" xfId="1" applyNumberFormat="1" applyFont="1" applyAlignment="1" applyProtection="1">
      <alignment horizontal="right" vertical="center"/>
      <protection locked="0"/>
    </xf>
    <xf numFmtId="0" fontId="7" fillId="0" borderId="0" xfId="1" applyFont="1" applyAlignment="1">
      <alignment vertical="center"/>
    </xf>
    <xf numFmtId="0" fontId="8" fillId="0" borderId="0" xfId="1" applyFont="1" applyAlignment="1">
      <alignment horizontal="left" vertical="center"/>
    </xf>
    <xf numFmtId="31" fontId="5" fillId="0" borderId="0" xfId="1" applyNumberFormat="1" applyFont="1" applyAlignment="1">
      <alignment horizontal="right" vertical="center"/>
    </xf>
    <xf numFmtId="0" fontId="9" fillId="0" borderId="0" xfId="1" applyFont="1" applyAlignment="1">
      <alignment horizontal="center" vertical="center"/>
    </xf>
    <xf numFmtId="0" fontId="8" fillId="0" borderId="0" xfId="1" applyFont="1" applyAlignment="1" applyProtection="1">
      <alignment vertical="center"/>
      <protection locked="0"/>
    </xf>
    <xf numFmtId="0" fontId="4" fillId="0" borderId="0" xfId="1" applyFont="1" applyAlignment="1" applyProtection="1">
      <alignment vertical="center"/>
      <protection locked="0"/>
    </xf>
    <xf numFmtId="0" fontId="5" fillId="0" borderId="0" xfId="1" applyFont="1" applyAlignment="1" applyProtection="1">
      <alignment vertical="center"/>
      <protection locked="0"/>
    </xf>
    <xf numFmtId="0" fontId="4" fillId="0" borderId="0" xfId="1" applyFont="1" applyAlignment="1" applyProtection="1">
      <alignment horizontal="left" vertical="center"/>
      <protection locked="0"/>
    </xf>
    <xf numFmtId="0" fontId="10" fillId="0" borderId="0" xfId="1" applyFont="1" applyAlignment="1" applyProtection="1">
      <alignment horizontal="left" vertical="center"/>
      <protection locked="0"/>
    </xf>
    <xf numFmtId="0" fontId="11" fillId="0" borderId="0" xfId="1" applyFont="1" applyAlignment="1">
      <alignment horizontal="center" vertical="center"/>
    </xf>
    <xf numFmtId="0" fontId="4" fillId="0" borderId="0" xfId="1" applyFont="1" applyAlignment="1">
      <alignment horizontal="left" vertical="center"/>
    </xf>
    <xf numFmtId="0" fontId="12" fillId="0" borderId="0" xfId="1" applyFont="1" applyAlignment="1">
      <alignment vertical="center"/>
    </xf>
    <xf numFmtId="0" fontId="12" fillId="0" borderId="0" xfId="1" applyFont="1" applyAlignment="1" applyProtection="1">
      <alignment vertical="center"/>
      <protection locked="0"/>
    </xf>
    <xf numFmtId="0" fontId="13" fillId="0" borderId="0" xfId="1" applyFont="1" applyAlignment="1">
      <alignment vertical="center"/>
    </xf>
    <xf numFmtId="0" fontId="14" fillId="0" borderId="0" xfId="1" applyFont="1" applyAlignment="1">
      <alignment horizontal="center" vertical="center"/>
    </xf>
    <xf numFmtId="0" fontId="8" fillId="0" borderId="0" xfId="1" applyFont="1" applyAlignment="1">
      <alignment vertical="center"/>
    </xf>
    <xf numFmtId="0" fontId="15" fillId="0" borderId="0" xfId="1" applyFont="1" applyAlignment="1" applyProtection="1">
      <alignment horizontal="center" vertical="center"/>
      <protection locked="0"/>
    </xf>
    <xf numFmtId="0" fontId="10" fillId="0" borderId="0" xfId="1" applyFont="1" applyAlignment="1" applyProtection="1">
      <alignment vertical="center"/>
      <protection locked="0"/>
    </xf>
    <xf numFmtId="0" fontId="16" fillId="0" borderId="0" xfId="1" applyFont="1" applyAlignment="1">
      <alignment horizontal="center" vertical="center"/>
    </xf>
    <xf numFmtId="0" fontId="10" fillId="0" borderId="0" xfId="1" applyFont="1" applyAlignment="1" applyProtection="1">
      <alignment horizontal="left" vertical="center" wrapText="1"/>
      <protection locked="0"/>
    </xf>
    <xf numFmtId="0" fontId="13" fillId="0" borderId="0" xfId="1" applyFont="1" applyAlignment="1">
      <alignment vertical="center" wrapText="1"/>
    </xf>
    <xf numFmtId="0" fontId="5" fillId="0" borderId="0" xfId="1" applyFont="1" applyAlignment="1">
      <alignment horizontal="left" vertical="center" wrapText="1"/>
    </xf>
    <xf numFmtId="0" fontId="13" fillId="0" borderId="0" xfId="1" applyFont="1" applyAlignment="1">
      <alignment horizontal="left" vertical="center" wrapText="1"/>
    </xf>
    <xf numFmtId="0" fontId="5" fillId="0" borderId="0" xfId="1" applyFont="1" applyAlignment="1">
      <alignment vertical="center"/>
    </xf>
    <xf numFmtId="0" fontId="10" fillId="0" borderId="0" xfId="1" applyFont="1" applyAlignment="1">
      <alignment horizontal="right" vertical="center"/>
    </xf>
    <xf numFmtId="0" fontId="5" fillId="0" borderId="0" xfId="1" applyFont="1" applyAlignment="1">
      <alignment horizontal="right" vertical="center"/>
    </xf>
    <xf numFmtId="0" fontId="17" fillId="0" borderId="0" xfId="1" applyFont="1" applyAlignment="1">
      <alignment vertical="center"/>
    </xf>
    <xf numFmtId="0" fontId="10" fillId="0" borderId="0" xfId="1" applyFont="1" applyAlignment="1">
      <alignment vertical="center"/>
    </xf>
    <xf numFmtId="0" fontId="8" fillId="0" borderId="0" xfId="1" applyFont="1" applyAlignment="1" applyProtection="1">
      <alignment horizontal="left" vertical="center"/>
      <protection locked="0"/>
    </xf>
    <xf numFmtId="0" fontId="8" fillId="0" borderId="0" xfId="1" applyFont="1" applyAlignment="1" applyProtection="1">
      <alignment horizontal="right" vertical="center"/>
      <protection locked="0"/>
    </xf>
    <xf numFmtId="0" fontId="5" fillId="0" borderId="0" xfId="1" applyFont="1" applyAlignment="1" applyProtection="1">
      <alignment horizontal="center" vertical="center"/>
      <protection locked="0"/>
    </xf>
    <xf numFmtId="0" fontId="18" fillId="0" borderId="0" xfId="1" applyFont="1" applyAlignment="1">
      <alignment vertical="center"/>
    </xf>
    <xf numFmtId="0" fontId="19" fillId="0" borderId="0" xfId="1" applyFont="1" applyAlignment="1">
      <alignment vertical="center"/>
    </xf>
    <xf numFmtId="0" fontId="4" fillId="0" borderId="0" xfId="1" applyFont="1" applyAlignment="1" applyProtection="1">
      <alignment horizontal="right" vertical="center"/>
      <protection locked="0"/>
    </xf>
    <xf numFmtId="0" fontId="23" fillId="0" borderId="0" xfId="2" applyFont="1">
      <alignment vertical="center"/>
    </xf>
    <xf numFmtId="0" fontId="24" fillId="0" borderId="0" xfId="2" applyFont="1" applyAlignment="1">
      <alignment horizontal="center" vertical="center"/>
    </xf>
    <xf numFmtId="0" fontId="24" fillId="0" borderId="0" xfId="2" applyFont="1">
      <alignment vertical="center"/>
    </xf>
    <xf numFmtId="0" fontId="27" fillId="0" borderId="18" xfId="2" applyFont="1" applyBorder="1" applyAlignment="1">
      <alignment horizontal="center" vertical="center"/>
    </xf>
    <xf numFmtId="0" fontId="25" fillId="0" borderId="0" xfId="2" applyFont="1" applyAlignment="1">
      <alignment horizontal="center" vertical="center"/>
    </xf>
    <xf numFmtId="0" fontId="25" fillId="0" borderId="28" xfId="2" applyFont="1" applyBorder="1" applyAlignment="1">
      <alignment horizontal="center" vertical="center" wrapText="1"/>
    </xf>
    <xf numFmtId="0" fontId="26" fillId="0" borderId="28" xfId="2" applyFont="1" applyBorder="1" applyAlignment="1">
      <alignment horizontal="left" vertical="center" wrapText="1" shrinkToFit="1"/>
    </xf>
    <xf numFmtId="0" fontId="27" fillId="0" borderId="28" xfId="2" applyFont="1" applyBorder="1" applyAlignment="1">
      <alignment horizontal="left" vertical="center" shrinkToFit="1"/>
    </xf>
    <xf numFmtId="0" fontId="29" fillId="0" borderId="15" xfId="2" applyFont="1" applyBorder="1" applyAlignment="1">
      <alignment horizontal="distributed" vertical="center" indent="1"/>
    </xf>
    <xf numFmtId="0" fontId="30" fillId="0" borderId="15" xfId="2" applyFont="1" applyBorder="1">
      <alignment vertical="center"/>
    </xf>
    <xf numFmtId="0" fontId="31" fillId="0" borderId="0" xfId="2" applyFont="1">
      <alignment vertical="center"/>
    </xf>
    <xf numFmtId="0" fontId="27" fillId="0" borderId="29" xfId="2" applyFont="1" applyBorder="1">
      <alignment vertical="center"/>
    </xf>
    <xf numFmtId="0" fontId="29" fillId="0" borderId="18" xfId="2" applyFont="1" applyBorder="1">
      <alignment vertical="center"/>
    </xf>
    <xf numFmtId="0" fontId="27" fillId="0" borderId="18" xfId="2" applyFont="1" applyBorder="1" applyAlignment="1" applyProtection="1">
      <alignment horizontal="center" vertical="center" shrinkToFit="1"/>
      <protection locked="0"/>
    </xf>
    <xf numFmtId="0" fontId="27" fillId="0" borderId="19" xfId="2" applyFont="1" applyBorder="1">
      <alignment vertical="center"/>
    </xf>
    <xf numFmtId="0" fontId="27" fillId="0" borderId="30" xfId="2" applyFont="1" applyBorder="1" applyAlignment="1">
      <alignment horizontal="distributed" vertical="center"/>
    </xf>
    <xf numFmtId="0" fontId="30" fillId="0" borderId="5" xfId="2" applyFont="1" applyBorder="1">
      <alignment vertical="center"/>
    </xf>
    <xf numFmtId="0" fontId="27" fillId="0" borderId="5" xfId="2" applyFont="1" applyBorder="1" applyAlignment="1">
      <alignment horizontal="center" vertical="center"/>
    </xf>
    <xf numFmtId="0" fontId="27" fillId="0" borderId="5" xfId="2" applyFont="1" applyBorder="1" applyAlignment="1" applyProtection="1">
      <alignment horizontal="center" vertical="center" shrinkToFit="1"/>
      <protection locked="0"/>
    </xf>
    <xf numFmtId="0" fontId="27" fillId="0" borderId="22" xfId="2" applyFont="1" applyBorder="1">
      <alignment vertical="center"/>
    </xf>
    <xf numFmtId="0" fontId="27" fillId="0" borderId="31" xfId="2" applyFont="1" applyBorder="1" applyAlignment="1">
      <alignment horizontal="distributed" vertical="center"/>
    </xf>
    <xf numFmtId="0" fontId="30" fillId="0" borderId="32" xfId="2" applyFont="1" applyBorder="1">
      <alignment vertical="center"/>
    </xf>
    <xf numFmtId="0" fontId="27" fillId="0" borderId="32" xfId="2" applyFont="1" applyBorder="1" applyAlignment="1">
      <alignment horizontal="center" vertical="center"/>
    </xf>
    <xf numFmtId="0" fontId="27" fillId="0" borderId="32" xfId="2" applyFont="1" applyBorder="1" applyAlignment="1" applyProtection="1">
      <alignment horizontal="center" vertical="center" shrinkToFit="1"/>
      <protection locked="0"/>
    </xf>
    <xf numFmtId="0" fontId="27" fillId="0" borderId="34" xfId="2" applyFont="1" applyBorder="1">
      <alignment vertical="center"/>
    </xf>
    <xf numFmtId="0" fontId="26" fillId="0" borderId="15" xfId="2" applyFont="1" applyBorder="1" applyAlignment="1">
      <alignment horizontal="center" vertical="center" textRotation="255"/>
    </xf>
    <xf numFmtId="0" fontId="27" fillId="0" borderId="15" xfId="2" applyFont="1" applyBorder="1" applyAlignment="1">
      <alignment horizontal="distributed" vertical="center"/>
    </xf>
    <xf numFmtId="0" fontId="26" fillId="0" borderId="15" xfId="2" applyFont="1" applyBorder="1" applyAlignment="1">
      <alignment horizontal="center" vertical="center"/>
    </xf>
    <xf numFmtId="0" fontId="27" fillId="0" borderId="15" xfId="2" applyFont="1" applyBorder="1" applyAlignment="1">
      <alignment horizontal="center" vertical="center"/>
    </xf>
    <xf numFmtId="0" fontId="27" fillId="0" borderId="15" xfId="2" applyFont="1" applyBorder="1" applyAlignment="1">
      <alignment horizontal="center" vertical="center" shrinkToFit="1"/>
    </xf>
    <xf numFmtId="0" fontId="27" fillId="0" borderId="0" xfId="2" applyFont="1">
      <alignment vertical="center"/>
    </xf>
    <xf numFmtId="0" fontId="32" fillId="0" borderId="0" xfId="2" applyFont="1">
      <alignment vertical="center"/>
    </xf>
    <xf numFmtId="0" fontId="33" fillId="0" borderId="0" xfId="2" applyFont="1" applyAlignment="1">
      <alignment horizontal="center" vertical="center"/>
    </xf>
    <xf numFmtId="0" fontId="34" fillId="0" borderId="0" xfId="2" applyFont="1">
      <alignment vertical="center"/>
    </xf>
    <xf numFmtId="0" fontId="33" fillId="0" borderId="0" xfId="2" applyFont="1">
      <alignment vertical="center"/>
    </xf>
    <xf numFmtId="0" fontId="25" fillId="0" borderId="0" xfId="2" applyFont="1">
      <alignment vertical="center"/>
    </xf>
    <xf numFmtId="0" fontId="25" fillId="0" borderId="0" xfId="2" applyFont="1" applyAlignment="1">
      <alignment horizontal="right" vertical="center"/>
    </xf>
    <xf numFmtId="0" fontId="25" fillId="0" borderId="0" xfId="2" applyFont="1" applyAlignment="1">
      <alignment horizontal="left" vertical="center"/>
    </xf>
    <xf numFmtId="0" fontId="33" fillId="5" borderId="0" xfId="2" applyFont="1" applyFill="1" applyAlignment="1">
      <alignment horizontal="center" vertical="center"/>
    </xf>
    <xf numFmtId="0" fontId="36" fillId="0" borderId="0" xfId="3" applyFont="1" applyProtection="1">
      <alignment vertical="center"/>
    </xf>
    <xf numFmtId="31" fontId="5" fillId="0" borderId="0" xfId="1" applyNumberFormat="1" applyFont="1" applyAlignment="1" applyProtection="1">
      <alignment vertical="center"/>
      <protection locked="0"/>
    </xf>
    <xf numFmtId="0" fontId="38" fillId="0" borderId="0" xfId="4">
      <alignment vertical="center"/>
    </xf>
    <xf numFmtId="0" fontId="36" fillId="0" borderId="0" xfId="3" applyFont="1" applyFill="1" applyAlignment="1" applyProtection="1">
      <alignment vertical="center"/>
    </xf>
    <xf numFmtId="0" fontId="32" fillId="0" borderId="0" xfId="4" applyFont="1">
      <alignment vertical="center"/>
    </xf>
    <xf numFmtId="0" fontId="23" fillId="0" borderId="0" xfId="4" applyFont="1">
      <alignment vertical="center"/>
    </xf>
    <xf numFmtId="0" fontId="28" fillId="0" borderId="0" xfId="4" applyFont="1">
      <alignment vertical="center"/>
    </xf>
    <xf numFmtId="176" fontId="28" fillId="8" borderId="53" xfId="4" applyNumberFormat="1" applyFont="1" applyFill="1" applyBorder="1" applyAlignment="1">
      <alignment horizontal="right" vertical="center" shrinkToFit="1"/>
    </xf>
    <xf numFmtId="176" fontId="28" fillId="8" borderId="0" xfId="4" applyNumberFormat="1" applyFont="1" applyFill="1" applyAlignment="1">
      <alignment horizontal="left" vertical="center" shrinkToFit="1"/>
    </xf>
    <xf numFmtId="176" fontId="28" fillId="8" borderId="9" xfId="4" applyNumberFormat="1" applyFont="1" applyFill="1" applyBorder="1" applyAlignment="1">
      <alignment horizontal="right" vertical="center" shrinkToFit="1"/>
    </xf>
    <xf numFmtId="176" fontId="28" fillId="8" borderId="10" xfId="4" applyNumberFormat="1" applyFont="1" applyFill="1" applyBorder="1" applyAlignment="1">
      <alignment horizontal="left" vertical="center" shrinkToFit="1"/>
    </xf>
    <xf numFmtId="0" fontId="28" fillId="0" borderId="50" xfId="4" applyFont="1" applyFill="1" applyBorder="1" applyAlignment="1"/>
    <xf numFmtId="0" fontId="28" fillId="0" borderId="2" xfId="4" applyFont="1" applyFill="1" applyBorder="1" applyAlignment="1"/>
    <xf numFmtId="0" fontId="28" fillId="0" borderId="82" xfId="4" applyFont="1" applyFill="1" applyBorder="1" applyAlignment="1"/>
    <xf numFmtId="0" fontId="28" fillId="8" borderId="56" xfId="4" applyFont="1" applyFill="1" applyBorder="1" applyAlignment="1">
      <alignment horizontal="center" vertical="center" shrinkToFit="1"/>
    </xf>
    <xf numFmtId="0" fontId="28" fillId="0" borderId="53" xfId="4" applyFont="1" applyFill="1" applyBorder="1" applyAlignment="1"/>
    <xf numFmtId="0" fontId="28" fillId="0" borderId="0" xfId="4" applyFont="1" applyFill="1" applyAlignment="1"/>
    <xf numFmtId="0" fontId="28" fillId="0" borderId="54" xfId="4" applyFont="1" applyFill="1" applyBorder="1" applyAlignment="1"/>
    <xf numFmtId="0" fontId="28" fillId="8" borderId="9" xfId="4" applyFont="1" applyFill="1" applyBorder="1" applyAlignment="1">
      <alignment vertical="center" shrinkToFit="1"/>
    </xf>
    <xf numFmtId="0" fontId="28" fillId="8" borderId="10" xfId="4" applyFont="1" applyFill="1" applyBorder="1" applyAlignment="1">
      <alignment horizontal="left" vertical="center"/>
    </xf>
    <xf numFmtId="0" fontId="28" fillId="8" borderId="0" xfId="4" applyFont="1" applyFill="1" applyAlignment="1">
      <alignment vertical="center" shrinkToFit="1"/>
    </xf>
    <xf numFmtId="177" fontId="28" fillId="9" borderId="0" xfId="4" applyNumberFormat="1" applyFont="1" applyFill="1" applyAlignment="1">
      <alignment vertical="center" shrinkToFit="1"/>
    </xf>
    <xf numFmtId="176" fontId="28" fillId="8" borderId="53" xfId="4" applyNumberFormat="1" applyFont="1" applyFill="1" applyBorder="1" applyAlignment="1">
      <alignment vertical="center" shrinkToFit="1"/>
    </xf>
    <xf numFmtId="176" fontId="28" fillId="8" borderId="0" xfId="4" applyNumberFormat="1" applyFont="1" applyFill="1" applyAlignment="1">
      <alignment vertical="center" shrinkToFit="1"/>
    </xf>
    <xf numFmtId="176" fontId="28" fillId="8" borderId="9" xfId="4" applyNumberFormat="1" applyFont="1" applyFill="1" applyBorder="1" applyAlignment="1">
      <alignment vertical="center" shrinkToFit="1"/>
    </xf>
    <xf numFmtId="176" fontId="28" fillId="8" borderId="10" xfId="4" applyNumberFormat="1" applyFont="1" applyFill="1" applyBorder="1" applyAlignment="1">
      <alignment vertical="center" shrinkToFit="1"/>
    </xf>
    <xf numFmtId="0" fontId="28" fillId="0" borderId="83" xfId="4" applyFont="1" applyFill="1" applyBorder="1">
      <alignment vertical="center"/>
    </xf>
    <xf numFmtId="0" fontId="28" fillId="0" borderId="56" xfId="4" applyFont="1" applyFill="1" applyBorder="1">
      <alignment vertical="center"/>
    </xf>
    <xf numFmtId="0" fontId="28" fillId="0" borderId="84" xfId="4" applyFont="1" applyFill="1" applyBorder="1">
      <alignment vertical="center"/>
    </xf>
    <xf numFmtId="0" fontId="28" fillId="8" borderId="55" xfId="4" applyFont="1" applyFill="1" applyBorder="1" applyAlignment="1">
      <alignment vertical="center" shrinkToFit="1"/>
    </xf>
    <xf numFmtId="0" fontId="28" fillId="8" borderId="57" xfId="4" applyFont="1" applyFill="1" applyBorder="1" applyAlignment="1">
      <alignment horizontal="left" vertical="center"/>
    </xf>
    <xf numFmtId="0" fontId="28" fillId="8" borderId="56" xfId="4" applyFont="1" applyFill="1" applyBorder="1" applyAlignment="1">
      <alignment vertical="center" shrinkToFit="1"/>
    </xf>
    <xf numFmtId="177" fontId="28" fillId="9" borderId="56" xfId="4" applyNumberFormat="1" applyFont="1" applyFill="1" applyBorder="1" applyAlignment="1">
      <alignment vertical="center" shrinkToFit="1"/>
    </xf>
    <xf numFmtId="176" fontId="28" fillId="8" borderId="83" xfId="4" applyNumberFormat="1" applyFont="1" applyFill="1" applyBorder="1" applyAlignment="1">
      <alignment vertical="center" shrinkToFit="1"/>
    </xf>
    <xf numFmtId="176" fontId="28" fillId="8" borderId="56" xfId="4" applyNumberFormat="1" applyFont="1" applyFill="1" applyBorder="1" applyAlignment="1">
      <alignment vertical="center" shrinkToFit="1"/>
    </xf>
    <xf numFmtId="176" fontId="28" fillId="8" borderId="55" xfId="4" applyNumberFormat="1" applyFont="1" applyFill="1" applyBorder="1" applyAlignment="1">
      <alignment vertical="center" shrinkToFit="1"/>
    </xf>
    <xf numFmtId="176" fontId="28" fillId="8" borderId="57" xfId="4" applyNumberFormat="1" applyFont="1" applyFill="1" applyBorder="1" applyAlignment="1">
      <alignment vertical="center" shrinkToFit="1"/>
    </xf>
    <xf numFmtId="0" fontId="28" fillId="0" borderId="0" xfId="4" applyFont="1" applyAlignment="1">
      <alignment horizontal="center" vertical="center"/>
    </xf>
    <xf numFmtId="0" fontId="28" fillId="8" borderId="11" xfId="4" applyFont="1" applyFill="1" applyBorder="1" applyAlignment="1">
      <alignment vertical="center" shrinkToFit="1"/>
    </xf>
    <xf numFmtId="0" fontId="28" fillId="8" borderId="12" xfId="4" applyFont="1" applyFill="1" applyBorder="1" applyAlignment="1">
      <alignment horizontal="left" vertical="center"/>
    </xf>
    <xf numFmtId="0" fontId="28" fillId="8" borderId="6" xfId="4" applyFont="1" applyFill="1" applyBorder="1" applyAlignment="1">
      <alignment vertical="center" shrinkToFit="1"/>
    </xf>
    <xf numFmtId="177" fontId="28" fillId="9" borderId="26" xfId="4" applyNumberFormat="1" applyFont="1" applyFill="1" applyBorder="1" applyAlignment="1">
      <alignment vertical="center" shrinkToFit="1"/>
    </xf>
    <xf numFmtId="0" fontId="28" fillId="8" borderId="95" xfId="4" applyFont="1" applyFill="1" applyBorder="1" applyAlignment="1">
      <alignment horizontal="left" vertical="center"/>
    </xf>
    <xf numFmtId="176" fontId="28" fillId="8" borderId="51" xfId="4" applyNumberFormat="1" applyFont="1" applyFill="1" applyBorder="1" applyAlignment="1">
      <alignment vertical="center" shrinkToFit="1"/>
    </xf>
    <xf numFmtId="176" fontId="28" fillId="8" borderId="6" xfId="4" applyNumberFormat="1" applyFont="1" applyFill="1" applyBorder="1" applyAlignment="1">
      <alignment vertical="center" shrinkToFit="1"/>
    </xf>
    <xf numFmtId="176" fontId="28" fillId="8" borderId="11" xfId="4" applyNumberFormat="1" applyFont="1" applyFill="1" applyBorder="1" applyAlignment="1">
      <alignment vertical="center" shrinkToFit="1"/>
    </xf>
    <xf numFmtId="176" fontId="28" fillId="8" borderId="12" xfId="4" applyNumberFormat="1" applyFont="1" applyFill="1" applyBorder="1" applyAlignment="1">
      <alignment vertical="center" shrinkToFit="1"/>
    </xf>
    <xf numFmtId="0" fontId="28" fillId="0" borderId="53" xfId="4" applyFont="1" applyFill="1" applyBorder="1">
      <alignment vertical="center"/>
    </xf>
    <xf numFmtId="0" fontId="28" fillId="0" borderId="0" xfId="4" applyFont="1" applyFill="1">
      <alignment vertical="center"/>
    </xf>
    <xf numFmtId="0" fontId="28" fillId="0" borderId="54" xfId="4" applyFont="1" applyFill="1" applyBorder="1">
      <alignment vertical="center"/>
    </xf>
    <xf numFmtId="178" fontId="28" fillId="9" borderId="14" xfId="4" applyNumberFormat="1" applyFont="1" applyFill="1" applyBorder="1" applyAlignment="1">
      <alignment vertical="center" shrinkToFit="1"/>
    </xf>
    <xf numFmtId="0" fontId="28" fillId="8" borderId="15" xfId="4" applyFont="1" applyFill="1" applyBorder="1" applyAlignment="1">
      <alignment horizontal="left" vertical="center" shrinkToFit="1"/>
    </xf>
    <xf numFmtId="177" fontId="28" fillId="9" borderId="14" xfId="4" applyNumberFormat="1" applyFont="1" applyFill="1" applyBorder="1" applyAlignment="1">
      <alignment vertical="center" shrinkToFit="1"/>
    </xf>
    <xf numFmtId="1" fontId="28" fillId="8" borderId="15" xfId="4" applyNumberFormat="1" applyFont="1" applyFill="1" applyBorder="1" applyAlignment="1">
      <alignment horizontal="left" vertical="center" shrinkToFit="1"/>
    </xf>
    <xf numFmtId="3" fontId="28" fillId="0" borderId="0" xfId="4" applyNumberFormat="1" applyFont="1">
      <alignment vertical="center"/>
    </xf>
    <xf numFmtId="178" fontId="28" fillId="9" borderId="23" xfId="4" applyNumberFormat="1" applyFont="1" applyFill="1" applyBorder="1" applyAlignment="1">
      <alignment vertical="center" shrinkToFit="1"/>
    </xf>
    <xf numFmtId="0" fontId="28" fillId="8" borderId="24" xfId="4" applyFont="1" applyFill="1" applyBorder="1" applyAlignment="1">
      <alignment horizontal="left" vertical="center" shrinkToFit="1"/>
    </xf>
    <xf numFmtId="177" fontId="28" fillId="9" borderId="23" xfId="4" applyNumberFormat="1" applyFont="1" applyFill="1" applyBorder="1" applyAlignment="1">
      <alignment vertical="center" shrinkToFit="1"/>
    </xf>
    <xf numFmtId="0" fontId="49" fillId="0" borderId="0" xfId="2" quotePrefix="1" applyFont="1" applyAlignment="1">
      <alignment horizontal="center" vertical="top"/>
    </xf>
    <xf numFmtId="0" fontId="28" fillId="0" borderId="0" xfId="4" applyFont="1" applyAlignment="1">
      <alignment horizontal="right" vertical="center"/>
    </xf>
    <xf numFmtId="0" fontId="49" fillId="0" borderId="0" xfId="2" quotePrefix="1" applyFont="1" applyAlignment="1">
      <alignment vertical="top"/>
    </xf>
    <xf numFmtId="0" fontId="28" fillId="0" borderId="0" xfId="2" applyFont="1" applyAlignment="1">
      <alignment horizontal="left" vertical="top" wrapText="1"/>
    </xf>
    <xf numFmtId="0" fontId="49" fillId="0" borderId="0" xfId="2" applyFont="1">
      <alignment vertical="center"/>
    </xf>
    <xf numFmtId="0" fontId="28" fillId="0" borderId="0" xfId="4" applyFont="1" applyAlignment="1">
      <alignment horizontal="left" vertical="top" wrapText="1"/>
    </xf>
    <xf numFmtId="0" fontId="49" fillId="0" borderId="0" xfId="4" quotePrefix="1" applyFont="1">
      <alignment vertical="center"/>
    </xf>
    <xf numFmtId="0" fontId="28" fillId="0" borderId="0" xfId="4" applyFont="1" applyAlignment="1">
      <alignment horizontal="left" vertical="center"/>
    </xf>
    <xf numFmtId="49" fontId="38" fillId="0" borderId="0" xfId="4" quotePrefix="1" applyNumberFormat="1">
      <alignment vertical="center"/>
    </xf>
    <xf numFmtId="49" fontId="38" fillId="0" borderId="0" xfId="4" applyNumberFormat="1">
      <alignment vertical="center"/>
    </xf>
    <xf numFmtId="0" fontId="51" fillId="0" borderId="0" xfId="4" applyFont="1">
      <alignment vertical="center"/>
    </xf>
    <xf numFmtId="0" fontId="27" fillId="0" borderId="0" xfId="4" applyFont="1">
      <alignment vertical="center"/>
    </xf>
    <xf numFmtId="0" fontId="28" fillId="8" borderId="0" xfId="4" applyFont="1" applyFill="1" applyAlignment="1">
      <alignment vertical="center" textRotation="255"/>
    </xf>
    <xf numFmtId="0" fontId="28" fillId="8" borderId="0" xfId="4" applyFont="1" applyFill="1">
      <alignment vertical="center"/>
    </xf>
    <xf numFmtId="0" fontId="28" fillId="8" borderId="0" xfId="4" applyFont="1" applyFill="1" applyAlignment="1">
      <alignment vertical="center" textRotation="255" shrinkToFit="1"/>
    </xf>
    <xf numFmtId="0" fontId="28" fillId="8" borderId="0" xfId="4" applyFont="1" applyFill="1" applyAlignment="1">
      <alignment vertical="center" wrapText="1"/>
    </xf>
    <xf numFmtId="0" fontId="28" fillId="8" borderId="0" xfId="4" applyFont="1" applyFill="1" applyAlignment="1">
      <alignment vertical="top" wrapText="1"/>
    </xf>
    <xf numFmtId="0" fontId="28" fillId="0" borderId="0" xfId="2" applyFont="1" applyAlignment="1">
      <alignment vertical="center" wrapText="1"/>
    </xf>
    <xf numFmtId="0" fontId="43" fillId="0" borderId="0" xfId="4" applyFont="1" applyAlignment="1">
      <alignment vertical="center" wrapText="1" shrinkToFit="1"/>
    </xf>
    <xf numFmtId="0" fontId="44" fillId="8" borderId="0" xfId="4" applyFont="1" applyFill="1" applyAlignment="1">
      <alignment vertical="center" wrapText="1"/>
    </xf>
    <xf numFmtId="0" fontId="28" fillId="0" borderId="0" xfId="4" applyFont="1" applyAlignment="1">
      <alignment vertical="center" wrapText="1"/>
    </xf>
    <xf numFmtId="176" fontId="28" fillId="8" borderId="0" xfId="4" applyNumberFormat="1" applyFont="1" applyFill="1" applyAlignment="1">
      <alignment horizontal="right" vertical="center" shrinkToFit="1"/>
    </xf>
    <xf numFmtId="49" fontId="28" fillId="8" borderId="0" xfId="4" applyNumberFormat="1" applyFont="1" applyFill="1" applyAlignment="1">
      <alignment vertical="center" shrinkToFit="1"/>
    </xf>
    <xf numFmtId="0" fontId="28" fillId="0" borderId="0" xfId="4" applyFont="1" applyAlignment="1">
      <alignment vertical="center" shrinkToFit="1"/>
    </xf>
    <xf numFmtId="177" fontId="28" fillId="8" borderId="0" xfId="5" applyNumberFormat="1" applyFont="1" applyFill="1" applyBorder="1" applyAlignment="1" applyProtection="1">
      <alignment vertical="center" shrinkToFit="1"/>
    </xf>
    <xf numFmtId="178" fontId="28" fillId="8" borderId="0" xfId="5" applyNumberFormat="1" applyFont="1" applyFill="1" applyBorder="1" applyAlignment="1" applyProtection="1">
      <alignment vertical="center" shrinkToFit="1"/>
    </xf>
    <xf numFmtId="178" fontId="28" fillId="9" borderId="0" xfId="5" applyNumberFormat="1" applyFont="1" applyFill="1" applyBorder="1" applyAlignment="1" applyProtection="1">
      <alignment vertical="center" shrinkToFit="1"/>
    </xf>
    <xf numFmtId="0" fontId="28" fillId="8" borderId="0" xfId="4" applyFont="1" applyFill="1" applyAlignment="1">
      <alignment wrapText="1"/>
    </xf>
    <xf numFmtId="0" fontId="47" fillId="8" borderId="0" xfId="4" applyFont="1" applyFill="1" applyAlignment="1">
      <alignment vertical="center" wrapText="1"/>
    </xf>
    <xf numFmtId="180" fontId="28" fillId="0" borderId="0" xfId="4" applyNumberFormat="1" applyFont="1">
      <alignment vertical="center"/>
    </xf>
    <xf numFmtId="0" fontId="28" fillId="8" borderId="0" xfId="4" applyFont="1" applyFill="1" applyAlignment="1">
      <alignment horizontal="left" vertical="center"/>
    </xf>
    <xf numFmtId="178" fontId="28" fillId="8" borderId="0" xfId="5" applyNumberFormat="1" applyFont="1" applyFill="1" applyBorder="1" applyAlignment="1" applyProtection="1">
      <alignment vertical="top" shrinkToFit="1"/>
    </xf>
    <xf numFmtId="1" fontId="28" fillId="9" borderId="0" xfId="4" applyNumberFormat="1" applyFont="1" applyFill="1" applyAlignment="1">
      <alignment vertical="center" shrinkToFit="1"/>
    </xf>
    <xf numFmtId="0" fontId="28" fillId="8" borderId="0" xfId="4" applyFont="1" applyFill="1" applyAlignment="1">
      <alignment horizontal="left" vertical="center" shrinkToFit="1"/>
    </xf>
    <xf numFmtId="1" fontId="28" fillId="8" borderId="0" xfId="4" applyNumberFormat="1" applyFont="1" applyFill="1" applyAlignment="1">
      <alignment horizontal="left" vertical="center" shrinkToFit="1"/>
    </xf>
    <xf numFmtId="178" fontId="28" fillId="9" borderId="0" xfId="4" applyNumberFormat="1" applyFont="1" applyFill="1" applyAlignment="1">
      <alignment vertical="center" shrinkToFit="1"/>
    </xf>
    <xf numFmtId="176" fontId="28" fillId="9" borderId="0" xfId="4" applyNumberFormat="1" applyFont="1" applyFill="1" applyAlignment="1">
      <alignment vertical="center" shrinkToFit="1"/>
    </xf>
    <xf numFmtId="178" fontId="28" fillId="0" borderId="0" xfId="4" applyNumberFormat="1" applyFont="1" applyFill="1">
      <alignment vertical="center"/>
    </xf>
    <xf numFmtId="0" fontId="28" fillId="9" borderId="0" xfId="4" applyFont="1" applyFill="1" applyAlignment="1">
      <alignment vertical="center" shrinkToFit="1"/>
    </xf>
    <xf numFmtId="38" fontId="28" fillId="9" borderId="0" xfId="4" applyNumberFormat="1" applyFont="1" applyFill="1" applyAlignment="1">
      <alignment vertical="center" shrinkToFit="1"/>
    </xf>
    <xf numFmtId="38" fontId="28" fillId="0" borderId="0" xfId="4" applyNumberFormat="1" applyFont="1" applyFill="1" applyAlignment="1">
      <alignment vertical="center" wrapText="1"/>
    </xf>
    <xf numFmtId="0" fontId="28" fillId="0" borderId="0" xfId="2" applyFont="1" applyAlignment="1">
      <alignment vertical="top" wrapText="1"/>
    </xf>
    <xf numFmtId="0" fontId="28" fillId="0" borderId="0" xfId="4" applyFont="1" applyAlignment="1">
      <alignment vertical="top" wrapText="1"/>
    </xf>
    <xf numFmtId="0" fontId="28" fillId="0" borderId="0" xfId="4" applyFont="1" applyAlignment="1">
      <alignment vertical="top"/>
    </xf>
    <xf numFmtId="0" fontId="28" fillId="8" borderId="9" xfId="4" applyFont="1" applyFill="1" applyBorder="1" applyAlignment="1" applyProtection="1">
      <alignment vertical="center" shrinkToFit="1"/>
      <protection locked="0"/>
    </xf>
    <xf numFmtId="0" fontId="28" fillId="8" borderId="0" xfId="4" applyFont="1" applyFill="1" applyAlignment="1" applyProtection="1">
      <alignment vertical="center" shrinkToFit="1"/>
      <protection locked="0"/>
    </xf>
    <xf numFmtId="176" fontId="28" fillId="8" borderId="53" xfId="4" applyNumberFormat="1" applyFont="1" applyFill="1" applyBorder="1" applyAlignment="1" applyProtection="1">
      <alignment vertical="center" shrinkToFit="1"/>
      <protection locked="0"/>
    </xf>
    <xf numFmtId="176" fontId="28" fillId="8" borderId="0" xfId="4" applyNumberFormat="1" applyFont="1" applyFill="1" applyAlignment="1" applyProtection="1">
      <alignment vertical="center" shrinkToFit="1"/>
      <protection locked="0"/>
    </xf>
    <xf numFmtId="176" fontId="28" fillId="8" borderId="9" xfId="4" applyNumberFormat="1" applyFont="1" applyFill="1" applyBorder="1" applyAlignment="1" applyProtection="1">
      <alignment vertical="center" shrinkToFit="1"/>
      <protection locked="0"/>
    </xf>
    <xf numFmtId="176" fontId="28" fillId="8" borderId="10" xfId="4" applyNumberFormat="1" applyFont="1" applyFill="1" applyBorder="1" applyAlignment="1" applyProtection="1">
      <alignment vertical="center" shrinkToFit="1"/>
      <protection locked="0"/>
    </xf>
    <xf numFmtId="0" fontId="28" fillId="8" borderId="55" xfId="4" applyFont="1" applyFill="1" applyBorder="1" applyAlignment="1" applyProtection="1">
      <alignment vertical="center" shrinkToFit="1"/>
      <protection locked="0"/>
    </xf>
    <xf numFmtId="0" fontId="28" fillId="8" borderId="56" xfId="4" applyFont="1" applyFill="1" applyBorder="1" applyAlignment="1" applyProtection="1">
      <alignment vertical="center" shrinkToFit="1"/>
      <protection locked="0"/>
    </xf>
    <xf numFmtId="176" fontId="28" fillId="8" borderId="83" xfId="4" applyNumberFormat="1" applyFont="1" applyFill="1" applyBorder="1" applyAlignment="1" applyProtection="1">
      <alignment vertical="center" shrinkToFit="1"/>
      <protection locked="0"/>
    </xf>
    <xf numFmtId="176" fontId="28" fillId="8" borderId="56" xfId="4" applyNumberFormat="1" applyFont="1" applyFill="1" applyBorder="1" applyAlignment="1" applyProtection="1">
      <alignment vertical="center" shrinkToFit="1"/>
      <protection locked="0"/>
    </xf>
    <xf numFmtId="176" fontId="28" fillId="8" borderId="55" xfId="4" applyNumberFormat="1" applyFont="1" applyFill="1" applyBorder="1" applyAlignment="1" applyProtection="1">
      <alignment vertical="center" shrinkToFit="1"/>
      <protection locked="0"/>
    </xf>
    <xf numFmtId="176" fontId="28" fillId="8" borderId="57" xfId="4" applyNumberFormat="1" applyFont="1" applyFill="1" applyBorder="1" applyAlignment="1" applyProtection="1">
      <alignment vertical="center" shrinkToFit="1"/>
      <protection locked="0"/>
    </xf>
    <xf numFmtId="0" fontId="28" fillId="8" borderId="11" xfId="4" applyFont="1" applyFill="1" applyBorder="1" applyAlignment="1" applyProtection="1">
      <alignment vertical="center" shrinkToFit="1"/>
      <protection locked="0"/>
    </xf>
    <xf numFmtId="0" fontId="28" fillId="8" borderId="6" xfId="4" applyFont="1" applyFill="1" applyBorder="1" applyAlignment="1" applyProtection="1">
      <alignment vertical="center" shrinkToFit="1"/>
      <protection locked="0"/>
    </xf>
    <xf numFmtId="176" fontId="28" fillId="8" borderId="51" xfId="4" applyNumberFormat="1" applyFont="1" applyFill="1" applyBorder="1" applyAlignment="1" applyProtection="1">
      <alignment vertical="center" shrinkToFit="1"/>
      <protection locked="0"/>
    </xf>
    <xf numFmtId="176" fontId="28" fillId="8" borderId="6" xfId="4" applyNumberFormat="1" applyFont="1" applyFill="1" applyBorder="1" applyAlignment="1" applyProtection="1">
      <alignment vertical="center" shrinkToFit="1"/>
      <protection locked="0"/>
    </xf>
    <xf numFmtId="176" fontId="28" fillId="8" borderId="11" xfId="4" applyNumberFormat="1" applyFont="1" applyFill="1" applyBorder="1" applyAlignment="1" applyProtection="1">
      <alignment vertical="center" shrinkToFit="1"/>
      <protection locked="0"/>
    </xf>
    <xf numFmtId="176" fontId="28" fillId="8" borderId="12" xfId="4" applyNumberFormat="1" applyFont="1" applyFill="1" applyBorder="1" applyAlignment="1" applyProtection="1">
      <alignment vertical="center" shrinkToFit="1"/>
      <protection locked="0"/>
    </xf>
    <xf numFmtId="0" fontId="28" fillId="8" borderId="2" xfId="4" applyFont="1" applyFill="1" applyBorder="1" applyAlignment="1">
      <alignment horizontal="center" shrinkToFit="1"/>
    </xf>
    <xf numFmtId="0" fontId="28" fillId="8" borderId="0" xfId="4" applyFont="1" applyFill="1" applyAlignment="1">
      <alignment horizontal="center" shrinkToFit="1"/>
    </xf>
    <xf numFmtId="0" fontId="28" fillId="8" borderId="57" xfId="4" applyFont="1" applyFill="1" applyBorder="1" applyAlignment="1">
      <alignment horizontal="left" vertical="center" shrinkToFit="1"/>
    </xf>
    <xf numFmtId="0" fontId="28" fillId="8" borderId="56" xfId="4" applyFont="1" applyFill="1" applyBorder="1" applyAlignment="1">
      <alignment horizontal="left" vertical="center" shrinkToFit="1"/>
    </xf>
    <xf numFmtId="0" fontId="28" fillId="0" borderId="63" xfId="4" applyFont="1" applyFill="1" applyBorder="1" applyAlignment="1">
      <alignment vertical="top" shrinkToFit="1"/>
    </xf>
    <xf numFmtId="49" fontId="28" fillId="0" borderId="56" xfId="4" applyNumberFormat="1" applyFont="1" applyFill="1" applyBorder="1" applyAlignment="1">
      <alignment horizontal="center" vertical="top" shrinkToFit="1"/>
    </xf>
    <xf numFmtId="0" fontId="28" fillId="0" borderId="55" xfId="4" applyFont="1" applyFill="1" applyBorder="1" applyAlignment="1">
      <alignment vertical="top" shrinkToFit="1"/>
    </xf>
    <xf numFmtId="49" fontId="28" fillId="0" borderId="57" xfId="4" applyNumberFormat="1" applyFont="1" applyFill="1" applyBorder="1" applyAlignment="1">
      <alignment horizontal="center" vertical="top" shrinkToFit="1"/>
    </xf>
    <xf numFmtId="0" fontId="28" fillId="8" borderId="67" xfId="4" applyFont="1" applyFill="1" applyBorder="1" applyAlignment="1">
      <alignment horizontal="center" shrinkToFit="1"/>
    </xf>
    <xf numFmtId="177" fontId="28" fillId="9" borderId="9" xfId="4" applyNumberFormat="1" applyFont="1" applyFill="1" applyBorder="1" applyAlignment="1">
      <alignment vertical="center" shrinkToFit="1"/>
    </xf>
    <xf numFmtId="177" fontId="28" fillId="9" borderId="55" xfId="4" applyNumberFormat="1" applyFont="1" applyFill="1" applyBorder="1" applyAlignment="1">
      <alignment vertical="center" shrinkToFit="1"/>
    </xf>
    <xf numFmtId="49" fontId="28" fillId="0" borderId="56" xfId="5" applyNumberFormat="1" applyFont="1" applyFill="1" applyBorder="1" applyAlignment="1" applyProtection="1">
      <alignment horizontal="center" vertical="top" shrinkToFit="1"/>
    </xf>
    <xf numFmtId="0" fontId="28" fillId="8" borderId="10" xfId="4" applyFont="1" applyFill="1" applyBorder="1" applyAlignment="1">
      <alignment horizontal="left" vertical="center" shrinkToFit="1"/>
    </xf>
    <xf numFmtId="0" fontId="28" fillId="0" borderId="78" xfId="4" applyFont="1" applyFill="1" applyBorder="1" applyAlignment="1">
      <alignment vertical="top" shrinkToFit="1"/>
    </xf>
    <xf numFmtId="49" fontId="28" fillId="0" borderId="0" xfId="4" applyNumberFormat="1" applyFont="1" applyFill="1" applyAlignment="1">
      <alignment horizontal="center" vertical="top" shrinkToFit="1"/>
    </xf>
    <xf numFmtId="0" fontId="28" fillId="0" borderId="9" xfId="4" applyFont="1" applyFill="1" applyBorder="1" applyAlignment="1">
      <alignment vertical="top" shrinkToFit="1"/>
    </xf>
    <xf numFmtId="49" fontId="28" fillId="0" borderId="10" xfId="4" applyNumberFormat="1" applyFont="1" applyFill="1" applyBorder="1" applyAlignment="1">
      <alignment horizontal="center" vertical="top" shrinkToFit="1"/>
    </xf>
    <xf numFmtId="0" fontId="54" fillId="0" borderId="0" xfId="4" applyFont="1">
      <alignment vertical="center"/>
    </xf>
    <xf numFmtId="0" fontId="28" fillId="8" borderId="24" xfId="4" applyFont="1" applyFill="1" applyBorder="1" applyAlignment="1">
      <alignment horizontal="center" vertical="center" shrinkToFit="1"/>
    </xf>
    <xf numFmtId="0" fontId="28" fillId="9" borderId="14" xfId="4" applyFont="1" applyFill="1" applyBorder="1" applyAlignment="1">
      <alignment vertical="center" shrinkToFit="1"/>
    </xf>
    <xf numFmtId="0" fontId="28" fillId="9" borderId="15" xfId="4" applyFont="1" applyFill="1" applyBorder="1" applyAlignment="1">
      <alignment horizontal="left" vertical="center" shrinkToFit="1"/>
    </xf>
    <xf numFmtId="1" fontId="28" fillId="9" borderId="14" xfId="4" applyNumberFormat="1" applyFont="1" applyFill="1" applyBorder="1" applyAlignment="1">
      <alignment vertical="center" shrinkToFit="1"/>
    </xf>
    <xf numFmtId="3" fontId="28" fillId="0" borderId="0" xfId="4" applyNumberFormat="1" applyFont="1" applyProtection="1">
      <alignment vertical="center"/>
      <protection hidden="1"/>
    </xf>
    <xf numFmtId="1" fontId="28" fillId="9" borderId="23" xfId="4" applyNumberFormat="1" applyFont="1" applyFill="1" applyBorder="1" applyAlignment="1">
      <alignment vertical="center" shrinkToFit="1"/>
    </xf>
    <xf numFmtId="0" fontId="28" fillId="9" borderId="24" xfId="4" applyFont="1" applyFill="1" applyBorder="1" applyAlignment="1">
      <alignment horizontal="left" vertical="center" shrinkToFit="1"/>
    </xf>
    <xf numFmtId="0" fontId="38" fillId="8" borderId="0" xfId="4" applyFill="1" applyAlignment="1">
      <alignment horizontal="left" vertical="center"/>
    </xf>
    <xf numFmtId="0" fontId="42" fillId="0" borderId="0" xfId="4" applyFont="1" applyAlignment="1">
      <alignment vertical="center" wrapText="1"/>
    </xf>
    <xf numFmtId="0" fontId="43" fillId="8" borderId="0" xfId="4" applyFont="1" applyFill="1" applyAlignment="1">
      <alignment vertical="top" wrapText="1"/>
    </xf>
    <xf numFmtId="0" fontId="28" fillId="0" borderId="0" xfId="2" applyFont="1" applyAlignment="1">
      <alignment vertical="center" shrinkToFit="1"/>
    </xf>
    <xf numFmtId="177" fontId="28" fillId="0" borderId="0" xfId="4" applyNumberFormat="1" applyFont="1" applyFill="1" applyAlignment="1">
      <alignment vertical="center" shrinkToFit="1"/>
    </xf>
    <xf numFmtId="0" fontId="28" fillId="8" borderId="0" xfId="4" applyFont="1" applyFill="1" applyAlignment="1">
      <alignment shrinkToFit="1"/>
    </xf>
    <xf numFmtId="0" fontId="28" fillId="8" borderId="0" xfId="4" applyFont="1" applyFill="1" applyAlignment="1">
      <alignment vertical="top" wrapText="1" shrinkToFit="1"/>
    </xf>
    <xf numFmtId="0" fontId="53" fillId="8" borderId="0" xfId="4" applyFont="1" applyFill="1" applyAlignment="1">
      <alignment vertical="center" wrapText="1"/>
    </xf>
    <xf numFmtId="0" fontId="28" fillId="0" borderId="0" xfId="4" applyFont="1" applyFill="1" applyAlignment="1">
      <alignment vertical="center" shrinkToFit="1"/>
    </xf>
    <xf numFmtId="179" fontId="28" fillId="0" borderId="0" xfId="4" applyNumberFormat="1" applyFont="1" applyFill="1" applyAlignment="1">
      <alignment vertical="center" shrinkToFit="1"/>
    </xf>
    <xf numFmtId="0" fontId="28" fillId="0" borderId="0" xfId="4" applyFont="1" applyFill="1" applyAlignment="1">
      <alignment vertical="top" shrinkToFit="1"/>
    </xf>
    <xf numFmtId="0" fontId="3" fillId="0" borderId="0" xfId="2" applyAlignment="1">
      <alignment vertical="top" wrapText="1" shrinkToFit="1"/>
    </xf>
    <xf numFmtId="0" fontId="28" fillId="9" borderId="0" xfId="4" applyFont="1" applyFill="1" applyAlignment="1">
      <alignment horizontal="left" vertical="center" shrinkToFit="1"/>
    </xf>
    <xf numFmtId="178" fontId="28" fillId="0" borderId="0" xfId="4" applyNumberFormat="1" applyFont="1" applyFill="1" applyAlignment="1">
      <alignment vertical="center" shrinkToFit="1"/>
    </xf>
    <xf numFmtId="0" fontId="28" fillId="0" borderId="0" xfId="2" applyFont="1" applyAlignment="1">
      <alignment vertical="top"/>
    </xf>
    <xf numFmtId="0" fontId="49" fillId="0" borderId="0" xfId="4" quotePrefix="1" applyFont="1" applyAlignment="1">
      <alignment vertical="top"/>
    </xf>
    <xf numFmtId="0" fontId="49" fillId="0" borderId="0" xfId="4" applyFont="1" applyAlignment="1">
      <alignment vertical="top"/>
    </xf>
    <xf numFmtId="0" fontId="28" fillId="0" borderId="63" xfId="4" applyFont="1" applyFill="1" applyBorder="1" applyAlignment="1" applyProtection="1">
      <alignment vertical="top" shrinkToFit="1"/>
      <protection locked="0"/>
    </xf>
    <xf numFmtId="49" fontId="28" fillId="0" borderId="56" xfId="4" applyNumberFormat="1" applyFont="1" applyFill="1" applyBorder="1" applyAlignment="1" applyProtection="1">
      <alignment horizontal="center" vertical="top" shrinkToFit="1"/>
      <protection locked="0"/>
    </xf>
    <xf numFmtId="0" fontId="28" fillId="0" borderId="55" xfId="4" applyFont="1" applyFill="1" applyBorder="1" applyAlignment="1" applyProtection="1">
      <alignment vertical="top" shrinkToFit="1"/>
      <protection locked="0"/>
    </xf>
    <xf numFmtId="49" fontId="28" fillId="0" borderId="57" xfId="4" applyNumberFormat="1" applyFont="1" applyFill="1" applyBorder="1" applyAlignment="1" applyProtection="1">
      <alignment horizontal="center" vertical="top" shrinkToFit="1"/>
      <protection locked="0"/>
    </xf>
    <xf numFmtId="49" fontId="28" fillId="0" borderId="56" xfId="5" applyNumberFormat="1" applyFont="1" applyFill="1" applyBorder="1" applyAlignment="1" applyProtection="1">
      <alignment horizontal="center" vertical="top" shrinkToFit="1"/>
      <protection locked="0"/>
    </xf>
    <xf numFmtId="0" fontId="28" fillId="0" borderId="78" xfId="4" applyFont="1" applyFill="1" applyBorder="1" applyAlignment="1" applyProtection="1">
      <alignment vertical="top" shrinkToFit="1"/>
      <protection locked="0"/>
    </xf>
    <xf numFmtId="49" fontId="28" fillId="0" borderId="0" xfId="4" applyNumberFormat="1" applyFont="1" applyFill="1" applyAlignment="1" applyProtection="1">
      <alignment horizontal="center" vertical="top" shrinkToFit="1"/>
      <protection locked="0"/>
    </xf>
    <xf numFmtId="0" fontId="28" fillId="0" borderId="9" xfId="4" applyFont="1" applyFill="1" applyBorder="1" applyAlignment="1" applyProtection="1">
      <alignment vertical="top" shrinkToFit="1"/>
      <protection locked="0"/>
    </xf>
    <xf numFmtId="49" fontId="28" fillId="0" borderId="10" xfId="4" applyNumberFormat="1" applyFont="1" applyFill="1" applyBorder="1" applyAlignment="1" applyProtection="1">
      <alignment horizontal="center" vertical="top" shrinkToFit="1"/>
      <protection locked="0"/>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lignment vertical="center"/>
    </xf>
    <xf numFmtId="0" fontId="2" fillId="0" borderId="3" xfId="0" applyFont="1" applyBorder="1">
      <alignment vertical="center"/>
    </xf>
    <xf numFmtId="0" fontId="23" fillId="0" borderId="0" xfId="4" quotePrefix="1" applyFont="1">
      <alignment vertical="center"/>
    </xf>
    <xf numFmtId="0" fontId="38" fillId="0" borderId="6" xfId="4" applyBorder="1">
      <alignment vertical="center"/>
    </xf>
    <xf numFmtId="14" fontId="56" fillId="8" borderId="0" xfId="4" applyNumberFormat="1" applyFont="1" applyFill="1" applyAlignment="1" applyProtection="1">
      <alignment horizontal="left" vertical="center"/>
      <protection hidden="1"/>
    </xf>
    <xf numFmtId="0" fontId="38" fillId="8" borderId="0" xfId="4" applyFill="1">
      <alignment vertical="center"/>
    </xf>
    <xf numFmtId="0" fontId="58" fillId="10" borderId="1" xfId="2" applyFont="1" applyFill="1" applyBorder="1" applyAlignment="1">
      <alignment horizontal="center" vertical="center"/>
    </xf>
    <xf numFmtId="0" fontId="57" fillId="10" borderId="1" xfId="2" applyFont="1" applyFill="1" applyBorder="1" applyAlignment="1">
      <alignment horizontal="center" vertical="center" shrinkToFit="1"/>
    </xf>
    <xf numFmtId="0" fontId="38" fillId="8" borderId="125" xfId="4" applyFill="1" applyBorder="1" applyAlignment="1">
      <alignment horizontal="center" vertical="center"/>
    </xf>
    <xf numFmtId="181" fontId="38" fillId="8" borderId="125" xfId="4" applyNumberFormat="1" applyFill="1" applyBorder="1" applyAlignment="1">
      <alignment horizontal="center" vertical="center"/>
    </xf>
    <xf numFmtId="0" fontId="59" fillId="0" borderId="0" xfId="4" applyFont="1" applyAlignment="1">
      <alignment vertical="center" wrapText="1"/>
    </xf>
    <xf numFmtId="0" fontId="38" fillId="8" borderId="49" xfId="4" applyFill="1" applyBorder="1" applyAlignment="1">
      <alignment horizontal="center" vertical="center"/>
    </xf>
    <xf numFmtId="0" fontId="38" fillId="8" borderId="49" xfId="4" applyFill="1" applyBorder="1" applyAlignment="1">
      <alignment horizontal="center" vertical="center" shrinkToFit="1"/>
    </xf>
    <xf numFmtId="0" fontId="59" fillId="0" borderId="0" xfId="4" applyFont="1">
      <alignment vertical="center"/>
    </xf>
    <xf numFmtId="0" fontId="58" fillId="11" borderId="13" xfId="2" applyFont="1" applyFill="1" applyBorder="1">
      <alignment vertical="center"/>
    </xf>
    <xf numFmtId="0" fontId="58" fillId="11" borderId="49" xfId="2" applyFont="1" applyFill="1" applyBorder="1" applyAlignment="1">
      <alignment horizontal="center" vertical="center"/>
    </xf>
    <xf numFmtId="20" fontId="58" fillId="11" borderId="6" xfId="2" applyNumberFormat="1" applyFont="1" applyFill="1" applyBorder="1" applyAlignment="1">
      <alignment horizontal="centerContinuous" vertical="center"/>
    </xf>
    <xf numFmtId="0" fontId="58" fillId="11" borderId="6" xfId="2" applyFont="1" applyFill="1" applyBorder="1" applyAlignment="1">
      <alignment horizontal="centerContinuous" vertical="center"/>
    </xf>
    <xf numFmtId="0" fontId="58" fillId="11" borderId="12" xfId="2" applyFont="1" applyFill="1" applyBorder="1" applyAlignment="1">
      <alignment horizontal="centerContinuous" vertical="center"/>
    </xf>
    <xf numFmtId="0" fontId="38" fillId="8" borderId="129" xfId="4" applyFill="1" applyBorder="1" applyAlignment="1" applyProtection="1">
      <alignment horizontal="center" vertical="center" shrinkToFit="1"/>
      <protection locked="0"/>
    </xf>
    <xf numFmtId="0" fontId="38" fillId="0" borderId="129" xfId="4" applyBorder="1" applyAlignment="1" applyProtection="1">
      <alignment horizontal="center" vertical="center" shrinkToFit="1"/>
      <protection locked="0"/>
    </xf>
    <xf numFmtId="183" fontId="38" fillId="0" borderId="0" xfId="4" applyNumberFormat="1">
      <alignment vertical="center"/>
    </xf>
    <xf numFmtId="0" fontId="58" fillId="11" borderId="1" xfId="2" applyFont="1" applyFill="1" applyBorder="1">
      <alignment vertical="center"/>
    </xf>
    <xf numFmtId="0" fontId="58" fillId="0" borderId="131" xfId="2" applyFont="1" applyBorder="1" applyAlignment="1" applyProtection="1">
      <alignment horizontal="center" vertical="center"/>
      <protection locked="0"/>
    </xf>
    <xf numFmtId="0" fontId="49" fillId="11" borderId="3" xfId="2" applyFont="1" applyFill="1" applyBorder="1" applyAlignment="1">
      <alignment horizontal="center" vertical="center"/>
    </xf>
    <xf numFmtId="0" fontId="49" fillId="11" borderId="1" xfId="2" applyFont="1" applyFill="1" applyBorder="1" applyAlignment="1">
      <alignment horizontal="center" vertical="center"/>
    </xf>
    <xf numFmtId="0" fontId="38" fillId="0" borderId="133" xfId="2" applyFont="1" applyBorder="1" applyAlignment="1" applyProtection="1">
      <alignment horizontal="center" vertical="center" shrinkToFit="1"/>
      <protection locked="0"/>
    </xf>
    <xf numFmtId="0" fontId="38" fillId="8" borderId="133" xfId="4" applyFill="1" applyBorder="1" applyAlignment="1" applyProtection="1">
      <alignment horizontal="center" vertical="center" shrinkToFit="1"/>
      <protection locked="0"/>
    </xf>
    <xf numFmtId="0" fontId="38" fillId="0" borderId="133" xfId="4" applyBorder="1" applyAlignment="1" applyProtection="1">
      <alignment horizontal="center" vertical="center" shrinkToFit="1"/>
      <protection locked="0"/>
    </xf>
    <xf numFmtId="0" fontId="58" fillId="0" borderId="135" xfId="2" applyFont="1" applyBorder="1" applyAlignment="1" applyProtection="1">
      <alignment horizontal="center" vertical="center"/>
      <protection locked="0"/>
    </xf>
    <xf numFmtId="3" fontId="38" fillId="8" borderId="133" xfId="4" applyNumberFormat="1" applyFill="1" applyBorder="1" applyAlignment="1" applyProtection="1">
      <alignment horizontal="center" vertical="center" shrinkToFit="1"/>
      <protection locked="0"/>
    </xf>
    <xf numFmtId="0" fontId="38" fillId="8" borderId="133" xfId="4" applyFill="1" applyBorder="1" applyAlignment="1" applyProtection="1">
      <alignment horizontal="center" vertical="top" shrinkToFit="1"/>
      <protection locked="0"/>
    </xf>
    <xf numFmtId="0" fontId="38" fillId="8" borderId="137" xfId="4" applyFill="1" applyBorder="1" applyAlignment="1" applyProtection="1">
      <alignment horizontal="center" vertical="top" shrinkToFit="1"/>
      <protection locked="0"/>
    </xf>
    <xf numFmtId="0" fontId="38" fillId="8" borderId="137" xfId="4" applyFill="1" applyBorder="1" applyAlignment="1" applyProtection="1">
      <alignment horizontal="center" vertical="center" shrinkToFit="1"/>
      <protection locked="0"/>
    </xf>
    <xf numFmtId="3" fontId="38" fillId="8" borderId="137" xfId="4" applyNumberFormat="1" applyFill="1" applyBorder="1" applyAlignment="1" applyProtection="1">
      <alignment horizontal="center" vertical="center" shrinkToFit="1"/>
      <protection locked="0"/>
    </xf>
    <xf numFmtId="0" fontId="58" fillId="0" borderId="139" xfId="2" applyFont="1" applyBorder="1" applyAlignment="1" applyProtection="1">
      <alignment horizontal="center" vertical="center"/>
      <protection locked="0"/>
    </xf>
    <xf numFmtId="0" fontId="60" fillId="8" borderId="0" xfId="4" applyFont="1" applyFill="1" applyAlignment="1">
      <alignment horizontal="left" vertical="center"/>
    </xf>
    <xf numFmtId="0" fontId="38" fillId="0" borderId="9" xfId="4" applyFill="1" applyBorder="1">
      <alignment vertical="center"/>
    </xf>
    <xf numFmtId="0" fontId="38" fillId="8" borderId="0" xfId="4" applyFill="1" applyAlignment="1">
      <alignment horizontal="right" vertical="center"/>
    </xf>
    <xf numFmtId="0" fontId="38" fillId="0" borderId="0" xfId="4" applyFill="1">
      <alignment vertical="center"/>
    </xf>
    <xf numFmtId="0" fontId="38" fillId="8" borderId="0" xfId="4" applyFill="1" applyAlignment="1">
      <alignment vertical="center" wrapText="1"/>
    </xf>
    <xf numFmtId="0" fontId="61" fillId="12" borderId="61" xfId="4" applyFont="1" applyFill="1" applyBorder="1" applyAlignment="1">
      <alignment horizontal="right" vertical="center"/>
    </xf>
    <xf numFmtId="0" fontId="61" fillId="12" borderId="59" xfId="4" applyFont="1" applyFill="1" applyBorder="1">
      <alignment vertical="center"/>
    </xf>
    <xf numFmtId="0" fontId="61" fillId="12" borderId="62" xfId="4" applyFont="1" applyFill="1" applyBorder="1">
      <alignment vertical="center"/>
    </xf>
    <xf numFmtId="185" fontId="61" fillId="12" borderId="59" xfId="4" applyNumberFormat="1" applyFont="1" applyFill="1" applyBorder="1">
      <alignment vertical="center"/>
    </xf>
    <xf numFmtId="184" fontId="61" fillId="0" borderId="9" xfId="4" applyNumberFormat="1" applyFont="1" applyFill="1" applyBorder="1" applyAlignment="1">
      <alignment vertical="center" shrinkToFit="1"/>
    </xf>
    <xf numFmtId="0" fontId="38" fillId="8" borderId="0" xfId="4" applyFill="1" applyAlignment="1">
      <alignment horizontal="right" vertical="center" wrapText="1"/>
    </xf>
    <xf numFmtId="0" fontId="58" fillId="0" borderId="1" xfId="2" applyFont="1" applyBorder="1" applyAlignment="1">
      <alignment horizontal="center" vertical="center"/>
    </xf>
    <xf numFmtId="20" fontId="58" fillId="0" borderId="1" xfId="2" applyNumberFormat="1" applyFont="1" applyBorder="1" applyAlignment="1">
      <alignment horizontal="center" vertical="center"/>
    </xf>
    <xf numFmtId="184" fontId="58" fillId="10" borderId="4" xfId="2" applyNumberFormat="1" applyFont="1" applyFill="1" applyBorder="1" applyAlignment="1">
      <alignment horizontal="center" vertical="center"/>
    </xf>
    <xf numFmtId="0" fontId="49" fillId="0" borderId="123" xfId="2" applyFont="1" applyBorder="1" applyAlignment="1" applyProtection="1">
      <alignment horizontal="center" vertical="center"/>
      <protection locked="0"/>
    </xf>
    <xf numFmtId="0" fontId="49" fillId="0" borderId="140" xfId="2" applyFont="1" applyBorder="1" applyAlignment="1" applyProtection="1">
      <alignment horizontal="center" vertical="center"/>
      <protection locked="0"/>
    </xf>
    <xf numFmtId="0" fontId="49" fillId="0" borderId="124" xfId="2" applyFont="1" applyBorder="1" applyAlignment="1" applyProtection="1">
      <alignment horizontal="center" vertical="center"/>
      <protection locked="0"/>
    </xf>
    <xf numFmtId="0" fontId="61" fillId="8" borderId="71" xfId="4" applyFont="1" applyFill="1" applyBorder="1" applyAlignment="1">
      <alignment horizontal="right" vertical="center"/>
    </xf>
    <xf numFmtId="0" fontId="61" fillId="8" borderId="64" xfId="4" applyFont="1" applyFill="1" applyBorder="1">
      <alignment vertical="center"/>
    </xf>
    <xf numFmtId="0" fontId="61" fillId="8" borderId="72" xfId="4" applyFont="1" applyFill="1" applyBorder="1">
      <alignment vertical="center"/>
    </xf>
    <xf numFmtId="185" fontId="61" fillId="8" borderId="64" xfId="4" applyNumberFormat="1" applyFont="1" applyFill="1" applyBorder="1">
      <alignment vertical="center"/>
    </xf>
    <xf numFmtId="0" fontId="61" fillId="0" borderId="9" xfId="4" applyFont="1" applyFill="1" applyBorder="1" applyAlignment="1">
      <alignment vertical="center" shrinkToFit="1"/>
    </xf>
    <xf numFmtId="0" fontId="61" fillId="0" borderId="0" xfId="4" applyFont="1" applyFill="1">
      <alignment vertical="center"/>
    </xf>
    <xf numFmtId="0" fontId="49" fillId="0" borderId="141" xfId="2" applyFont="1" applyBorder="1" applyAlignment="1" applyProtection="1">
      <alignment horizontal="center" vertical="center"/>
      <protection locked="0"/>
    </xf>
    <xf numFmtId="0" fontId="49" fillId="0" borderId="1" xfId="2" applyFont="1" applyBorder="1" applyAlignment="1" applyProtection="1">
      <alignment horizontal="center" vertical="center"/>
      <protection locked="0"/>
    </xf>
    <xf numFmtId="0" fontId="49" fillId="0" borderId="142" xfId="2" applyFont="1" applyBorder="1" applyAlignment="1" applyProtection="1">
      <alignment horizontal="center" vertical="center"/>
      <protection locked="0"/>
    </xf>
    <xf numFmtId="0" fontId="63" fillId="8" borderId="14" xfId="4" applyFont="1" applyFill="1" applyBorder="1" applyAlignment="1">
      <alignment vertical="top"/>
    </xf>
    <xf numFmtId="0" fontId="38" fillId="8" borderId="0" xfId="4" applyFill="1" applyAlignment="1">
      <alignment vertical="top" wrapText="1"/>
    </xf>
    <xf numFmtId="0" fontId="63" fillId="8" borderId="20" xfId="4" applyFont="1" applyFill="1" applyBorder="1" applyAlignment="1">
      <alignment vertical="top"/>
    </xf>
    <xf numFmtId="0" fontId="63" fillId="8" borderId="23" xfId="4" applyFont="1" applyFill="1" applyBorder="1" applyAlignment="1">
      <alignment vertical="top"/>
    </xf>
    <xf numFmtId="0" fontId="63" fillId="8" borderId="0" xfId="4" applyFont="1" applyFill="1" applyAlignment="1">
      <alignment vertical="top"/>
    </xf>
    <xf numFmtId="0" fontId="63" fillId="8" borderId="0" xfId="4" applyFont="1" applyFill="1" applyAlignment="1">
      <alignment vertical="top" wrapText="1"/>
    </xf>
    <xf numFmtId="0" fontId="61" fillId="8" borderId="75" xfId="4" applyFont="1" applyFill="1" applyBorder="1" applyAlignment="1">
      <alignment horizontal="right" vertical="center" shrinkToFit="1"/>
    </xf>
    <xf numFmtId="0" fontId="61" fillId="8" borderId="76" xfId="4" applyFont="1" applyFill="1" applyBorder="1" applyAlignment="1">
      <alignment vertical="center" textRotation="255" shrinkToFit="1"/>
    </xf>
    <xf numFmtId="0" fontId="61" fillId="8" borderId="76" xfId="4" applyFont="1" applyFill="1" applyBorder="1" applyAlignment="1">
      <alignment horizontal="left" vertical="center" shrinkToFit="1"/>
    </xf>
    <xf numFmtId="0" fontId="61" fillId="8" borderId="76" xfId="4" applyFont="1" applyFill="1" applyBorder="1">
      <alignment vertical="center"/>
    </xf>
    <xf numFmtId="0" fontId="61" fillId="0" borderId="0" xfId="4" applyFont="1" applyFill="1" applyAlignment="1">
      <alignment horizontal="left" vertical="center" shrinkToFit="1"/>
    </xf>
    <xf numFmtId="0" fontId="61" fillId="0" borderId="0" xfId="4" applyFont="1" applyFill="1" applyAlignment="1">
      <alignment vertical="center" shrinkToFit="1"/>
    </xf>
    <xf numFmtId="0" fontId="49" fillId="0" borderId="126" xfId="2" applyFont="1" applyBorder="1" applyAlignment="1" applyProtection="1">
      <alignment horizontal="center" vertical="center"/>
      <protection locked="0"/>
    </xf>
    <xf numFmtId="0" fontId="49" fillId="0" borderId="143" xfId="2" applyFont="1" applyBorder="1" applyAlignment="1" applyProtection="1">
      <alignment horizontal="center" vertical="center"/>
      <protection locked="0"/>
    </xf>
    <xf numFmtId="0" fontId="49" fillId="0" borderId="127" xfId="2" applyFont="1" applyBorder="1" applyAlignment="1" applyProtection="1">
      <alignment horizontal="center" vertical="center"/>
      <protection locked="0"/>
    </xf>
    <xf numFmtId="0" fontId="38" fillId="8" borderId="2" xfId="4" applyFill="1" applyBorder="1" applyAlignment="1">
      <alignment vertical="top"/>
    </xf>
    <xf numFmtId="0" fontId="38" fillId="8" borderId="2" xfId="4" applyFill="1" applyBorder="1">
      <alignment vertical="center"/>
    </xf>
    <xf numFmtId="0" fontId="38" fillId="8" borderId="0" xfId="4" applyFill="1" applyAlignment="1">
      <alignment horizontal="left" vertical="center" shrinkToFit="1"/>
    </xf>
    <xf numFmtId="0" fontId="2" fillId="0" borderId="6" xfId="0" applyFont="1" applyBorder="1" applyAlignment="1">
      <alignment horizontal="center" vertical="center"/>
    </xf>
    <xf numFmtId="0" fontId="41" fillId="0" borderId="0" xfId="4" applyFont="1">
      <alignment vertical="center"/>
    </xf>
    <xf numFmtId="0" fontId="27" fillId="0" borderId="0" xfId="0" applyFont="1" applyAlignment="1">
      <alignment horizontal="center" vertical="center"/>
    </xf>
    <xf numFmtId="0" fontId="27" fillId="0" borderId="0" xfId="0" applyFont="1" applyAlignment="1">
      <alignment horizontal="right" vertical="top"/>
    </xf>
    <xf numFmtId="0" fontId="27" fillId="0" borderId="0" xfId="0" applyFont="1">
      <alignment vertical="center"/>
    </xf>
    <xf numFmtId="0" fontId="2" fillId="0" borderId="2" xfId="0" applyFont="1" applyBorder="1">
      <alignment vertical="center"/>
    </xf>
    <xf numFmtId="0" fontId="2" fillId="0" borderId="8" xfId="0" applyFont="1" applyBorder="1">
      <alignment vertical="center"/>
    </xf>
    <xf numFmtId="0" fontId="2" fillId="0" borderId="5" xfId="0" applyFont="1" applyBorder="1" applyAlignment="1">
      <alignment horizontal="left" vertical="center"/>
    </xf>
    <xf numFmtId="0" fontId="2" fillId="0" borderId="2" xfId="0" applyFont="1" applyBorder="1" applyAlignment="1">
      <alignment horizontal="left" vertical="center"/>
    </xf>
    <xf numFmtId="0" fontId="68" fillId="0" borderId="0" xfId="0" applyFont="1">
      <alignment vertical="center"/>
    </xf>
    <xf numFmtId="0" fontId="36" fillId="0" borderId="0" xfId="3" applyFont="1">
      <alignment vertical="center"/>
    </xf>
    <xf numFmtId="0" fontId="69" fillId="0" borderId="0" xfId="0" applyFont="1">
      <alignment vertical="center"/>
    </xf>
    <xf numFmtId="0" fontId="2" fillId="0" borderId="0" xfId="0" applyFont="1">
      <alignment vertical="center"/>
    </xf>
    <xf numFmtId="0" fontId="2" fillId="0" borderId="0" xfId="0" applyFont="1" applyAlignment="1">
      <alignment horizontal="left" vertical="center"/>
    </xf>
    <xf numFmtId="0" fontId="2" fillId="0" borderId="6" xfId="0" applyFont="1" applyBorder="1">
      <alignment vertical="center"/>
    </xf>
    <xf numFmtId="0" fontId="71" fillId="0" borderId="0" xfId="0" applyFont="1" applyAlignment="1">
      <alignment horizontal="justify" vertical="center" wrapText="1"/>
    </xf>
    <xf numFmtId="0" fontId="2" fillId="0" borderId="4" xfId="0" applyFont="1" applyBorder="1">
      <alignment vertical="center"/>
    </xf>
    <xf numFmtId="0" fontId="2" fillId="0" borderId="4" xfId="0" applyFont="1" applyBorder="1" applyAlignment="1">
      <alignment vertical="center" wrapText="1"/>
    </xf>
    <xf numFmtId="0" fontId="2" fillId="0" borderId="0" xfId="0" applyFont="1" applyAlignment="1">
      <alignment vertical="center" wrapText="1"/>
    </xf>
    <xf numFmtId="0" fontId="71" fillId="0" borderId="0" xfId="0" applyFont="1">
      <alignment vertical="center"/>
    </xf>
    <xf numFmtId="0" fontId="2"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11" xfId="0" applyFont="1" applyBorder="1" applyAlignment="1">
      <alignment horizontal="center" vertical="center"/>
    </xf>
    <xf numFmtId="0" fontId="2" fillId="0" borderId="6" xfId="0" applyFont="1" applyBorder="1" applyAlignment="1">
      <alignment horizontal="lef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xf>
    <xf numFmtId="0" fontId="2" fillId="0" borderId="9" xfId="0" applyFont="1" applyBorder="1" applyAlignment="1">
      <alignment horizontal="center" vertical="center"/>
    </xf>
    <xf numFmtId="0" fontId="2" fillId="0" borderId="10" xfId="0" applyFont="1" applyBorder="1" applyAlignment="1">
      <alignment horizontal="center" vertical="center" wrapText="1"/>
    </xf>
    <xf numFmtId="0" fontId="70" fillId="0" borderId="0" xfId="0" applyFont="1" applyAlignment="1">
      <alignment horizontal="center" vertical="top"/>
    </xf>
    <xf numFmtId="0" fontId="2" fillId="0" borderId="119" xfId="0" applyFont="1" applyBorder="1">
      <alignment vertical="center"/>
    </xf>
    <xf numFmtId="0" fontId="2" fillId="0" borderId="9" xfId="0" applyFont="1" applyBorder="1">
      <alignment vertical="center"/>
    </xf>
    <xf numFmtId="0" fontId="2" fillId="0" borderId="10" xfId="0" applyFont="1" applyBorder="1" applyAlignment="1">
      <alignment horizontal="left" vertical="center" wrapText="1"/>
    </xf>
    <xf numFmtId="0" fontId="2" fillId="0" borderId="122" xfId="0" applyFont="1" applyBorder="1" applyAlignment="1">
      <alignment horizontal="center" vertical="center"/>
    </xf>
    <xf numFmtId="0" fontId="2" fillId="0" borderId="10" xfId="0" applyFont="1" applyBorder="1" applyAlignment="1">
      <alignment horizontal="center" vertical="center"/>
    </xf>
    <xf numFmtId="0" fontId="72" fillId="0" borderId="0" xfId="0" applyFont="1" applyAlignment="1">
      <alignment horizontal="left" vertical="center" wrapText="1"/>
    </xf>
    <xf numFmtId="0" fontId="2" fillId="0" borderId="11" xfId="0" applyFont="1" applyBorder="1">
      <alignment vertical="center"/>
    </xf>
    <xf numFmtId="0" fontId="2" fillId="0" borderId="12" xfId="0" applyFont="1" applyBorder="1" applyAlignment="1">
      <alignment horizontal="left" vertical="top"/>
    </xf>
    <xf numFmtId="0" fontId="2" fillId="0" borderId="12" xfId="0" applyFont="1" applyBorder="1" applyAlignment="1">
      <alignment horizontal="center" vertical="center"/>
    </xf>
    <xf numFmtId="0" fontId="2" fillId="0" borderId="121" xfId="0" applyFont="1" applyBorder="1" applyAlignment="1">
      <alignment horizontal="center" vertical="center"/>
    </xf>
    <xf numFmtId="0" fontId="2" fillId="0" borderId="6" xfId="0" applyFont="1" applyBorder="1" applyAlignment="1">
      <alignment horizontal="left" vertical="center" wrapText="1"/>
    </xf>
    <xf numFmtId="0" fontId="73" fillId="0" borderId="0" xfId="0" applyFont="1">
      <alignment vertical="center"/>
    </xf>
    <xf numFmtId="0" fontId="2" fillId="0" borderId="7" xfId="0" applyFont="1" applyBorder="1">
      <alignment vertical="center"/>
    </xf>
    <xf numFmtId="0" fontId="2" fillId="0" borderId="117" xfId="0" applyFont="1" applyBorder="1">
      <alignment vertical="center"/>
    </xf>
    <xf numFmtId="0" fontId="2" fillId="0" borderId="144" xfId="0" applyFont="1" applyBorder="1">
      <alignment vertical="center"/>
    </xf>
    <xf numFmtId="0" fontId="2" fillId="0" borderId="6" xfId="0" applyFont="1" applyBorder="1" applyAlignment="1">
      <alignment vertical="center" wrapText="1"/>
    </xf>
    <xf numFmtId="0" fontId="2" fillId="0" borderId="12" xfId="0" applyFont="1" applyBorder="1">
      <alignment vertical="center"/>
    </xf>
    <xf numFmtId="0" fontId="2" fillId="0" borderId="10" xfId="0" applyFont="1" applyBorder="1">
      <alignment vertical="center"/>
    </xf>
    <xf numFmtId="0" fontId="2" fillId="0" borderId="145" xfId="0" applyFont="1" applyBorder="1">
      <alignment vertical="center"/>
    </xf>
    <xf numFmtId="0" fontId="2" fillId="0" borderId="146" xfId="0" applyFont="1" applyBorder="1">
      <alignment vertical="center"/>
    </xf>
    <xf numFmtId="0" fontId="2" fillId="0" borderId="146" xfId="0" applyFont="1" applyBorder="1" applyAlignment="1">
      <alignment vertical="center" wrapText="1"/>
    </xf>
    <xf numFmtId="0" fontId="2" fillId="0" borderId="147" xfId="0" applyFont="1" applyBorder="1" applyAlignment="1">
      <alignment horizontal="left" vertical="center" wrapText="1"/>
    </xf>
    <xf numFmtId="0" fontId="2" fillId="0" borderId="12" xfId="0" applyFont="1" applyBorder="1" applyAlignment="1">
      <alignment vertical="center" wrapText="1"/>
    </xf>
    <xf numFmtId="0" fontId="2" fillId="0" borderId="122" xfId="0" applyFont="1" applyBorder="1">
      <alignment vertical="center"/>
    </xf>
    <xf numFmtId="0" fontId="2" fillId="0" borderId="10" xfId="0" applyFont="1" applyBorder="1" applyAlignment="1">
      <alignment vertical="center" wrapText="1"/>
    </xf>
    <xf numFmtId="0" fontId="2" fillId="0" borderId="7" xfId="0" applyFont="1" applyBorder="1" applyAlignment="1">
      <alignment vertical="center" wrapText="1"/>
    </xf>
    <xf numFmtId="0" fontId="2" fillId="0" borderId="10" xfId="0" applyFont="1" applyBorder="1" applyAlignment="1">
      <alignment horizontal="left" vertical="center"/>
    </xf>
    <xf numFmtId="0" fontId="70" fillId="0" borderId="0" xfId="0" applyFont="1" applyAlignment="1">
      <alignment horizontal="left" vertical="top"/>
    </xf>
    <xf numFmtId="0" fontId="70" fillId="0" borderId="2" xfId="0" applyFont="1" applyBorder="1" applyAlignment="1">
      <alignment vertical="top"/>
    </xf>
    <xf numFmtId="0" fontId="68" fillId="0" borderId="119" xfId="0" applyFont="1" applyBorder="1">
      <alignment vertical="center"/>
    </xf>
    <xf numFmtId="0" fontId="2" fillId="0" borderId="119" xfId="0" applyFont="1" applyBorder="1" applyAlignment="1">
      <alignment vertical="center" wrapText="1"/>
    </xf>
    <xf numFmtId="0" fontId="68" fillId="0" borderId="4" xfId="0" applyFont="1" applyBorder="1">
      <alignment vertical="center"/>
    </xf>
    <xf numFmtId="0" fontId="2" fillId="0" borderId="121" xfId="0" applyFont="1" applyBorder="1">
      <alignment vertical="center"/>
    </xf>
    <xf numFmtId="0" fontId="2" fillId="0" borderId="154" xfId="0" applyFont="1" applyBorder="1">
      <alignment vertical="center"/>
    </xf>
    <xf numFmtId="0" fontId="68" fillId="0" borderId="117" xfId="0" applyFont="1" applyBorder="1">
      <alignment vertical="center"/>
    </xf>
    <xf numFmtId="0" fontId="77" fillId="0" borderId="119" xfId="0" applyFont="1" applyBorder="1">
      <alignment vertical="center"/>
    </xf>
    <xf numFmtId="0" fontId="77" fillId="0" borderId="117" xfId="0" applyFont="1" applyBorder="1">
      <alignment vertical="center"/>
    </xf>
    <xf numFmtId="0" fontId="68" fillId="0" borderId="11" xfId="0" applyFont="1" applyBorder="1">
      <alignment vertical="center"/>
    </xf>
    <xf numFmtId="0" fontId="68" fillId="0" borderId="12" xfId="0" applyFont="1" applyBorder="1">
      <alignment vertical="center"/>
    </xf>
    <xf numFmtId="0" fontId="77" fillId="0" borderId="11" xfId="0" applyFont="1" applyBorder="1">
      <alignment vertical="center"/>
    </xf>
    <xf numFmtId="0" fontId="77" fillId="0" borderId="12" xfId="0" applyFont="1" applyBorder="1">
      <alignment vertical="center"/>
    </xf>
    <xf numFmtId="0" fontId="68" fillId="0" borderId="0" xfId="0" applyFont="1" applyAlignment="1">
      <alignment horizontal="left" vertical="center"/>
    </xf>
    <xf numFmtId="0" fontId="68" fillId="0" borderId="0" xfId="0" applyFont="1" applyAlignment="1">
      <alignment horizontal="center" vertical="center"/>
    </xf>
    <xf numFmtId="0" fontId="68" fillId="0" borderId="0" xfId="0" applyFont="1" applyAlignment="1">
      <alignment horizontal="left" vertical="center" wrapText="1"/>
    </xf>
    <xf numFmtId="0" fontId="77" fillId="0" borderId="0" xfId="0" applyFont="1">
      <alignment vertical="center"/>
    </xf>
    <xf numFmtId="49" fontId="2" fillId="0" borderId="0" xfId="0" applyNumberFormat="1" applyFont="1">
      <alignment vertical="center"/>
    </xf>
    <xf numFmtId="0" fontId="3" fillId="0" borderId="0" xfId="2" applyAlignment="1">
      <alignment vertical="top" wrapText="1"/>
    </xf>
    <xf numFmtId="0" fontId="8" fillId="0" borderId="0" xfId="1" applyFont="1" applyAlignment="1">
      <alignment horizontal="left" vertical="center" wrapText="1"/>
    </xf>
    <xf numFmtId="0" fontId="10" fillId="0" borderId="0" xfId="1" applyFont="1" applyAlignment="1" applyProtection="1">
      <alignment horizontal="left" vertical="center"/>
      <protection locked="0"/>
    </xf>
    <xf numFmtId="0" fontId="10" fillId="0" borderId="0" xfId="1" applyFont="1" applyAlignment="1" applyProtection="1">
      <alignment horizontal="left" vertical="center" wrapText="1"/>
      <protection locked="0"/>
    </xf>
    <xf numFmtId="0" fontId="17" fillId="0" borderId="0" xfId="1" applyFont="1" applyAlignment="1">
      <alignment horizontal="center" vertical="center"/>
    </xf>
    <xf numFmtId="0" fontId="8" fillId="0" borderId="0" xfId="1" applyFont="1" applyAlignment="1">
      <alignment vertical="center" wrapText="1"/>
    </xf>
    <xf numFmtId="0" fontId="5" fillId="0" borderId="0" xfId="1" applyFont="1" applyAlignment="1" applyProtection="1">
      <alignment horizontal="left" vertical="center" wrapText="1"/>
      <protection locked="0"/>
    </xf>
    <xf numFmtId="0" fontId="5" fillId="0" borderId="0" xfId="1" applyFont="1" applyAlignment="1">
      <alignment horizontal="center" vertical="center"/>
    </xf>
    <xf numFmtId="31" fontId="20" fillId="0" borderId="0" xfId="1" applyNumberFormat="1" applyFont="1" applyAlignment="1" applyProtection="1">
      <alignment horizontal="right" vertical="center"/>
      <protection locked="0"/>
    </xf>
    <xf numFmtId="31" fontId="5" fillId="0" borderId="0" xfId="1" applyNumberFormat="1" applyFont="1" applyAlignment="1" applyProtection="1">
      <alignment horizontal="right" vertical="center"/>
      <protection locked="0"/>
    </xf>
    <xf numFmtId="0" fontId="21" fillId="0" borderId="0" xfId="1" applyFont="1" applyAlignment="1" applyProtection="1">
      <alignment horizontal="left" vertical="center"/>
      <protection locked="0"/>
    </xf>
    <xf numFmtId="0" fontId="24" fillId="0" borderId="0" xfId="2" applyFont="1" applyAlignment="1">
      <alignment horizontal="center" vertical="center"/>
    </xf>
    <xf numFmtId="0" fontId="24" fillId="0" borderId="0" xfId="2" applyFont="1" applyAlignment="1" applyProtection="1">
      <alignment horizontal="center" vertical="center"/>
      <protection locked="0"/>
    </xf>
    <xf numFmtId="0" fontId="25" fillId="0" borderId="14" xfId="2" applyFont="1" applyBorder="1" applyAlignment="1">
      <alignment horizontal="center" vertical="center" wrapText="1"/>
    </xf>
    <xf numFmtId="0" fontId="25" fillId="0" borderId="15" xfId="2" applyFont="1" applyBorder="1" applyAlignment="1">
      <alignment horizontal="center" vertical="center"/>
    </xf>
    <xf numFmtId="0" fontId="25" fillId="0" borderId="16" xfId="2" applyFont="1" applyBorder="1" applyAlignment="1">
      <alignment horizontal="center" vertical="center"/>
    </xf>
    <xf numFmtId="0" fontId="25" fillId="0" borderId="20" xfId="2" applyFont="1" applyBorder="1" applyAlignment="1">
      <alignment horizontal="center" vertical="center" wrapText="1"/>
    </xf>
    <xf numFmtId="0" fontId="25" fillId="0" borderId="0" xfId="2" applyFont="1" applyAlignment="1">
      <alignment horizontal="center" vertical="center"/>
    </xf>
    <xf numFmtId="0" fontId="25" fillId="0" borderId="21" xfId="2" applyFont="1" applyBorder="1" applyAlignment="1">
      <alignment horizontal="center" vertical="center"/>
    </xf>
    <xf numFmtId="0" fontId="25" fillId="0" borderId="23" xfId="2" applyFont="1" applyBorder="1" applyAlignment="1">
      <alignment horizontal="center" vertical="center"/>
    </xf>
    <xf numFmtId="0" fontId="25" fillId="0" borderId="24" xfId="2" applyFont="1" applyBorder="1" applyAlignment="1">
      <alignment horizontal="center" vertical="center"/>
    </xf>
    <xf numFmtId="0" fontId="25" fillId="0" borderId="25" xfId="2" applyFont="1" applyBorder="1" applyAlignment="1">
      <alignment horizontal="center" vertical="center"/>
    </xf>
    <xf numFmtId="0" fontId="26" fillId="0" borderId="14" xfId="2" applyFont="1" applyBorder="1" applyAlignment="1" applyProtection="1">
      <alignment horizontal="left" vertical="center" wrapText="1" shrinkToFit="1"/>
      <protection locked="0"/>
    </xf>
    <xf numFmtId="0" fontId="26" fillId="0" borderId="15" xfId="2" applyFont="1" applyBorder="1" applyAlignment="1" applyProtection="1">
      <alignment horizontal="left" vertical="center" wrapText="1" shrinkToFit="1"/>
      <protection locked="0"/>
    </xf>
    <xf numFmtId="0" fontId="26" fillId="0" borderId="20" xfId="2" applyFont="1" applyBorder="1" applyAlignment="1" applyProtection="1">
      <alignment horizontal="left" vertical="center" wrapText="1" shrinkToFit="1"/>
      <protection locked="0"/>
    </xf>
    <xf numFmtId="0" fontId="26" fillId="0" borderId="0" xfId="2" applyFont="1" applyAlignment="1" applyProtection="1">
      <alignment horizontal="left" vertical="center" wrapText="1" shrinkToFit="1"/>
      <protection locked="0"/>
    </xf>
    <xf numFmtId="0" fontId="26" fillId="0" borderId="23" xfId="2" applyFont="1" applyBorder="1" applyAlignment="1" applyProtection="1">
      <alignment horizontal="left" vertical="center" wrapText="1" shrinkToFit="1"/>
      <protection locked="0"/>
    </xf>
    <xf numFmtId="0" fontId="26" fillId="0" borderId="24" xfId="2" applyFont="1" applyBorder="1" applyAlignment="1" applyProtection="1">
      <alignment horizontal="left" vertical="center" wrapText="1" shrinkToFit="1"/>
      <protection locked="0"/>
    </xf>
    <xf numFmtId="0" fontId="27" fillId="0" borderId="17" xfId="2" applyFont="1" applyBorder="1" applyAlignment="1">
      <alignment horizontal="center" vertical="center"/>
    </xf>
    <xf numFmtId="0" fontId="27" fillId="0" borderId="18" xfId="2" applyFont="1" applyBorder="1" applyAlignment="1">
      <alignment horizontal="center" vertical="center"/>
    </xf>
    <xf numFmtId="0" fontId="27" fillId="0" borderId="19" xfId="2" applyFont="1" applyBorder="1" applyAlignment="1">
      <alignment horizontal="center" vertical="center"/>
    </xf>
    <xf numFmtId="0" fontId="27" fillId="0" borderId="4" xfId="2" applyFont="1" applyBorder="1" applyAlignment="1">
      <alignment horizontal="center" vertical="center" shrinkToFit="1"/>
    </xf>
    <xf numFmtId="0" fontId="27" fillId="0" borderId="5" xfId="2" applyFont="1" applyBorder="1" applyAlignment="1">
      <alignment horizontal="center" vertical="center" shrinkToFit="1"/>
    </xf>
    <xf numFmtId="0" fontId="28" fillId="0" borderId="4" xfId="2" applyFont="1" applyBorder="1" applyAlignment="1" applyProtection="1">
      <alignment vertical="center" shrinkToFit="1"/>
      <protection locked="0"/>
    </xf>
    <xf numFmtId="0" fontId="28" fillId="0" borderId="5" xfId="2" applyFont="1" applyBorder="1" applyAlignment="1" applyProtection="1">
      <alignment vertical="center" shrinkToFit="1"/>
      <protection locked="0"/>
    </xf>
    <xf numFmtId="0" fontId="28" fillId="0" borderId="22" xfId="2" applyFont="1" applyBorder="1" applyAlignment="1" applyProtection="1">
      <alignment vertical="center" shrinkToFit="1"/>
      <protection locked="0"/>
    </xf>
    <xf numFmtId="0" fontId="27" fillId="0" borderId="26" xfId="2" applyFont="1" applyBorder="1" applyAlignment="1">
      <alignment horizontal="center" vertical="center" shrinkToFit="1"/>
    </xf>
    <xf numFmtId="0" fontId="27" fillId="0" borderId="27" xfId="2" applyFont="1" applyBorder="1" applyAlignment="1">
      <alignment horizontal="center" vertical="center" shrinkToFit="1"/>
    </xf>
    <xf numFmtId="0" fontId="28" fillId="0" borderId="26" xfId="2" applyFont="1" applyBorder="1" applyAlignment="1" applyProtection="1">
      <alignment vertical="center" shrinkToFit="1"/>
      <protection locked="0"/>
    </xf>
    <xf numFmtId="0" fontId="28" fillId="0" borderId="24" xfId="2" applyFont="1" applyBorder="1" applyAlignment="1" applyProtection="1">
      <alignment vertical="center" shrinkToFit="1"/>
      <protection locked="0"/>
    </xf>
    <xf numFmtId="0" fontId="28" fillId="0" borderId="25" xfId="2" applyFont="1" applyBorder="1" applyAlignment="1" applyProtection="1">
      <alignment vertical="center" shrinkToFit="1"/>
      <protection locked="0"/>
    </xf>
    <xf numFmtId="0" fontId="27" fillId="0" borderId="17" xfId="2" applyFont="1" applyBorder="1" applyAlignment="1">
      <alignment horizontal="center" vertical="center" shrinkToFit="1"/>
    </xf>
    <xf numFmtId="0" fontId="27" fillId="0" borderId="18" xfId="2" applyFont="1" applyBorder="1" applyAlignment="1">
      <alignment horizontal="center" vertical="center" shrinkToFit="1"/>
    </xf>
    <xf numFmtId="0" fontId="27" fillId="0" borderId="19" xfId="2" applyFont="1" applyBorder="1" applyAlignment="1">
      <alignment horizontal="center" vertical="center" shrinkToFit="1"/>
    </xf>
    <xf numFmtId="49" fontId="26" fillId="0" borderId="26" xfId="2" applyNumberFormat="1" applyFont="1" applyBorder="1" applyAlignment="1" applyProtection="1">
      <alignment horizontal="left" vertical="center" wrapText="1" shrinkToFit="1"/>
      <protection locked="0"/>
    </xf>
    <xf numFmtId="49" fontId="26" fillId="0" borderId="24" xfId="2" applyNumberFormat="1" applyFont="1" applyBorder="1" applyAlignment="1" applyProtection="1">
      <alignment horizontal="left" vertical="center" wrapText="1" shrinkToFit="1"/>
      <protection locked="0"/>
    </xf>
    <xf numFmtId="49" fontId="26" fillId="0" borderId="25" xfId="2" applyNumberFormat="1" applyFont="1" applyBorder="1" applyAlignment="1" applyProtection="1">
      <alignment horizontal="left" vertical="center" wrapText="1" shrinkToFit="1"/>
      <protection locked="0"/>
    </xf>
    <xf numFmtId="0" fontId="25" fillId="0" borderId="14" xfId="2" applyFont="1" applyBorder="1" applyAlignment="1">
      <alignment horizontal="distributed" vertical="center" wrapText="1" indent="1"/>
    </xf>
    <xf numFmtId="0" fontId="25" fillId="0" borderId="15" xfId="2" applyFont="1" applyBorder="1" applyAlignment="1">
      <alignment horizontal="distributed" vertical="center" wrapText="1" indent="1"/>
    </xf>
    <xf numFmtId="0" fontId="25" fillId="0" borderId="16" xfId="2" applyFont="1" applyBorder="1" applyAlignment="1">
      <alignment horizontal="distributed" vertical="center" wrapText="1" indent="1"/>
    </xf>
    <xf numFmtId="0" fontId="25" fillId="0" borderId="23" xfId="2" applyFont="1" applyBorder="1" applyAlignment="1">
      <alignment horizontal="distributed" vertical="center" wrapText="1" indent="1"/>
    </xf>
    <xf numFmtId="0" fontId="25" fillId="0" borderId="24" xfId="2" applyFont="1" applyBorder="1" applyAlignment="1">
      <alignment horizontal="distributed" vertical="center" wrapText="1" indent="1"/>
    </xf>
    <xf numFmtId="0" fontId="25" fillId="0" borderId="25" xfId="2" applyFont="1" applyBorder="1" applyAlignment="1">
      <alignment horizontal="distributed" vertical="center" wrapText="1" indent="1"/>
    </xf>
    <xf numFmtId="0" fontId="26" fillId="0" borderId="14" xfId="2" applyFont="1" applyBorder="1" applyAlignment="1" applyProtection="1">
      <alignment horizontal="left" vertical="center" wrapText="1"/>
      <protection locked="0"/>
    </xf>
    <xf numFmtId="0" fontId="26" fillId="0" borderId="15" xfId="2" applyFont="1" applyBorder="1" applyAlignment="1" applyProtection="1">
      <alignment horizontal="left" vertical="center" wrapText="1"/>
      <protection locked="0"/>
    </xf>
    <xf numFmtId="0" fontId="26" fillId="0" borderId="23" xfId="2" applyFont="1" applyBorder="1" applyAlignment="1" applyProtection="1">
      <alignment horizontal="left" vertical="center" wrapText="1"/>
      <protection locked="0"/>
    </xf>
    <xf numFmtId="0" fontId="26" fillId="0" borderId="24" xfId="2" applyFont="1" applyBorder="1" applyAlignment="1" applyProtection="1">
      <alignment horizontal="left" vertical="center" wrapText="1"/>
      <protection locked="0"/>
    </xf>
    <xf numFmtId="49" fontId="26" fillId="0" borderId="26" xfId="2" applyNumberFormat="1" applyFont="1" applyBorder="1" applyAlignment="1" applyProtection="1">
      <alignment horizontal="left" vertical="center" wrapText="1"/>
      <protection locked="0"/>
    </xf>
    <xf numFmtId="49" fontId="26" fillId="0" borderId="24" xfId="2" applyNumberFormat="1" applyFont="1" applyBorder="1" applyAlignment="1" applyProtection="1">
      <alignment horizontal="left" vertical="center" wrapText="1"/>
      <protection locked="0"/>
    </xf>
    <xf numFmtId="49" fontId="26" fillId="0" borderId="25" xfId="2" applyNumberFormat="1" applyFont="1" applyBorder="1" applyAlignment="1" applyProtection="1">
      <alignment horizontal="left" vertical="center" wrapText="1"/>
      <protection locked="0"/>
    </xf>
    <xf numFmtId="0" fontId="25" fillId="0" borderId="15" xfId="2" applyFont="1" applyBorder="1" applyAlignment="1">
      <alignment horizontal="center" vertical="center" wrapText="1"/>
    </xf>
    <xf numFmtId="0" fontId="25" fillId="0" borderId="16" xfId="2" applyFont="1" applyBorder="1" applyAlignment="1">
      <alignment horizontal="center" vertical="center" wrapText="1"/>
    </xf>
    <xf numFmtId="0" fontId="25" fillId="0" borderId="23" xfId="2" applyFont="1" applyBorder="1" applyAlignment="1">
      <alignment horizontal="center" vertical="center" wrapText="1"/>
    </xf>
    <xf numFmtId="0" fontId="25" fillId="0" borderId="24" xfId="2" applyFont="1" applyBorder="1" applyAlignment="1">
      <alignment horizontal="center" vertical="center" wrapText="1"/>
    </xf>
    <xf numFmtId="0" fontId="25" fillId="0" borderId="25" xfId="2" applyFont="1" applyBorder="1" applyAlignment="1">
      <alignment horizontal="center" vertical="center" wrapText="1"/>
    </xf>
    <xf numFmtId="0" fontId="25" fillId="0" borderId="14" xfId="2" applyFont="1" applyBorder="1" applyAlignment="1">
      <alignment horizontal="distributed" vertical="distributed" indent="1"/>
    </xf>
    <xf numFmtId="0" fontId="25" fillId="0" borderId="15" xfId="2" applyFont="1" applyBorder="1" applyAlignment="1">
      <alignment horizontal="distributed" vertical="distributed" indent="1"/>
    </xf>
    <xf numFmtId="0" fontId="25" fillId="0" borderId="16" xfId="2" applyFont="1" applyBorder="1" applyAlignment="1">
      <alignment horizontal="distributed" vertical="distributed" indent="1"/>
    </xf>
    <xf numFmtId="0" fontId="25" fillId="0" borderId="20" xfId="2" applyFont="1" applyBorder="1" applyAlignment="1">
      <alignment horizontal="distributed" vertical="distributed" indent="1"/>
    </xf>
    <xf numFmtId="0" fontId="25" fillId="0" borderId="0" xfId="2" applyFont="1" applyAlignment="1">
      <alignment horizontal="distributed" vertical="distributed" indent="1"/>
    </xf>
    <xf numFmtId="0" fontId="25" fillId="0" borderId="21" xfId="2" applyFont="1" applyBorder="1" applyAlignment="1">
      <alignment horizontal="distributed" vertical="distributed" indent="1"/>
    </xf>
    <xf numFmtId="0" fontId="25" fillId="0" borderId="23" xfId="2" applyFont="1" applyBorder="1" applyAlignment="1">
      <alignment horizontal="distributed" vertical="distributed" indent="1"/>
    </xf>
    <xf numFmtId="0" fontId="25" fillId="0" borderId="24" xfId="2" applyFont="1" applyBorder="1" applyAlignment="1">
      <alignment horizontal="distributed" vertical="distributed" indent="1"/>
    </xf>
    <xf numFmtId="0" fontId="25" fillId="0" borderId="25" xfId="2" applyFont="1" applyBorder="1" applyAlignment="1">
      <alignment horizontal="distributed" vertical="distributed" indent="1"/>
    </xf>
    <xf numFmtId="0" fontId="26" fillId="0" borderId="18" xfId="2" applyFont="1" applyBorder="1" applyAlignment="1">
      <alignment horizontal="distributed" vertical="center"/>
    </xf>
    <xf numFmtId="0" fontId="27" fillId="0" borderId="17" xfId="2" applyFont="1" applyBorder="1" applyAlignment="1" applyProtection="1">
      <alignment horizontal="center" vertical="center" shrinkToFit="1"/>
      <protection locked="0"/>
    </xf>
    <xf numFmtId="0" fontId="27" fillId="0" borderId="18" xfId="2" applyFont="1" applyBorder="1" applyAlignment="1" applyProtection="1">
      <alignment horizontal="center" vertical="center" shrinkToFit="1"/>
      <protection locked="0"/>
    </xf>
    <xf numFmtId="0" fontId="26" fillId="0" borderId="5" xfId="2" applyFont="1" applyBorder="1" applyAlignment="1">
      <alignment horizontal="distributed" vertical="center"/>
    </xf>
    <xf numFmtId="0" fontId="27" fillId="0" borderId="4" xfId="2" applyFont="1" applyBorder="1" applyAlignment="1" applyProtection="1">
      <alignment horizontal="center" vertical="center" shrinkToFit="1"/>
      <protection locked="0"/>
    </xf>
    <xf numFmtId="0" fontId="27" fillId="0" borderId="5" xfId="2" applyFont="1" applyBorder="1" applyAlignment="1" applyProtection="1">
      <alignment horizontal="center" vertical="center" shrinkToFit="1"/>
      <protection locked="0"/>
    </xf>
    <xf numFmtId="0" fontId="27" fillId="0" borderId="21" xfId="2" applyFont="1" applyBorder="1" applyAlignment="1">
      <alignment horizontal="center" vertical="center"/>
    </xf>
    <xf numFmtId="0" fontId="27" fillId="0" borderId="38" xfId="2" applyFont="1" applyBorder="1" applyAlignment="1">
      <alignment horizontal="center" vertical="center"/>
    </xf>
    <xf numFmtId="0" fontId="26" fillId="0" borderId="32" xfId="2" applyFont="1" applyBorder="1" applyAlignment="1">
      <alignment horizontal="distributed" vertical="center"/>
    </xf>
    <xf numFmtId="0" fontId="27" fillId="0" borderId="33" xfId="2" applyFont="1" applyBorder="1" applyAlignment="1" applyProtection="1">
      <alignment horizontal="center" vertical="center" shrinkToFit="1"/>
      <protection locked="0"/>
    </xf>
    <xf numFmtId="0" fontId="27" fillId="0" borderId="32" xfId="2" applyFont="1" applyBorder="1" applyAlignment="1" applyProtection="1">
      <alignment horizontal="center" vertical="center" shrinkToFit="1"/>
      <protection locked="0"/>
    </xf>
    <xf numFmtId="0" fontId="26" fillId="0" borderId="35" xfId="2" applyFont="1" applyBorder="1" applyAlignment="1">
      <alignment horizontal="center" vertical="center" textRotation="255"/>
    </xf>
    <xf numFmtId="0" fontId="26" fillId="0" borderId="36" xfId="2" applyFont="1" applyBorder="1" applyAlignment="1">
      <alignment horizontal="center" vertical="center" textRotation="255"/>
    </xf>
    <xf numFmtId="0" fontId="26" fillId="0" borderId="20" xfId="2" applyFont="1" applyBorder="1" applyAlignment="1">
      <alignment horizontal="center" vertical="center" textRotation="255"/>
    </xf>
    <xf numFmtId="0" fontId="26" fillId="0" borderId="10" xfId="2" applyFont="1" applyBorder="1" applyAlignment="1">
      <alignment horizontal="center" vertical="center" textRotation="255"/>
    </xf>
    <xf numFmtId="0" fontId="27" fillId="0" borderId="0" xfId="2" applyFont="1" applyAlignment="1">
      <alignment horizontal="distributed" vertical="center"/>
    </xf>
    <xf numFmtId="0" fontId="27" fillId="0" borderId="10" xfId="2" applyFont="1" applyBorder="1" applyAlignment="1">
      <alignment horizontal="distributed" vertical="center"/>
    </xf>
    <xf numFmtId="0" fontId="26" fillId="0" borderId="9" xfId="2" applyFont="1" applyBorder="1" applyAlignment="1" applyProtection="1">
      <alignment horizontal="center" vertical="center"/>
      <protection locked="0"/>
    </xf>
    <xf numFmtId="0" fontId="26" fillId="0" borderId="0" xfId="2" applyFont="1" applyAlignment="1" applyProtection="1">
      <alignment horizontal="center" vertical="center"/>
      <protection locked="0"/>
    </xf>
    <xf numFmtId="0" fontId="26" fillId="0" borderId="11" xfId="2" applyFont="1" applyBorder="1" applyAlignment="1" applyProtection="1">
      <alignment horizontal="center" vertical="center"/>
      <protection locked="0"/>
    </xf>
    <xf numFmtId="0" fontId="26" fillId="0" borderId="6" xfId="2" applyFont="1" applyBorder="1" applyAlignment="1" applyProtection="1">
      <alignment horizontal="center" vertical="center"/>
      <protection locked="0"/>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37" xfId="2" applyFont="1" applyBorder="1" applyAlignment="1" applyProtection="1">
      <alignment horizontal="center" vertical="center" shrinkToFit="1"/>
      <protection locked="0"/>
    </xf>
    <xf numFmtId="0" fontId="27" fillId="0" borderId="6" xfId="2" applyFont="1" applyBorder="1" applyAlignment="1" applyProtection="1">
      <alignment horizontal="center" vertical="center" shrinkToFit="1"/>
      <protection locked="0"/>
    </xf>
    <xf numFmtId="0" fontId="27" fillId="0" borderId="0" xfId="2" applyFont="1" applyAlignment="1" applyProtection="1">
      <alignment horizontal="center" vertical="center" shrinkToFit="1"/>
      <protection locked="0"/>
    </xf>
    <xf numFmtId="0" fontId="28" fillId="0" borderId="11" xfId="2" applyFont="1" applyBorder="1" applyAlignment="1">
      <alignment horizontal="distributed" vertical="center"/>
    </xf>
    <xf numFmtId="0" fontId="27" fillId="0" borderId="6" xfId="2" applyFont="1" applyBorder="1" applyAlignment="1">
      <alignment horizontal="distributed" vertical="center"/>
    </xf>
    <xf numFmtId="0" fontId="27" fillId="0" borderId="12" xfId="2" applyFont="1" applyBorder="1" applyAlignment="1">
      <alignment horizontal="distributed" vertical="center"/>
    </xf>
    <xf numFmtId="0" fontId="27" fillId="0" borderId="2" xfId="2" applyFont="1" applyBorder="1" applyAlignment="1">
      <alignment horizontal="distributed" vertical="center"/>
    </xf>
    <xf numFmtId="0" fontId="27" fillId="0" borderId="8" xfId="2" applyFont="1" applyBorder="1" applyAlignment="1">
      <alignment horizontal="distributed" vertical="center"/>
    </xf>
    <xf numFmtId="0" fontId="26" fillId="0" borderId="7" xfId="2" applyFont="1" applyBorder="1" applyAlignment="1" applyProtection="1">
      <alignment horizontal="center" vertical="center"/>
      <protection locked="0"/>
    </xf>
    <xf numFmtId="0" fontId="26" fillId="0" borderId="2" xfId="2" applyFont="1" applyBorder="1" applyAlignment="1" applyProtection="1">
      <alignment horizontal="center" vertical="center"/>
      <protection locked="0"/>
    </xf>
    <xf numFmtId="0" fontId="27" fillId="0" borderId="2" xfId="2" applyFont="1" applyBorder="1" applyAlignment="1">
      <alignment horizontal="center" vertical="center"/>
    </xf>
    <xf numFmtId="0" fontId="68" fillId="0" borderId="7" xfId="0" applyFont="1" applyBorder="1" applyAlignment="1">
      <alignment horizontal="center" vertical="center" wrapText="1"/>
    </xf>
    <xf numFmtId="0" fontId="68" fillId="0" borderId="2" xfId="0" applyFont="1" applyBorder="1" applyAlignment="1">
      <alignment horizontal="center" vertical="center" wrapText="1"/>
    </xf>
    <xf numFmtId="0" fontId="68" fillId="0" borderId="8"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6" xfId="0" applyFont="1" applyBorder="1" applyAlignment="1">
      <alignment horizontal="center" vertical="center" wrapText="1"/>
    </xf>
    <xf numFmtId="0" fontId="68" fillId="0" borderId="12" xfId="0" applyFont="1" applyBorder="1" applyAlignment="1">
      <alignment horizontal="center" vertical="center" wrapText="1"/>
    </xf>
    <xf numFmtId="0" fontId="27" fillId="0" borderId="29" xfId="0" applyFont="1" applyBorder="1" applyAlignment="1">
      <alignment horizontal="distributed" vertical="center" indent="1"/>
    </xf>
    <xf numFmtId="0" fontId="27" fillId="0" borderId="18" xfId="0" applyFont="1" applyBorder="1" applyAlignment="1">
      <alignment horizontal="distributed" vertical="center" indent="1"/>
    </xf>
    <xf numFmtId="0" fontId="27" fillId="0" borderId="19" xfId="0" applyFont="1" applyBorder="1" applyAlignment="1">
      <alignment horizontal="distributed" vertical="center" indent="1"/>
    </xf>
    <xf numFmtId="0" fontId="27" fillId="0" borderId="155" xfId="0" applyFont="1" applyBorder="1" applyAlignment="1" applyProtection="1">
      <alignment horizontal="center" vertical="center"/>
      <protection locked="0"/>
    </xf>
    <xf numFmtId="0" fontId="27" fillId="0" borderId="156" xfId="0" applyFont="1" applyBorder="1" applyAlignment="1" applyProtection="1">
      <alignment horizontal="center" vertical="center"/>
      <protection locked="0"/>
    </xf>
    <xf numFmtId="0" fontId="27" fillId="0" borderId="157" xfId="0" applyFont="1" applyBorder="1" applyAlignment="1" applyProtection="1">
      <alignment horizontal="center" vertical="center"/>
      <protection locked="0"/>
    </xf>
    <xf numFmtId="0" fontId="27" fillId="0" borderId="39" xfId="2" applyFont="1" applyBorder="1" applyAlignment="1">
      <alignment horizontal="center" vertical="center"/>
    </xf>
    <xf numFmtId="0" fontId="28" fillId="0" borderId="9" xfId="2" applyFont="1" applyBorder="1" applyAlignment="1">
      <alignment horizontal="distributed" vertical="center"/>
    </xf>
    <xf numFmtId="0" fontId="28" fillId="0" borderId="0" xfId="2" applyFont="1" applyAlignment="1">
      <alignment horizontal="distributed" vertical="center"/>
    </xf>
    <xf numFmtId="0" fontId="28" fillId="0" borderId="10" xfId="2" applyFont="1" applyBorder="1" applyAlignment="1">
      <alignment horizontal="distributed" vertical="center"/>
    </xf>
    <xf numFmtId="0" fontId="27" fillId="0" borderId="2" xfId="2" applyFont="1" applyBorder="1" applyAlignment="1" applyProtection="1">
      <alignment horizontal="center" vertical="center" shrinkToFit="1"/>
      <protection locked="0"/>
    </xf>
    <xf numFmtId="0" fontId="27" fillId="0" borderId="0" xfId="0" applyFont="1" applyAlignment="1">
      <alignment horizontal="left" vertical="top" wrapText="1"/>
    </xf>
    <xf numFmtId="0" fontId="32" fillId="6" borderId="0" xfId="2" applyFont="1" applyFill="1" applyAlignment="1">
      <alignment horizontal="center" vertical="center"/>
    </xf>
    <xf numFmtId="0" fontId="33" fillId="0" borderId="0" xfId="2" applyFont="1" applyAlignment="1">
      <alignment horizontal="center" vertical="center"/>
    </xf>
    <xf numFmtId="0" fontId="32" fillId="4" borderId="0" xfId="2" applyFont="1" applyFill="1" applyAlignment="1">
      <alignment horizontal="center" vertical="center"/>
    </xf>
    <xf numFmtId="0" fontId="25" fillId="0" borderId="0" xfId="2" applyFont="1" applyAlignment="1">
      <alignment horizontal="left" vertical="center"/>
    </xf>
    <xf numFmtId="0" fontId="26" fillId="0" borderId="1" xfId="2" applyFont="1" applyBorder="1" applyAlignment="1">
      <alignment horizontal="left" vertical="center" wrapText="1"/>
    </xf>
    <xf numFmtId="0" fontId="3" fillId="0" borderId="1" xfId="2" applyBorder="1" applyAlignment="1">
      <alignment horizontal="left" vertical="center" wrapText="1"/>
    </xf>
    <xf numFmtId="0" fontId="25" fillId="7" borderId="1" xfId="2" applyFont="1" applyFill="1" applyBorder="1" applyAlignment="1">
      <alignment horizontal="center" vertical="center"/>
    </xf>
    <xf numFmtId="0" fontId="26" fillId="0" borderId="7" xfId="2" applyFont="1" applyBorder="1" applyAlignment="1">
      <alignment horizontal="left" vertical="center" wrapText="1"/>
    </xf>
    <xf numFmtId="0" fontId="26" fillId="0" borderId="2" xfId="2" applyFont="1" applyBorder="1" applyAlignment="1">
      <alignment horizontal="left" vertical="center" wrapText="1"/>
    </xf>
    <xf numFmtId="0" fontId="26" fillId="0" borderId="8" xfId="2" applyFont="1" applyBorder="1" applyAlignment="1">
      <alignment horizontal="left" vertical="center" wrapText="1"/>
    </xf>
    <xf numFmtId="0" fontId="26" fillId="0" borderId="11" xfId="2" applyFont="1" applyBorder="1" applyAlignment="1">
      <alignment horizontal="left" vertical="center" wrapText="1"/>
    </xf>
    <xf numFmtId="0" fontId="26" fillId="0" borderId="6" xfId="2" applyFont="1" applyBorder="1" applyAlignment="1">
      <alignment horizontal="left" vertical="center" wrapText="1"/>
    </xf>
    <xf numFmtId="0" fontId="26" fillId="0" borderId="12" xfId="2" applyFont="1" applyBorder="1" applyAlignment="1">
      <alignment horizontal="left" vertical="center" wrapText="1"/>
    </xf>
    <xf numFmtId="0" fontId="36" fillId="0" borderId="11" xfId="3" applyFont="1" applyBorder="1" applyAlignment="1">
      <alignment horizontal="left" vertical="top" wrapText="1"/>
    </xf>
    <xf numFmtId="0" fontId="26" fillId="0" borderId="6" xfId="2" applyFont="1" applyBorder="1" applyAlignment="1">
      <alignment horizontal="left" vertical="top" wrapText="1"/>
    </xf>
    <xf numFmtId="0" fontId="26" fillId="0" borderId="12" xfId="2" applyFont="1" applyBorder="1" applyAlignment="1">
      <alignment horizontal="left" vertical="top" wrapText="1"/>
    </xf>
    <xf numFmtId="0" fontId="36" fillId="0" borderId="6" xfId="3" applyFont="1" applyBorder="1" applyAlignment="1">
      <alignment horizontal="left" vertical="top" wrapText="1"/>
    </xf>
    <xf numFmtId="0" fontId="26" fillId="0" borderId="13" xfId="2" applyFont="1" applyBorder="1" applyAlignment="1">
      <alignment horizontal="left" vertical="center" wrapText="1"/>
    </xf>
    <xf numFmtId="0" fontId="3" fillId="0" borderId="13" xfId="2"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2" fillId="0" borderId="3" xfId="0" applyFont="1" applyBorder="1" applyAlignment="1">
      <alignment horizontal="lef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71" fillId="0" borderId="0" xfId="0" applyFont="1" applyAlignment="1">
      <alignment horizontal="justify" vertical="center" wrapText="1"/>
    </xf>
    <xf numFmtId="0" fontId="2" fillId="0" borderId="0" xfId="0" applyFont="1">
      <alignmen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left" vertical="center" wrapText="1"/>
    </xf>
    <xf numFmtId="0" fontId="2" fillId="0" borderId="1" xfId="0" applyFont="1" applyBorder="1" applyAlignment="1">
      <alignment horizontal="left" vertical="center" wrapText="1"/>
    </xf>
    <xf numFmtId="0" fontId="2" fillId="3" borderId="1"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2" fillId="3" borderId="4" xfId="0" applyFont="1" applyFill="1" applyBorder="1" applyAlignment="1">
      <alignment horizontal="center" vertical="center" wrapText="1"/>
    </xf>
    <xf numFmtId="0" fontId="2" fillId="0" borderId="0" xfId="0" applyFont="1" applyAlignment="1">
      <alignment horizontal="left" vertical="center"/>
    </xf>
    <xf numFmtId="0" fontId="71" fillId="0" borderId="6" xfId="0" applyFont="1" applyBorder="1" applyAlignment="1">
      <alignment horizontal="left" vertical="center" wrapText="1"/>
    </xf>
    <xf numFmtId="0" fontId="70" fillId="0" borderId="2" xfId="0" applyFont="1" applyBorder="1" applyAlignment="1">
      <alignment horizontal="center" vertical="top"/>
    </xf>
    <xf numFmtId="0" fontId="2" fillId="0" borderId="9"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left" vertical="center"/>
    </xf>
    <xf numFmtId="0" fontId="2" fillId="3" borderId="7"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center" vertical="center"/>
    </xf>
    <xf numFmtId="0" fontId="2" fillId="0" borderId="2" xfId="0" applyFont="1" applyBorder="1" applyAlignment="1">
      <alignment horizontal="left" vertical="center"/>
    </xf>
    <xf numFmtId="0" fontId="2" fillId="0" borderId="11"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left" vertical="center"/>
    </xf>
    <xf numFmtId="0" fontId="2" fillId="0" borderId="7" xfId="0" applyFont="1" applyBorder="1" applyAlignment="1">
      <alignment horizontal="right" vertical="center"/>
    </xf>
    <xf numFmtId="0" fontId="2" fillId="0" borderId="2" xfId="0" applyFont="1" applyBorder="1" applyAlignment="1">
      <alignment horizontal="right" vertical="center"/>
    </xf>
    <xf numFmtId="0" fontId="2" fillId="0" borderId="8" xfId="0" applyFont="1" applyBorder="1" applyAlignment="1">
      <alignment horizontal="left" vertical="center"/>
    </xf>
    <xf numFmtId="0" fontId="71" fillId="0" borderId="0" xfId="0" applyFont="1" applyAlignment="1">
      <alignment horizontal="left" vertical="center" wrapText="1"/>
    </xf>
    <xf numFmtId="0" fontId="2" fillId="0" borderId="4" xfId="0" applyFont="1" applyBorder="1" applyAlignment="1">
      <alignment horizontal="right" vertical="center"/>
    </xf>
    <xf numFmtId="0" fontId="2" fillId="0" borderId="5" xfId="0" applyFont="1" applyBorder="1" applyAlignment="1">
      <alignment horizontal="right" vertical="center"/>
    </xf>
    <xf numFmtId="0" fontId="2" fillId="0" borderId="5" xfId="0" applyFont="1" applyBorder="1" applyAlignment="1">
      <alignment horizontal="left" vertical="center" wrapText="1"/>
    </xf>
    <xf numFmtId="0" fontId="70" fillId="0" borderId="1" xfId="0" applyFont="1" applyBorder="1" applyAlignment="1">
      <alignment horizontal="center" vertical="center"/>
    </xf>
    <xf numFmtId="0" fontId="2" fillId="0" borderId="121" xfId="0" applyFont="1" applyBorder="1" applyAlignment="1">
      <alignment horizontal="left" vertical="center"/>
    </xf>
    <xf numFmtId="0" fontId="2" fillId="0" borderId="152" xfId="0" applyFont="1" applyBorder="1" applyAlignment="1">
      <alignment horizontal="left" vertical="center"/>
    </xf>
    <xf numFmtId="0" fontId="2" fillId="0" borderId="6" xfId="0" applyFont="1" applyBorder="1" applyAlignment="1">
      <alignment horizontal="left" vertical="center" wrapText="1"/>
    </xf>
    <xf numFmtId="0" fontId="2" fillId="0" borderId="10" xfId="0" applyFont="1" applyBorder="1" applyAlignment="1">
      <alignment horizontal="center" vertical="center"/>
    </xf>
    <xf numFmtId="0" fontId="2" fillId="3" borderId="7"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81" xfId="0" applyFont="1" applyFill="1" applyBorder="1" applyAlignment="1">
      <alignment horizontal="center" vertical="center"/>
    </xf>
    <xf numFmtId="0" fontId="74" fillId="3" borderId="149" xfId="0" applyFont="1" applyFill="1" applyBorder="1" applyAlignment="1">
      <alignment horizontal="center" vertical="center"/>
    </xf>
    <xf numFmtId="0" fontId="74" fillId="3" borderId="151" xfId="0" applyFont="1" applyFill="1" applyBorder="1" applyAlignment="1">
      <alignment horizontal="center" vertical="center"/>
    </xf>
    <xf numFmtId="0" fontId="2" fillId="3" borderId="150" xfId="0" applyFont="1" applyFill="1" applyBorder="1" applyAlignment="1">
      <alignment horizontal="center" vertical="center"/>
    </xf>
    <xf numFmtId="0" fontId="2" fillId="3" borderId="149" xfId="0" applyFont="1" applyFill="1" applyBorder="1" applyAlignment="1">
      <alignment horizontal="center" vertical="center"/>
    </xf>
    <xf numFmtId="0" fontId="2" fillId="0" borderId="49" xfId="0" applyFont="1" applyBorder="1" applyAlignment="1">
      <alignment horizontal="center" vertical="center"/>
    </xf>
    <xf numFmtId="0" fontId="2" fillId="0" borderId="0" xfId="0" applyFont="1" applyAlignment="1">
      <alignment horizontal="left" vertical="center" wrapText="1"/>
    </xf>
    <xf numFmtId="0" fontId="2" fillId="0" borderId="8" xfId="0" applyFont="1" applyBorder="1" applyAlignment="1">
      <alignment horizontal="left" vertical="center" wrapText="1"/>
    </xf>
    <xf numFmtId="0" fontId="2" fillId="0" borderId="81" xfId="0" applyFont="1" applyBorder="1" applyAlignment="1">
      <alignment horizontal="left" vertical="center" wrapText="1"/>
    </xf>
    <xf numFmtId="0" fontId="2" fillId="0" borderId="7" xfId="0" applyFont="1" applyBorder="1" applyAlignment="1">
      <alignment horizontal="left" vertical="center" wrapText="1"/>
    </xf>
    <xf numFmtId="0" fontId="2" fillId="0" borderId="120" xfId="0" applyFont="1" applyBorder="1" applyAlignment="1">
      <alignment horizontal="center" vertical="center"/>
    </xf>
    <xf numFmtId="0" fontId="2" fillId="0" borderId="10" xfId="0" applyFont="1" applyBorder="1" applyAlignment="1">
      <alignment horizontal="left" vertical="center" wrapText="1"/>
    </xf>
    <xf numFmtId="0" fontId="2" fillId="0" borderId="0" xfId="0" applyFont="1" applyAlignment="1">
      <alignment horizontal="right" vertical="center"/>
    </xf>
    <xf numFmtId="0" fontId="2" fillId="0" borderId="118" xfId="0" applyFont="1" applyBorder="1" applyAlignment="1">
      <alignment horizontal="left" vertical="center" wrapText="1"/>
    </xf>
    <xf numFmtId="0" fontId="2" fillId="0" borderId="117" xfId="0" applyFont="1" applyBorder="1" applyAlignment="1">
      <alignment horizontal="left" vertical="center" wrapText="1"/>
    </xf>
    <xf numFmtId="0" fontId="74" fillId="2" borderId="1" xfId="0" applyFont="1" applyFill="1" applyBorder="1" applyAlignment="1">
      <alignment horizontal="center" vertical="center" wrapText="1"/>
    </xf>
    <xf numFmtId="0" fontId="2" fillId="0" borderId="12" xfId="0" applyFont="1" applyBorder="1" applyAlignment="1">
      <alignment horizontal="center" vertical="center"/>
    </xf>
    <xf numFmtId="0" fontId="2" fillId="0" borderId="146" xfId="0" applyFont="1" applyBorder="1" applyAlignment="1">
      <alignment horizontal="center" vertical="center"/>
    </xf>
    <xf numFmtId="0" fontId="2" fillId="0" borderId="6" xfId="0" applyFont="1" applyBorder="1" applyAlignment="1">
      <alignment horizontal="right" vertical="center" wrapText="1"/>
    </xf>
    <xf numFmtId="0" fontId="2" fillId="0" borderId="6" xfId="0" applyFont="1" applyBorder="1" applyAlignment="1">
      <alignment horizontal="center" vertical="center" wrapText="1"/>
    </xf>
    <xf numFmtId="0" fontId="2" fillId="0" borderId="122" xfId="0" applyFont="1" applyBorder="1" applyAlignment="1">
      <alignment horizontal="center" vertical="center"/>
    </xf>
    <xf numFmtId="0" fontId="2" fillId="0" borderId="121" xfId="0" applyFont="1" applyBorder="1" applyAlignment="1">
      <alignment horizontal="center" vertical="center"/>
    </xf>
    <xf numFmtId="0" fontId="2" fillId="0" borderId="8" xfId="0" applyFont="1" applyBorder="1" applyAlignment="1">
      <alignment horizontal="center" vertical="center"/>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1" xfId="0" applyFont="1" applyBorder="1" applyAlignment="1">
      <alignment horizontal="center" vertical="center" wrapText="1"/>
    </xf>
    <xf numFmtId="49" fontId="70" fillId="0" borderId="1" xfId="0" applyNumberFormat="1"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2" fillId="3"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2" xfId="0" applyFont="1" applyBorder="1" applyAlignment="1">
      <alignment horizontal="left"/>
    </xf>
    <xf numFmtId="0" fontId="2" fillId="0" borderId="8" xfId="0" applyFont="1" applyBorder="1" applyAlignment="1">
      <alignment horizontal="left"/>
    </xf>
    <xf numFmtId="0" fontId="2" fillId="0" borderId="10" xfId="0" applyFont="1" applyBorder="1" applyAlignment="1">
      <alignment horizontal="left" vertical="center"/>
    </xf>
    <xf numFmtId="0" fontId="2" fillId="0" borderId="12" xfId="0" applyFont="1" applyBorder="1" applyAlignment="1">
      <alignment horizontal="left" vertical="center"/>
    </xf>
    <xf numFmtId="0" fontId="71" fillId="2" borderId="4"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0" borderId="0" xfId="0" applyFont="1" applyAlignment="1">
      <alignment horizontal="left" vertical="center"/>
    </xf>
    <xf numFmtId="0" fontId="2" fillId="3" borderId="9" xfId="0" applyFont="1" applyFill="1" applyBorder="1" applyAlignment="1">
      <alignment horizontal="center" vertical="center"/>
    </xf>
    <xf numFmtId="0" fontId="2" fillId="3" borderId="0" xfId="0" applyFont="1" applyFill="1" applyAlignment="1">
      <alignment horizontal="center" vertical="center"/>
    </xf>
    <xf numFmtId="0" fontId="2" fillId="3" borderId="10" xfId="0" applyFont="1" applyFill="1" applyBorder="1" applyAlignment="1">
      <alignment horizontal="center" vertical="center"/>
    </xf>
    <xf numFmtId="0" fontId="2" fillId="0" borderId="4" xfId="0" applyFont="1" applyBorder="1" applyAlignment="1">
      <alignment horizontal="left" vertical="center" wrapText="1"/>
    </xf>
    <xf numFmtId="0" fontId="2" fillId="0" borderId="119" xfId="0" applyFont="1" applyBorder="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121" xfId="0" applyFont="1" applyBorder="1" applyAlignment="1">
      <alignment horizontal="left" vertical="center" wrapText="1"/>
    </xf>
    <xf numFmtId="0" fontId="2" fillId="0" borderId="152" xfId="0" applyFont="1" applyBorder="1" applyAlignment="1">
      <alignment horizontal="left" vertical="center" wrapText="1"/>
    </xf>
    <xf numFmtId="0" fontId="2" fillId="0" borderId="118" xfId="0" applyFont="1" applyBorder="1" applyAlignment="1">
      <alignment horizontal="left" vertical="center"/>
    </xf>
    <xf numFmtId="0" fontId="2" fillId="0" borderId="117" xfId="0" applyFont="1" applyBorder="1" applyAlignment="1">
      <alignment horizontal="left" vertical="center"/>
    </xf>
    <xf numFmtId="0" fontId="70" fillId="2" borderId="4"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3" xfId="0" applyFont="1" applyFill="1" applyBorder="1" applyAlignment="1">
      <alignment horizontal="center" vertical="center" wrapText="1"/>
    </xf>
    <xf numFmtId="0" fontId="2" fillId="0" borderId="120" xfId="0" applyFont="1" applyBorder="1" applyAlignment="1">
      <alignment horizontal="left" vertical="center"/>
    </xf>
    <xf numFmtId="0" fontId="2" fillId="0" borderId="119" xfId="0" applyFont="1" applyBorder="1" applyAlignment="1">
      <alignment horizontal="left" vertical="center"/>
    </xf>
    <xf numFmtId="0" fontId="2" fillId="0" borderId="2" xfId="0" applyFont="1" applyBorder="1" applyAlignment="1">
      <alignment horizontal="left" vertical="center" wrapText="1"/>
    </xf>
    <xf numFmtId="0" fontId="75" fillId="2" borderId="4" xfId="0" applyFont="1" applyFill="1" applyBorder="1" applyAlignment="1">
      <alignment horizontal="center" vertical="center" wrapText="1"/>
    </xf>
    <xf numFmtId="0" fontId="75" fillId="2" borderId="5"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68" fillId="0" borderId="5" xfId="0" applyFont="1" applyBorder="1" applyAlignment="1">
      <alignment horizontal="left" vertical="center" wrapText="1"/>
    </xf>
    <xf numFmtId="0" fontId="68" fillId="0" borderId="3" xfId="0" applyFont="1" applyBorder="1" applyAlignment="1">
      <alignment horizontal="left" vertical="center" wrapText="1"/>
    </xf>
    <xf numFmtId="0" fontId="68" fillId="0" borderId="1" xfId="0" applyFont="1" applyBorder="1" applyAlignment="1">
      <alignment horizontal="center" vertical="center"/>
    </xf>
    <xf numFmtId="0" fontId="2" fillId="0" borderId="49" xfId="0" applyFont="1" applyBorder="1" applyAlignment="1">
      <alignment horizontal="left" vertical="center"/>
    </xf>
    <xf numFmtId="0" fontId="2" fillId="0" borderId="153" xfId="0" applyFont="1" applyBorder="1" applyAlignment="1">
      <alignment horizontal="center" vertical="center"/>
    </xf>
    <xf numFmtId="0" fontId="68" fillId="0" borderId="118" xfId="0" applyFont="1" applyBorder="1" applyAlignment="1">
      <alignment horizontal="left" vertical="center" wrapText="1"/>
    </xf>
    <xf numFmtId="0" fontId="68" fillId="0" borderId="120" xfId="0" applyFont="1" applyBorder="1" applyAlignment="1">
      <alignment horizontal="center" vertical="center"/>
    </xf>
    <xf numFmtId="0" fontId="2" fillId="0" borderId="6" xfId="0" applyFont="1" applyBorder="1" applyAlignment="1">
      <alignment horizontal="right" vertical="center"/>
    </xf>
    <xf numFmtId="56" fontId="2" fillId="0" borderId="4"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68" fillId="0" borderId="7" xfId="0" applyFont="1" applyBorder="1" applyAlignment="1">
      <alignment horizontal="center" vertical="center"/>
    </xf>
    <xf numFmtId="0" fontId="68" fillId="0" borderId="8" xfId="0" applyFont="1" applyBorder="1" applyAlignment="1">
      <alignment horizontal="center" vertical="center"/>
    </xf>
    <xf numFmtId="0" fontId="68" fillId="0" borderId="9" xfId="0" applyFont="1" applyBorder="1" applyAlignment="1">
      <alignment horizontal="center" vertical="center"/>
    </xf>
    <xf numFmtId="0" fontId="68" fillId="0" borderId="10" xfId="0" applyFont="1" applyBorder="1" applyAlignment="1">
      <alignment horizontal="center" vertical="center"/>
    </xf>
    <xf numFmtId="0" fontId="68" fillId="0" borderId="11" xfId="0" applyFont="1" applyBorder="1" applyAlignment="1">
      <alignment horizontal="center" vertical="center"/>
    </xf>
    <xf numFmtId="0" fontId="68" fillId="0" borderId="12" xfId="0" applyFont="1" applyBorder="1" applyAlignment="1">
      <alignment horizontal="center" vertical="center"/>
    </xf>
    <xf numFmtId="0" fontId="2" fillId="3" borderId="4" xfId="0" applyFont="1" applyFill="1" applyBorder="1" applyAlignment="1">
      <alignment horizontal="center" vertical="top" wrapText="1"/>
    </xf>
    <xf numFmtId="0" fontId="2" fillId="3" borderId="5" xfId="0" applyFont="1" applyFill="1" applyBorder="1" applyAlignment="1">
      <alignment horizontal="center" vertical="top" wrapText="1"/>
    </xf>
    <xf numFmtId="0" fontId="2" fillId="3" borderId="3" xfId="0" applyFont="1" applyFill="1" applyBorder="1" applyAlignment="1">
      <alignment horizontal="center" vertical="top" wrapText="1"/>
    </xf>
    <xf numFmtId="0" fontId="68" fillId="0" borderId="117" xfId="0" applyFont="1" applyBorder="1" applyAlignment="1">
      <alignment horizontal="left" vertical="center" wrapText="1"/>
    </xf>
    <xf numFmtId="0" fontId="68" fillId="0" borderId="6" xfId="0" applyFont="1" applyBorder="1" applyAlignment="1">
      <alignment horizontal="left" vertical="center"/>
    </xf>
    <xf numFmtId="0" fontId="68" fillId="0" borderId="6" xfId="0" applyFont="1" applyBorder="1" applyAlignment="1">
      <alignment horizontal="center" vertical="center"/>
    </xf>
    <xf numFmtId="0" fontId="68" fillId="0" borderId="6" xfId="0" applyFont="1" applyBorder="1" applyAlignment="1">
      <alignment horizontal="left" vertical="center" wrapText="1"/>
    </xf>
    <xf numFmtId="0" fontId="68" fillId="0" borderId="12" xfId="0" applyFont="1" applyBorder="1" applyAlignment="1">
      <alignment horizontal="left" vertical="center" wrapText="1"/>
    </xf>
    <xf numFmtId="0" fontId="2" fillId="0" borderId="4" xfId="0" applyFont="1" applyBorder="1" applyAlignment="1">
      <alignment horizontal="left" vertical="center"/>
    </xf>
    <xf numFmtId="49" fontId="2" fillId="0" borderId="0" xfId="0" applyNumberFormat="1" applyFont="1" applyAlignment="1">
      <alignment horizontal="left" vertical="center"/>
    </xf>
    <xf numFmtId="0" fontId="61" fillId="8" borderId="64" xfId="4" applyFont="1" applyFill="1" applyBorder="1" applyAlignment="1" applyProtection="1">
      <alignment horizontal="center" vertical="center" shrinkToFit="1"/>
      <protection locked="0"/>
    </xf>
    <xf numFmtId="184" fontId="61" fillId="8" borderId="71" xfId="4" applyNumberFormat="1" applyFont="1" applyFill="1" applyBorder="1" applyAlignment="1" applyProtection="1">
      <alignment horizontal="center" vertical="center"/>
      <protection locked="0"/>
    </xf>
    <xf numFmtId="184" fontId="61" fillId="8" borderId="64" xfId="4" applyNumberFormat="1" applyFont="1" applyFill="1" applyBorder="1" applyAlignment="1" applyProtection="1">
      <alignment horizontal="center" vertical="center"/>
      <protection locked="0"/>
    </xf>
    <xf numFmtId="184" fontId="61" fillId="8" borderId="72" xfId="4" applyNumberFormat="1" applyFont="1" applyFill="1" applyBorder="1" applyAlignment="1" applyProtection="1">
      <alignment horizontal="center" vertical="center"/>
      <protection locked="0"/>
    </xf>
    <xf numFmtId="184" fontId="61" fillId="9" borderId="71" xfId="4" applyNumberFormat="1" applyFont="1" applyFill="1" applyBorder="1" applyAlignment="1">
      <alignment horizontal="center" vertical="center"/>
    </xf>
    <xf numFmtId="184" fontId="61" fillId="9" borderId="64" xfId="4" applyNumberFormat="1" applyFont="1" applyFill="1" applyBorder="1" applyAlignment="1">
      <alignment horizontal="center" vertical="center"/>
    </xf>
    <xf numFmtId="184" fontId="61" fillId="9" borderId="72" xfId="4" applyNumberFormat="1" applyFont="1" applyFill="1" applyBorder="1" applyAlignment="1">
      <alignment horizontal="center" vertical="center"/>
    </xf>
    <xf numFmtId="3" fontId="38" fillId="8" borderId="0" xfId="4" applyNumberFormat="1" applyFill="1" applyAlignment="1">
      <alignment horizontal="right" vertical="center"/>
    </xf>
    <xf numFmtId="0" fontId="38" fillId="8" borderId="0" xfId="4" applyFill="1" applyAlignment="1">
      <alignment horizontal="right" vertical="center"/>
    </xf>
    <xf numFmtId="0" fontId="61" fillId="8" borderId="76" xfId="4" applyFont="1" applyFill="1" applyBorder="1" applyAlignment="1" applyProtection="1">
      <alignment horizontal="center" vertical="center" shrinkToFit="1"/>
      <protection locked="0"/>
    </xf>
    <xf numFmtId="184" fontId="61" fillId="8" borderId="75" xfId="4" applyNumberFormat="1" applyFont="1" applyFill="1" applyBorder="1" applyAlignment="1" applyProtection="1">
      <alignment horizontal="center" vertical="center"/>
      <protection locked="0"/>
    </xf>
    <xf numFmtId="184" fontId="61" fillId="8" borderId="76" xfId="4" applyNumberFormat="1" applyFont="1" applyFill="1" applyBorder="1" applyAlignment="1" applyProtection="1">
      <alignment horizontal="center" vertical="center"/>
      <protection locked="0"/>
    </xf>
    <xf numFmtId="184" fontId="61" fillId="8" borderId="77" xfId="4" applyNumberFormat="1" applyFont="1" applyFill="1" applyBorder="1" applyAlignment="1" applyProtection="1">
      <alignment horizontal="center" vertical="center"/>
      <protection locked="0"/>
    </xf>
    <xf numFmtId="184" fontId="61" fillId="9" borderId="75" xfId="4" applyNumberFormat="1" applyFont="1" applyFill="1" applyBorder="1" applyAlignment="1">
      <alignment horizontal="center" vertical="center"/>
    </xf>
    <xf numFmtId="184" fontId="61" fillId="9" borderId="76" xfId="4" applyNumberFormat="1" applyFont="1" applyFill="1" applyBorder="1" applyAlignment="1">
      <alignment horizontal="center" vertical="center"/>
    </xf>
    <xf numFmtId="184" fontId="61" fillId="9" borderId="77" xfId="4" applyNumberFormat="1" applyFont="1" applyFill="1" applyBorder="1" applyAlignment="1">
      <alignment horizontal="center" vertical="center"/>
    </xf>
    <xf numFmtId="0" fontId="63" fillId="8" borderId="15" xfId="4" applyFont="1" applyFill="1" applyBorder="1" applyAlignment="1">
      <alignment horizontal="left" vertical="top" wrapText="1"/>
    </xf>
    <xf numFmtId="0" fontId="63" fillId="8" borderId="16" xfId="4" applyFont="1" applyFill="1" applyBorder="1" applyAlignment="1">
      <alignment horizontal="left" vertical="top" wrapText="1"/>
    </xf>
    <xf numFmtId="0" fontId="63" fillId="8" borderId="0" xfId="4" applyFont="1" applyFill="1" applyAlignment="1">
      <alignment horizontal="left" vertical="top" wrapText="1"/>
    </xf>
    <xf numFmtId="0" fontId="63" fillId="8" borderId="21" xfId="4" applyFont="1" applyFill="1" applyBorder="1" applyAlignment="1">
      <alignment horizontal="left" vertical="top" wrapText="1"/>
    </xf>
    <xf numFmtId="0" fontId="63" fillId="8" borderId="24" xfId="4" applyFont="1" applyFill="1" applyBorder="1" applyAlignment="1">
      <alignment horizontal="left" vertical="top" wrapText="1"/>
    </xf>
    <xf numFmtId="0" fontId="63" fillId="8" borderId="25" xfId="4" applyFont="1" applyFill="1" applyBorder="1" applyAlignment="1">
      <alignment horizontal="left" vertical="top" wrapText="1"/>
    </xf>
    <xf numFmtId="0" fontId="38" fillId="8" borderId="0" xfId="4" applyFill="1" applyAlignment="1">
      <alignment horizontal="left" vertical="top" wrapText="1"/>
    </xf>
    <xf numFmtId="20" fontId="58" fillId="10" borderId="81" xfId="2" applyNumberFormat="1" applyFont="1" applyFill="1" applyBorder="1" applyAlignment="1">
      <alignment horizontal="center" vertical="center"/>
    </xf>
    <xf numFmtId="0" fontId="58" fillId="10" borderId="81" xfId="2" applyFont="1" applyFill="1" applyBorder="1" applyAlignment="1">
      <alignment horizontal="center" vertical="center"/>
    </xf>
    <xf numFmtId="0" fontId="61" fillId="12" borderId="59" xfId="4" applyFont="1" applyFill="1" applyBorder="1" applyAlignment="1">
      <alignment horizontal="center" vertical="center" shrinkToFit="1"/>
    </xf>
    <xf numFmtId="184" fontId="61" fillId="12" borderId="61" xfId="4" applyNumberFormat="1" applyFont="1" applyFill="1" applyBorder="1" applyAlignment="1">
      <alignment horizontal="center" vertical="center"/>
    </xf>
    <xf numFmtId="184" fontId="61" fillId="12" borderId="59" xfId="4" applyNumberFormat="1" applyFont="1" applyFill="1" applyBorder="1" applyAlignment="1">
      <alignment horizontal="center" vertical="center"/>
    </xf>
    <xf numFmtId="184" fontId="61" fillId="12" borderId="62" xfId="4" applyNumberFormat="1" applyFont="1" applyFill="1" applyBorder="1" applyAlignment="1">
      <alignment horizontal="center" vertical="center"/>
    </xf>
    <xf numFmtId="184" fontId="61" fillId="12" borderId="61" xfId="4" applyNumberFormat="1" applyFont="1" applyFill="1" applyBorder="1" applyAlignment="1">
      <alignment horizontal="center" vertical="center" shrinkToFit="1"/>
    </xf>
    <xf numFmtId="184" fontId="61" fillId="12" borderId="59" xfId="4" applyNumberFormat="1" applyFont="1" applyFill="1" applyBorder="1" applyAlignment="1">
      <alignment horizontal="center" vertical="center" shrinkToFit="1"/>
    </xf>
    <xf numFmtId="184" fontId="61" fillId="12" borderId="62" xfId="4" applyNumberFormat="1" applyFont="1" applyFill="1" applyBorder="1" applyAlignment="1">
      <alignment horizontal="center" vertical="center" shrinkToFit="1"/>
    </xf>
    <xf numFmtId="0" fontId="38" fillId="8" borderId="0" xfId="4" applyFill="1" applyAlignment="1">
      <alignment horizontal="left" vertical="center" wrapText="1"/>
    </xf>
    <xf numFmtId="184" fontId="62" fillId="8" borderId="71" xfId="4" applyNumberFormat="1" applyFont="1" applyFill="1" applyBorder="1" applyAlignment="1" applyProtection="1">
      <alignment horizontal="center" vertical="center"/>
      <protection locked="0"/>
    </xf>
    <xf numFmtId="184" fontId="62" fillId="8" borderId="64" xfId="4" applyNumberFormat="1" applyFont="1" applyFill="1" applyBorder="1" applyAlignment="1" applyProtection="1">
      <alignment horizontal="center" vertical="center"/>
      <protection locked="0"/>
    </xf>
    <xf numFmtId="184" fontId="62" fillId="8" borderId="72" xfId="4" applyNumberFormat="1" applyFont="1" applyFill="1" applyBorder="1" applyAlignment="1" applyProtection="1">
      <alignment horizontal="center" vertical="center"/>
      <protection locked="0"/>
    </xf>
    <xf numFmtId="0" fontId="61" fillId="9" borderId="64" xfId="4" applyFont="1" applyFill="1" applyBorder="1" applyAlignment="1">
      <alignment horizontal="center" vertical="center"/>
    </xf>
    <xf numFmtId="0" fontId="61" fillId="9" borderId="72" xfId="4" applyFont="1" applyFill="1" applyBorder="1" applyAlignment="1">
      <alignment horizontal="center" vertical="center"/>
    </xf>
    <xf numFmtId="0" fontId="38" fillId="8" borderId="4" xfId="4" applyFill="1" applyBorder="1" applyAlignment="1">
      <alignment horizontal="center" vertical="center"/>
    </xf>
    <xf numFmtId="0" fontId="38" fillId="8" borderId="5" xfId="4" applyFill="1" applyBorder="1" applyAlignment="1">
      <alignment horizontal="center" vertical="center"/>
    </xf>
    <xf numFmtId="0" fontId="38" fillId="8" borderId="3" xfId="4" applyFill="1" applyBorder="1" applyAlignment="1">
      <alignment horizontal="center" vertical="center"/>
    </xf>
    <xf numFmtId="0" fontId="38" fillId="8" borderId="132" xfId="4" applyFill="1" applyBorder="1" applyAlignment="1" applyProtection="1">
      <alignment vertical="center" shrinkToFit="1"/>
      <protection locked="0"/>
    </xf>
    <xf numFmtId="0" fontId="38" fillId="8" borderId="64" xfId="4" applyFill="1" applyBorder="1" applyAlignment="1" applyProtection="1">
      <alignment vertical="center" shrinkToFit="1"/>
      <protection locked="0"/>
    </xf>
    <xf numFmtId="0" fontId="38" fillId="8" borderId="72" xfId="4" applyFill="1" applyBorder="1" applyAlignment="1" applyProtection="1">
      <alignment vertical="center" shrinkToFit="1"/>
      <protection locked="0"/>
    </xf>
    <xf numFmtId="0" fontId="38" fillId="8" borderId="71" xfId="4" applyFill="1" applyBorder="1" applyAlignment="1" applyProtection="1">
      <alignment horizontal="center" vertical="center" shrinkToFit="1"/>
      <protection locked="0"/>
    </xf>
    <xf numFmtId="0" fontId="38" fillId="8" borderId="64" xfId="4" applyFill="1" applyBorder="1" applyAlignment="1" applyProtection="1">
      <alignment horizontal="center" vertical="center" shrinkToFit="1"/>
      <protection locked="0"/>
    </xf>
    <xf numFmtId="0" fontId="38" fillId="8" borderId="72" xfId="4" applyFill="1" applyBorder="1" applyAlignment="1" applyProtection="1">
      <alignment horizontal="center" vertical="center" shrinkToFit="1"/>
      <protection locked="0"/>
    </xf>
    <xf numFmtId="49" fontId="38" fillId="8" borderId="71" xfId="4" applyNumberFormat="1" applyFill="1" applyBorder="1" applyAlignment="1" applyProtection="1">
      <alignment horizontal="center" vertical="center" shrinkToFit="1"/>
      <protection locked="0"/>
    </xf>
    <xf numFmtId="49" fontId="38" fillId="8" borderId="134" xfId="4" applyNumberFormat="1" applyFill="1" applyBorder="1" applyAlignment="1" applyProtection="1">
      <alignment horizontal="center" vertical="center" shrinkToFit="1"/>
      <protection locked="0"/>
    </xf>
    <xf numFmtId="0" fontId="58" fillId="0" borderId="1" xfId="6" applyFont="1" applyBorder="1" applyAlignment="1">
      <alignment horizontal="center" vertical="center" shrinkToFit="1"/>
    </xf>
    <xf numFmtId="0" fontId="58" fillId="0" borderId="4" xfId="6" applyFont="1" applyBorder="1" applyAlignment="1">
      <alignment horizontal="center" vertical="center" shrinkToFit="1"/>
    </xf>
    <xf numFmtId="0" fontId="38" fillId="8" borderId="136" xfId="4" applyFill="1" applyBorder="1" applyAlignment="1" applyProtection="1">
      <alignment vertical="center" shrinkToFit="1"/>
      <protection locked="0"/>
    </xf>
    <xf numFmtId="0" fontId="38" fillId="8" borderId="97" xfId="4" applyFill="1" applyBorder="1" applyAlignment="1" applyProtection="1">
      <alignment vertical="center" shrinkToFit="1"/>
      <protection locked="0"/>
    </xf>
    <xf numFmtId="0" fontId="38" fillId="8" borderId="98" xfId="4" applyFill="1" applyBorder="1" applyAlignment="1" applyProtection="1">
      <alignment vertical="center" shrinkToFit="1"/>
      <protection locked="0"/>
    </xf>
    <xf numFmtId="0" fontId="38" fillId="8" borderId="96" xfId="4" applyFill="1" applyBorder="1" applyAlignment="1" applyProtection="1">
      <alignment horizontal="center" vertical="center" shrinkToFit="1"/>
      <protection locked="0"/>
    </xf>
    <xf numFmtId="0" fontId="38" fillId="8" borderId="97" xfId="4" applyFill="1" applyBorder="1" applyAlignment="1" applyProtection="1">
      <alignment horizontal="center" vertical="center" shrinkToFit="1"/>
      <protection locked="0"/>
    </xf>
    <xf numFmtId="0" fontId="38" fillId="8" borderId="98" xfId="4" applyFill="1" applyBorder="1" applyAlignment="1" applyProtection="1">
      <alignment horizontal="center" vertical="center" shrinkToFit="1"/>
      <protection locked="0"/>
    </xf>
    <xf numFmtId="49" fontId="38" fillId="8" borderId="96" xfId="4" applyNumberFormat="1" applyFill="1" applyBorder="1" applyAlignment="1" applyProtection="1">
      <alignment horizontal="center" vertical="center" shrinkToFit="1"/>
      <protection locked="0"/>
    </xf>
    <xf numFmtId="49" fontId="38" fillId="8" borderId="138" xfId="4" applyNumberFormat="1" applyFill="1" applyBorder="1" applyAlignment="1" applyProtection="1">
      <alignment horizontal="center" vertical="center" shrinkToFit="1"/>
      <protection locked="0"/>
    </xf>
    <xf numFmtId="0" fontId="27" fillId="0" borderId="64" xfId="2" applyFont="1" applyBorder="1" applyAlignment="1" applyProtection="1">
      <alignment horizontal="center" vertical="center" shrinkToFit="1"/>
      <protection locked="0"/>
    </xf>
    <xf numFmtId="0" fontId="27" fillId="0" borderId="72" xfId="2" applyFont="1" applyBorder="1" applyAlignment="1" applyProtection="1">
      <alignment horizontal="center" vertical="center" shrinkToFit="1"/>
      <protection locked="0"/>
    </xf>
    <xf numFmtId="0" fontId="38" fillId="8" borderId="128" xfId="4" applyFill="1" applyBorder="1" applyAlignment="1" applyProtection="1">
      <alignment vertical="center" shrinkToFit="1"/>
      <protection locked="0"/>
    </xf>
    <xf numFmtId="0" fontId="38" fillId="8" borderId="59" xfId="4" applyFill="1" applyBorder="1" applyAlignment="1" applyProtection="1">
      <alignment vertical="center" shrinkToFit="1"/>
      <protection locked="0"/>
    </xf>
    <xf numFmtId="0" fontId="38" fillId="8" borderId="62" xfId="4" applyFill="1" applyBorder="1" applyAlignment="1" applyProtection="1">
      <alignment vertical="center" shrinkToFit="1"/>
      <protection locked="0"/>
    </xf>
    <xf numFmtId="0" fontId="38" fillId="8" borderId="61" xfId="4" applyFill="1" applyBorder="1" applyAlignment="1" applyProtection="1">
      <alignment horizontal="center" vertical="center" shrinkToFit="1"/>
      <protection locked="0"/>
    </xf>
    <xf numFmtId="0" fontId="27" fillId="0" borderId="59" xfId="2" applyFont="1" applyBorder="1" applyAlignment="1" applyProtection="1">
      <alignment horizontal="center" vertical="center" shrinkToFit="1"/>
      <protection locked="0"/>
    </xf>
    <xf numFmtId="0" fontId="27" fillId="0" borderId="62" xfId="2" applyFont="1" applyBorder="1" applyAlignment="1" applyProtection="1">
      <alignment horizontal="center" vertical="center" shrinkToFit="1"/>
      <protection locked="0"/>
    </xf>
    <xf numFmtId="182" fontId="38" fillId="8" borderId="130" xfId="4" applyNumberFormat="1" applyFill="1" applyBorder="1" applyAlignment="1" applyProtection="1">
      <alignment horizontal="center" vertical="center" shrinkToFit="1"/>
      <protection locked="0"/>
    </xf>
    <xf numFmtId="0" fontId="57" fillId="10" borderId="4" xfId="2" applyFont="1" applyFill="1" applyBorder="1" applyAlignment="1">
      <alignment horizontal="center" vertical="center"/>
    </xf>
    <xf numFmtId="0" fontId="57" fillId="10" borderId="5" xfId="2" applyFont="1" applyFill="1" applyBorder="1" applyAlignment="1">
      <alignment horizontal="center" vertical="center"/>
    </xf>
    <xf numFmtId="0" fontId="57" fillId="10" borderId="3" xfId="2" applyFont="1" applyFill="1" applyBorder="1" applyAlignment="1">
      <alignment horizontal="center" vertical="center"/>
    </xf>
    <xf numFmtId="0" fontId="57" fillId="10" borderId="1" xfId="2" applyFont="1" applyFill="1" applyBorder="1" applyAlignment="1">
      <alignment horizontal="center" vertical="center"/>
    </xf>
    <xf numFmtId="0" fontId="38" fillId="8" borderId="14" xfId="4" applyFill="1" applyBorder="1" applyAlignment="1">
      <alignment horizontal="center" vertical="center"/>
    </xf>
    <xf numFmtId="0" fontId="38" fillId="8" borderId="15" xfId="4" applyFill="1" applyBorder="1" applyAlignment="1">
      <alignment horizontal="center" vertical="center"/>
    </xf>
    <xf numFmtId="0" fontId="38" fillId="8" borderId="42" xfId="4" applyFill="1" applyBorder="1" applyAlignment="1">
      <alignment horizontal="center" vertical="center"/>
    </xf>
    <xf numFmtId="0" fontId="38" fillId="8" borderId="30" xfId="4" applyFill="1" applyBorder="1" applyAlignment="1">
      <alignment horizontal="center" vertical="center"/>
    </xf>
    <xf numFmtId="0" fontId="38" fillId="8" borderId="6" xfId="4" applyFill="1" applyBorder="1" applyAlignment="1">
      <alignment horizontal="center" vertical="center"/>
    </xf>
    <xf numFmtId="0" fontId="38" fillId="8" borderId="12" xfId="4" applyFill="1" applyBorder="1" applyAlignment="1">
      <alignment horizontal="center" vertical="center"/>
    </xf>
    <xf numFmtId="0" fontId="38" fillId="8" borderId="41" xfId="4" applyFill="1" applyBorder="1" applyAlignment="1">
      <alignment horizontal="center" vertical="center"/>
    </xf>
    <xf numFmtId="0" fontId="38" fillId="8" borderId="11" xfId="4" applyFill="1" applyBorder="1" applyAlignment="1">
      <alignment horizontal="center" vertical="center"/>
    </xf>
    <xf numFmtId="0" fontId="47" fillId="0" borderId="41" xfId="2" applyFont="1" applyBorder="1" applyAlignment="1">
      <alignment horizontal="center" vertical="center" wrapText="1"/>
    </xf>
    <xf numFmtId="0" fontId="47" fillId="0" borderId="16" xfId="2" applyFont="1" applyBorder="1" applyAlignment="1">
      <alignment horizontal="center" vertical="center" wrapText="1"/>
    </xf>
    <xf numFmtId="0" fontId="47" fillId="0" borderId="11" xfId="2" applyFont="1" applyBorder="1" applyAlignment="1">
      <alignment horizontal="center" vertical="center" wrapText="1"/>
    </xf>
    <xf numFmtId="0" fontId="47" fillId="0" borderId="38" xfId="2" applyFont="1" applyBorder="1" applyAlignment="1">
      <alignment horizontal="center" vertical="center" wrapText="1"/>
    </xf>
    <xf numFmtId="0" fontId="57" fillId="0" borderId="126" xfId="2" applyFont="1" applyBorder="1" applyAlignment="1" applyProtection="1">
      <alignment horizontal="center" vertical="center"/>
      <protection locked="0"/>
    </xf>
    <xf numFmtId="0" fontId="57" fillId="0" borderId="127" xfId="2" applyFont="1" applyBorder="1" applyAlignment="1" applyProtection="1">
      <alignment horizontal="center" vertical="center"/>
      <protection locked="0"/>
    </xf>
    <xf numFmtId="0" fontId="58" fillId="10" borderId="3" xfId="2" applyFont="1" applyFill="1" applyBorder="1" applyAlignment="1">
      <alignment horizontal="center" vertical="center"/>
    </xf>
    <xf numFmtId="0" fontId="58" fillId="10" borderId="1" xfId="2" applyFont="1" applyFill="1" applyBorder="1" applyAlignment="1">
      <alignment horizontal="center" vertical="center"/>
    </xf>
    <xf numFmtId="56" fontId="57" fillId="0" borderId="29" xfId="2" applyNumberFormat="1" applyFont="1" applyBorder="1" applyAlignment="1" applyProtection="1">
      <alignment horizontal="center" vertical="center"/>
      <protection locked="0"/>
    </xf>
    <xf numFmtId="56" fontId="57" fillId="0" borderId="19" xfId="2" applyNumberFormat="1" applyFont="1" applyBorder="1" applyAlignment="1" applyProtection="1">
      <alignment horizontal="center" vertical="center"/>
      <protection locked="0"/>
    </xf>
    <xf numFmtId="0" fontId="58" fillId="10" borderId="148" xfId="2" applyFont="1" applyFill="1" applyBorder="1" applyAlignment="1">
      <alignment horizontal="center" vertical="center"/>
    </xf>
    <xf numFmtId="0" fontId="58" fillId="11" borderId="11" xfId="2" applyFont="1" applyFill="1" applyBorder="1" applyAlignment="1">
      <alignment horizontal="center" vertical="center"/>
    </xf>
    <xf numFmtId="0" fontId="58" fillId="11" borderId="12" xfId="2" applyFont="1" applyFill="1" applyBorder="1" applyAlignment="1">
      <alignment horizontal="center" vertical="center"/>
    </xf>
    <xf numFmtId="49" fontId="23" fillId="0" borderId="0" xfId="4" quotePrefix="1" applyNumberFormat="1" applyFont="1" applyAlignment="1">
      <alignment horizontal="center" vertical="center"/>
    </xf>
    <xf numFmtId="0" fontId="38" fillId="0" borderId="0" xfId="4" applyAlignment="1">
      <alignment horizontal="center" vertical="center"/>
    </xf>
    <xf numFmtId="0" fontId="38" fillId="0" borderId="6" xfId="4" applyBorder="1" applyAlignment="1">
      <alignment horizontal="center" vertical="center"/>
    </xf>
    <xf numFmtId="0" fontId="32" fillId="0" borderId="0" xfId="4" applyFont="1" applyAlignment="1">
      <alignment horizontal="left" vertical="center" shrinkToFit="1"/>
    </xf>
    <xf numFmtId="0" fontId="38" fillId="8" borderId="56" xfId="4" applyFill="1" applyBorder="1" applyAlignment="1" applyProtection="1">
      <alignment horizontal="center" vertical="center" shrinkToFit="1"/>
      <protection locked="0"/>
    </xf>
    <xf numFmtId="0" fontId="55" fillId="0" borderId="4" xfId="4" applyFont="1" applyBorder="1" applyAlignment="1">
      <alignment horizontal="center" vertical="center"/>
    </xf>
    <xf numFmtId="0" fontId="55" fillId="0" borderId="5" xfId="4" applyFont="1" applyBorder="1" applyAlignment="1">
      <alignment horizontal="center" vertical="center"/>
    </xf>
    <xf numFmtId="0" fontId="55" fillId="0" borderId="3" xfId="4" applyFont="1" applyBorder="1" applyAlignment="1">
      <alignment horizontal="center" vertical="center"/>
    </xf>
    <xf numFmtId="0" fontId="28" fillId="8" borderId="99" xfId="4" applyFont="1" applyFill="1" applyBorder="1" applyAlignment="1">
      <alignment horizontal="center" vertical="center" wrapText="1"/>
    </xf>
    <xf numFmtId="0" fontId="28" fillId="8" borderId="97" xfId="4" applyFont="1" applyFill="1" applyBorder="1" applyAlignment="1">
      <alignment horizontal="center" vertical="center" wrapText="1"/>
    </xf>
    <xf numFmtId="0" fontId="28" fillId="8" borderId="100" xfId="4" applyFont="1" applyFill="1" applyBorder="1" applyAlignment="1">
      <alignment horizontal="center" vertical="center" wrapText="1"/>
    </xf>
    <xf numFmtId="0" fontId="37" fillId="8" borderId="14" xfId="4" applyFont="1" applyFill="1" applyBorder="1" applyAlignment="1">
      <alignment horizontal="left" vertical="center" wrapText="1"/>
    </xf>
    <xf numFmtId="0" fontId="37" fillId="8" borderId="15" xfId="4" applyFont="1" applyFill="1" applyBorder="1" applyAlignment="1">
      <alignment horizontal="left" vertical="center" wrapText="1"/>
    </xf>
    <xf numFmtId="0" fontId="37" fillId="8" borderId="16" xfId="4" applyFont="1" applyFill="1" applyBorder="1" applyAlignment="1">
      <alignment horizontal="left" vertical="center" wrapText="1"/>
    </xf>
    <xf numFmtId="0" fontId="37" fillId="8" borderId="23" xfId="4" applyFont="1" applyFill="1" applyBorder="1" applyAlignment="1">
      <alignment horizontal="left" vertical="center" wrapText="1"/>
    </xf>
    <xf numFmtId="0" fontId="37" fillId="8" borderId="24" xfId="4" applyFont="1" applyFill="1" applyBorder="1" applyAlignment="1">
      <alignment horizontal="left" vertical="center" wrapText="1"/>
    </xf>
    <xf numFmtId="0" fontId="37" fillId="8" borderId="25" xfId="4" applyFont="1" applyFill="1" applyBorder="1" applyAlignment="1">
      <alignment horizontal="left" vertical="center" wrapText="1"/>
    </xf>
    <xf numFmtId="176" fontId="28" fillId="9" borderId="14" xfId="4" applyNumberFormat="1" applyFont="1" applyFill="1" applyBorder="1" applyAlignment="1">
      <alignment vertical="center" shrinkToFit="1"/>
    </xf>
    <xf numFmtId="176" fontId="28" fillId="9" borderId="15" xfId="4" applyNumberFormat="1" applyFont="1" applyFill="1" applyBorder="1" applyAlignment="1">
      <alignment vertical="center" shrinkToFit="1"/>
    </xf>
    <xf numFmtId="176" fontId="28" fillId="9" borderId="16" xfId="4" applyNumberFormat="1" applyFont="1" applyFill="1" applyBorder="1" applyAlignment="1">
      <alignment vertical="center" shrinkToFit="1"/>
    </xf>
    <xf numFmtId="176" fontId="28" fillId="9" borderId="23" xfId="4" applyNumberFormat="1" applyFont="1" applyFill="1" applyBorder="1" applyAlignment="1">
      <alignment vertical="center" shrinkToFit="1"/>
    </xf>
    <xf numFmtId="176" fontId="28" fillId="9" borderId="24" xfId="4" applyNumberFormat="1" applyFont="1" applyFill="1" applyBorder="1" applyAlignment="1">
      <alignment vertical="center" shrinkToFit="1"/>
    </xf>
    <xf numFmtId="176" fontId="28" fillId="9" borderId="25" xfId="4" applyNumberFormat="1" applyFont="1" applyFill="1" applyBorder="1" applyAlignment="1">
      <alignment vertical="center" shrinkToFit="1"/>
    </xf>
    <xf numFmtId="178" fontId="28" fillId="0" borderId="102" xfId="4" applyNumberFormat="1" applyFont="1" applyFill="1" applyBorder="1" applyAlignment="1">
      <alignment horizontal="center" vertical="center"/>
    </xf>
    <xf numFmtId="178" fontId="28" fillId="0" borderId="103" xfId="4" applyNumberFormat="1" applyFont="1" applyFill="1" applyBorder="1" applyAlignment="1">
      <alignment horizontal="center" vertical="center"/>
    </xf>
    <xf numFmtId="178" fontId="28" fillId="0" borderId="104" xfId="4" applyNumberFormat="1" applyFont="1" applyFill="1" applyBorder="1" applyAlignment="1">
      <alignment horizontal="center" vertical="center"/>
    </xf>
    <xf numFmtId="178" fontId="28" fillId="0" borderId="108" xfId="4" applyNumberFormat="1" applyFont="1" applyFill="1" applyBorder="1" applyAlignment="1">
      <alignment horizontal="center" vertical="center"/>
    </xf>
    <xf numFmtId="178" fontId="28" fillId="0" borderId="109" xfId="4" applyNumberFormat="1" applyFont="1" applyFill="1" applyBorder="1" applyAlignment="1">
      <alignment horizontal="center" vertical="center"/>
    </xf>
    <xf numFmtId="178" fontId="28" fillId="0" borderId="110" xfId="4" applyNumberFormat="1" applyFont="1" applyFill="1" applyBorder="1" applyAlignment="1">
      <alignment horizontal="center" vertical="center"/>
    </xf>
    <xf numFmtId="178" fontId="28" fillId="9" borderId="41" xfId="4" applyNumberFormat="1" applyFont="1" applyFill="1" applyBorder="1" applyAlignment="1">
      <alignment horizontal="center" vertical="center" shrinkToFit="1"/>
    </xf>
    <xf numFmtId="178" fontId="28" fillId="9" borderId="15" xfId="4" applyNumberFormat="1" applyFont="1" applyFill="1" applyBorder="1" applyAlignment="1">
      <alignment horizontal="center" vertical="center" shrinkToFit="1"/>
    </xf>
    <xf numFmtId="178" fontId="28" fillId="9" borderId="26" xfId="4" applyNumberFormat="1" applyFont="1" applyFill="1" applyBorder="1" applyAlignment="1">
      <alignment horizontal="center" vertical="center" shrinkToFit="1"/>
    </xf>
    <xf numFmtId="178" fontId="28" fillId="9" borderId="24" xfId="4" applyNumberFormat="1" applyFont="1" applyFill="1" applyBorder="1" applyAlignment="1">
      <alignment horizontal="center" vertical="center" shrinkToFit="1"/>
    </xf>
    <xf numFmtId="0" fontId="28" fillId="8" borderId="48" xfId="4" applyFont="1" applyFill="1" applyBorder="1" applyAlignment="1">
      <alignment horizontal="center" vertical="center"/>
    </xf>
    <xf numFmtId="0" fontId="28" fillId="8" borderId="94" xfId="4" applyFont="1" applyFill="1" applyBorder="1" applyAlignment="1">
      <alignment horizontal="center" vertical="center"/>
    </xf>
    <xf numFmtId="0" fontId="28" fillId="8" borderId="66" xfId="4" applyFont="1" applyFill="1" applyBorder="1" applyAlignment="1">
      <alignment horizontal="center" vertical="center" shrinkToFit="1"/>
    </xf>
    <xf numFmtId="0" fontId="28" fillId="8" borderId="67" xfId="4" applyFont="1" applyFill="1" applyBorder="1" applyAlignment="1">
      <alignment horizontal="center" vertical="center" shrinkToFit="1"/>
    </xf>
    <xf numFmtId="0" fontId="28" fillId="8" borderId="70" xfId="4" applyFont="1" applyFill="1" applyBorder="1" applyAlignment="1">
      <alignment horizontal="center" vertical="center" shrinkToFit="1"/>
    </xf>
    <xf numFmtId="0" fontId="28" fillId="8" borderId="55" xfId="4" applyFont="1" applyFill="1" applyBorder="1" applyAlignment="1">
      <alignment horizontal="center" vertical="center" shrinkToFit="1"/>
    </xf>
    <xf numFmtId="0" fontId="28" fillId="8" borderId="56" xfId="4" applyFont="1" applyFill="1" applyBorder="1" applyAlignment="1">
      <alignment horizontal="center" vertical="center" shrinkToFit="1"/>
    </xf>
    <xf numFmtId="0" fontId="28" fillId="8" borderId="57" xfId="4" applyFont="1" applyFill="1" applyBorder="1" applyAlignment="1">
      <alignment horizontal="center" vertical="center" shrinkToFit="1"/>
    </xf>
    <xf numFmtId="0" fontId="28" fillId="8" borderId="9" xfId="4" applyFont="1" applyFill="1" applyBorder="1" applyAlignment="1">
      <alignment horizontal="center" vertical="center" shrinkToFit="1"/>
    </xf>
    <xf numFmtId="0" fontId="28" fillId="8" borderId="0" xfId="4" applyFont="1" applyFill="1" applyAlignment="1">
      <alignment horizontal="center" vertical="center" shrinkToFit="1"/>
    </xf>
    <xf numFmtId="0" fontId="28" fillId="8" borderId="10" xfId="4" applyFont="1" applyFill="1" applyBorder="1" applyAlignment="1">
      <alignment horizontal="center" vertical="center" shrinkToFit="1"/>
    </xf>
    <xf numFmtId="0" fontId="28" fillId="8" borderId="11" xfId="4" applyFont="1" applyFill="1" applyBorder="1" applyAlignment="1">
      <alignment horizontal="center" vertical="center" shrinkToFit="1"/>
    </xf>
    <xf numFmtId="0" fontId="28" fillId="8" borderId="6" xfId="4" applyFont="1" applyFill="1" applyBorder="1" applyAlignment="1">
      <alignment horizontal="center" vertical="center" shrinkToFit="1"/>
    </xf>
    <xf numFmtId="0" fontId="28" fillId="8" borderId="12" xfId="4" applyFont="1" applyFill="1" applyBorder="1" applyAlignment="1">
      <alignment horizontal="center" vertical="center" shrinkToFit="1"/>
    </xf>
    <xf numFmtId="0" fontId="28" fillId="8" borderId="9" xfId="4" applyFont="1" applyFill="1" applyBorder="1" applyAlignment="1">
      <alignment horizontal="center" vertical="center"/>
    </xf>
    <xf numFmtId="0" fontId="28" fillId="8" borderId="11" xfId="4" applyFont="1" applyFill="1" applyBorder="1" applyAlignment="1">
      <alignment horizontal="center" vertical="center"/>
    </xf>
    <xf numFmtId="0" fontId="28" fillId="8" borderId="49" xfId="4" applyFont="1" applyFill="1" applyBorder="1" applyAlignment="1">
      <alignment horizontal="center" vertical="center"/>
    </xf>
    <xf numFmtId="0" fontId="28" fillId="8" borderId="13" xfId="4" applyFont="1" applyFill="1" applyBorder="1" applyAlignment="1">
      <alignment horizontal="center" vertical="center"/>
    </xf>
    <xf numFmtId="0" fontId="28" fillId="0" borderId="71" xfId="4" applyFont="1" applyFill="1" applyBorder="1" applyAlignment="1">
      <alignment horizontal="center" vertical="center" shrinkToFit="1"/>
    </xf>
    <xf numFmtId="0" fontId="28" fillId="0" borderId="64" xfId="4" applyFont="1" applyFill="1" applyBorder="1" applyAlignment="1">
      <alignment horizontal="center" vertical="center" shrinkToFit="1"/>
    </xf>
    <xf numFmtId="0" fontId="28" fillId="0" borderId="85" xfId="4" applyFont="1" applyFill="1" applyBorder="1" applyAlignment="1">
      <alignment horizontal="center" vertical="center" shrinkToFit="1"/>
    </xf>
    <xf numFmtId="179" fontId="28" fillId="0" borderId="86" xfId="4" applyNumberFormat="1" applyFont="1" applyFill="1" applyBorder="1" applyAlignment="1">
      <alignment horizontal="center" vertical="center" shrinkToFit="1"/>
    </xf>
    <xf numFmtId="179" fontId="28" fillId="0" borderId="87" xfId="4" applyNumberFormat="1" applyFont="1" applyFill="1" applyBorder="1" applyAlignment="1">
      <alignment horizontal="center" vertical="center" shrinkToFit="1"/>
    </xf>
    <xf numFmtId="178" fontId="28" fillId="8" borderId="55" xfId="5" applyNumberFormat="1" applyFont="1" applyFill="1" applyBorder="1" applyAlignment="1" applyProtection="1">
      <alignment horizontal="right" vertical="center" shrinkToFit="1"/>
    </xf>
    <xf numFmtId="178" fontId="28" fillId="8" borderId="56" xfId="5" applyNumberFormat="1" applyFont="1" applyFill="1" applyBorder="1" applyAlignment="1" applyProtection="1">
      <alignment horizontal="right" vertical="center" shrinkToFit="1"/>
    </xf>
    <xf numFmtId="178" fontId="28" fillId="8" borderId="57" xfId="5" applyNumberFormat="1" applyFont="1" applyFill="1" applyBorder="1" applyAlignment="1" applyProtection="1">
      <alignment horizontal="right" vertical="center" shrinkToFit="1"/>
    </xf>
    <xf numFmtId="178" fontId="28" fillId="9" borderId="71" xfId="5" applyNumberFormat="1" applyFont="1" applyFill="1" applyBorder="1" applyAlignment="1" applyProtection="1">
      <alignment vertical="center" shrinkToFit="1"/>
    </xf>
    <xf numFmtId="178" fontId="28" fillId="9" borderId="64" xfId="5" applyNumberFormat="1" applyFont="1" applyFill="1" applyBorder="1" applyAlignment="1" applyProtection="1">
      <alignment vertical="center" shrinkToFit="1"/>
    </xf>
    <xf numFmtId="178" fontId="28" fillId="9" borderId="96" xfId="5" applyNumberFormat="1" applyFont="1" applyFill="1" applyBorder="1" applyAlignment="1" applyProtection="1">
      <alignment vertical="center" shrinkToFit="1"/>
    </xf>
    <xf numFmtId="178" fontId="28" fillId="9" borderId="97" xfId="5" applyNumberFormat="1" applyFont="1" applyFill="1" applyBorder="1" applyAlignment="1" applyProtection="1">
      <alignment vertical="center" shrinkToFit="1"/>
    </xf>
    <xf numFmtId="0" fontId="28" fillId="8" borderId="83" xfId="4" applyFont="1" applyFill="1" applyBorder="1" applyAlignment="1">
      <alignment horizontal="center" wrapText="1"/>
    </xf>
    <xf numFmtId="0" fontId="28" fillId="8" borderId="56" xfId="4" applyFont="1" applyFill="1" applyBorder="1" applyAlignment="1">
      <alignment horizontal="center" wrapText="1"/>
    </xf>
    <xf numFmtId="0" fontId="28" fillId="8" borderId="84" xfId="4" applyFont="1" applyFill="1" applyBorder="1" applyAlignment="1">
      <alignment horizontal="center" wrapText="1"/>
    </xf>
    <xf numFmtId="0" fontId="28" fillId="8" borderId="63" xfId="4" applyFont="1" applyFill="1" applyBorder="1" applyAlignment="1">
      <alignment horizontal="center" wrapText="1"/>
    </xf>
    <xf numFmtId="0" fontId="28" fillId="8" borderId="64" xfId="4" applyFont="1" applyFill="1" applyBorder="1" applyAlignment="1">
      <alignment horizontal="center" wrapText="1"/>
    </xf>
    <xf numFmtId="0" fontId="28" fillId="8" borderId="65" xfId="4" applyFont="1" applyFill="1" applyBorder="1" applyAlignment="1">
      <alignment horizontal="center" wrapText="1"/>
    </xf>
    <xf numFmtId="0" fontId="28" fillId="0" borderId="0" xfId="4" applyFont="1" applyAlignment="1">
      <alignment horizontal="left" vertical="top" wrapText="1"/>
    </xf>
    <xf numFmtId="0" fontId="28" fillId="0" borderId="0" xfId="4" applyFont="1" applyAlignment="1">
      <alignment horizontal="left" vertical="center"/>
    </xf>
    <xf numFmtId="38" fontId="28" fillId="9" borderId="46" xfId="4" applyNumberFormat="1" applyFont="1" applyFill="1" applyBorder="1" applyAlignment="1">
      <alignment horizontal="center" vertical="center" shrinkToFit="1"/>
    </xf>
    <xf numFmtId="38" fontId="28" fillId="9" borderId="15" xfId="4" applyNumberFormat="1" applyFont="1" applyFill="1" applyBorder="1" applyAlignment="1">
      <alignment horizontal="center" vertical="center" shrinkToFit="1"/>
    </xf>
    <xf numFmtId="38" fontId="28" fillId="9" borderId="47" xfId="4" applyNumberFormat="1" applyFont="1" applyFill="1" applyBorder="1" applyAlignment="1">
      <alignment horizontal="center" vertical="center" shrinkToFit="1"/>
    </xf>
    <xf numFmtId="38" fontId="28" fillId="9" borderId="101" xfId="4" applyNumberFormat="1" applyFont="1" applyFill="1" applyBorder="1" applyAlignment="1">
      <alignment horizontal="center" vertical="center" shrinkToFit="1"/>
    </xf>
    <xf numFmtId="38" fontId="28" fillId="9" borderId="24" xfId="4" applyNumberFormat="1" applyFont="1" applyFill="1" applyBorder="1" applyAlignment="1">
      <alignment horizontal="center" vertical="center" shrinkToFit="1"/>
    </xf>
    <xf numFmtId="38" fontId="28" fillId="9" borderId="95" xfId="4" applyNumberFormat="1" applyFont="1" applyFill="1" applyBorder="1" applyAlignment="1">
      <alignment horizontal="center" vertical="center" shrinkToFit="1"/>
    </xf>
    <xf numFmtId="38" fontId="28" fillId="0" borderId="105" xfId="4" applyNumberFormat="1" applyFont="1" applyFill="1" applyBorder="1" applyAlignment="1">
      <alignment horizontal="center" vertical="center" shrinkToFit="1"/>
    </xf>
    <xf numFmtId="38" fontId="28" fillId="0" borderId="103" xfId="4" applyNumberFormat="1" applyFont="1" applyFill="1" applyBorder="1" applyAlignment="1">
      <alignment horizontal="center" vertical="center" shrinkToFit="1"/>
    </xf>
    <xf numFmtId="38" fontId="28" fillId="0" borderId="106" xfId="4" applyNumberFormat="1" applyFont="1" applyFill="1" applyBorder="1" applyAlignment="1">
      <alignment horizontal="center" vertical="center" shrinkToFit="1"/>
    </xf>
    <xf numFmtId="38" fontId="28" fillId="0" borderId="111" xfId="4" applyNumberFormat="1" applyFont="1" applyFill="1" applyBorder="1" applyAlignment="1">
      <alignment horizontal="center" vertical="center" shrinkToFit="1"/>
    </xf>
    <xf numFmtId="38" fontId="28" fillId="0" borderId="109" xfId="4" applyNumberFormat="1" applyFont="1" applyFill="1" applyBorder="1" applyAlignment="1">
      <alignment horizontal="center" vertical="center" shrinkToFit="1"/>
    </xf>
    <xf numFmtId="38" fontId="28" fillId="0" borderId="112" xfId="4" applyNumberFormat="1" applyFont="1" applyFill="1" applyBorder="1" applyAlignment="1">
      <alignment horizontal="center" vertical="center" shrinkToFit="1"/>
    </xf>
    <xf numFmtId="38" fontId="28" fillId="0" borderId="105" xfId="4" applyNumberFormat="1" applyFont="1" applyFill="1" applyBorder="1" applyAlignment="1">
      <alignment horizontal="center" vertical="center" wrapText="1"/>
    </xf>
    <xf numFmtId="38" fontId="28" fillId="0" borderId="103" xfId="4" applyNumberFormat="1" applyFont="1" applyFill="1" applyBorder="1" applyAlignment="1">
      <alignment horizontal="center" vertical="center" wrapText="1"/>
    </xf>
    <xf numFmtId="38" fontId="28" fillId="0" borderId="107" xfId="4" applyNumberFormat="1" applyFont="1" applyFill="1" applyBorder="1" applyAlignment="1">
      <alignment horizontal="center" vertical="center" wrapText="1"/>
    </xf>
    <xf numFmtId="38" fontId="28" fillId="0" borderId="111" xfId="4" applyNumberFormat="1" applyFont="1" applyFill="1" applyBorder="1" applyAlignment="1">
      <alignment horizontal="center" vertical="center" wrapText="1"/>
    </xf>
    <xf numFmtId="38" fontId="28" fillId="0" borderId="109" xfId="4" applyNumberFormat="1" applyFont="1" applyFill="1" applyBorder="1" applyAlignment="1">
      <alignment horizontal="center" vertical="center" wrapText="1"/>
    </xf>
    <xf numFmtId="38" fontId="28" fillId="0" borderId="113" xfId="4" applyNumberFormat="1" applyFont="1" applyFill="1" applyBorder="1" applyAlignment="1">
      <alignment horizontal="center" vertical="center" wrapText="1"/>
    </xf>
    <xf numFmtId="0" fontId="28" fillId="0" borderId="15" xfId="4" applyFont="1" applyBorder="1" applyAlignment="1">
      <alignment horizontal="right" vertical="center"/>
    </xf>
    <xf numFmtId="0" fontId="28" fillId="0" borderId="15" xfId="2" applyFont="1" applyBorder="1" applyAlignment="1">
      <alignment horizontal="left" vertical="top" wrapText="1"/>
    </xf>
    <xf numFmtId="0" fontId="28" fillId="0" borderId="0" xfId="2" applyFont="1" applyAlignment="1">
      <alignment horizontal="left" vertical="top" wrapText="1"/>
    </xf>
    <xf numFmtId="0" fontId="28" fillId="0" borderId="0" xfId="4" applyFont="1" applyAlignment="1">
      <alignment horizontal="left" vertical="center" wrapText="1"/>
    </xf>
    <xf numFmtId="0" fontId="28" fillId="8" borderId="78" xfId="4" applyFont="1" applyFill="1" applyBorder="1" applyAlignment="1">
      <alignment horizontal="left" vertical="top" wrapText="1"/>
    </xf>
    <xf numFmtId="0" fontId="3" fillId="0" borderId="67" xfId="2" applyBorder="1" applyAlignment="1">
      <alignment horizontal="left" vertical="top" wrapText="1"/>
    </xf>
    <xf numFmtId="0" fontId="3" fillId="0" borderId="91" xfId="2" applyBorder="1" applyAlignment="1">
      <alignment horizontal="left" vertical="top" wrapText="1"/>
    </xf>
    <xf numFmtId="0" fontId="3" fillId="0" borderId="53" xfId="2" applyBorder="1" applyAlignment="1">
      <alignment horizontal="left" vertical="top" wrapText="1"/>
    </xf>
    <xf numFmtId="0" fontId="3" fillId="0" borderId="0" xfId="2" applyAlignment="1">
      <alignment horizontal="left" vertical="top" wrapText="1"/>
    </xf>
    <xf numFmtId="0" fontId="3" fillId="0" borderId="21" xfId="2" applyBorder="1" applyAlignment="1">
      <alignment horizontal="left" vertical="top" wrapText="1"/>
    </xf>
    <xf numFmtId="0" fontId="3" fillId="0" borderId="101" xfId="2" applyBorder="1" applyAlignment="1">
      <alignment horizontal="left" vertical="top" wrapText="1"/>
    </xf>
    <xf numFmtId="0" fontId="3" fillId="0" borderId="24" xfId="2" applyBorder="1" applyAlignment="1">
      <alignment horizontal="left" vertical="top" wrapText="1"/>
    </xf>
    <xf numFmtId="0" fontId="3" fillId="0" borderId="25" xfId="2" applyBorder="1" applyAlignment="1">
      <alignment horizontal="left" vertical="top" wrapText="1"/>
    </xf>
    <xf numFmtId="0" fontId="47" fillId="8" borderId="9" xfId="4" applyFont="1" applyFill="1" applyBorder="1" applyAlignment="1">
      <alignment horizontal="center" vertical="center" wrapText="1"/>
    </xf>
    <xf numFmtId="0" fontId="47" fillId="8" borderId="0" xfId="4" applyFont="1" applyFill="1" applyAlignment="1">
      <alignment horizontal="center" vertical="center" wrapText="1"/>
    </xf>
    <xf numFmtId="0" fontId="47" fillId="8" borderId="10" xfId="4" applyFont="1" applyFill="1" applyBorder="1" applyAlignment="1">
      <alignment horizontal="center" vertical="center" wrapText="1"/>
    </xf>
    <xf numFmtId="0" fontId="47" fillId="8" borderId="11" xfId="4" applyFont="1" applyFill="1" applyBorder="1" applyAlignment="1">
      <alignment horizontal="center" vertical="center" wrapText="1"/>
    </xf>
    <xf numFmtId="0" fontId="47" fillId="8" borderId="6" xfId="4" applyFont="1" applyFill="1" applyBorder="1" applyAlignment="1">
      <alignment horizontal="center" vertical="center" wrapText="1"/>
    </xf>
    <xf numFmtId="0" fontId="47" fillId="8" borderId="12" xfId="4" applyFont="1" applyFill="1" applyBorder="1" applyAlignment="1">
      <alignment horizontal="center" vertical="center" wrapText="1"/>
    </xf>
    <xf numFmtId="178" fontId="28" fillId="8" borderId="71" xfId="5" applyNumberFormat="1" applyFont="1" applyFill="1" applyBorder="1" applyAlignment="1" applyProtection="1">
      <alignment vertical="center" shrinkToFit="1"/>
    </xf>
    <xf numFmtId="178" fontId="28" fillId="8" borderId="64" xfId="5" applyNumberFormat="1" applyFont="1" applyFill="1" applyBorder="1" applyAlignment="1" applyProtection="1">
      <alignment vertical="center" shrinkToFit="1"/>
    </xf>
    <xf numFmtId="178" fontId="28" fillId="8" borderId="72" xfId="5" applyNumberFormat="1" applyFont="1" applyFill="1" applyBorder="1" applyAlignment="1" applyProtection="1">
      <alignment vertical="center" shrinkToFit="1"/>
    </xf>
    <xf numFmtId="178" fontId="28" fillId="8" borderId="71" xfId="5" applyNumberFormat="1" applyFont="1" applyFill="1" applyBorder="1" applyAlignment="1" applyProtection="1">
      <alignment horizontal="right" vertical="top" shrinkToFit="1"/>
    </xf>
    <xf numFmtId="178" fontId="28" fillId="8" borderId="64" xfId="5" applyNumberFormat="1" applyFont="1" applyFill="1" applyBorder="1" applyAlignment="1" applyProtection="1">
      <alignment horizontal="right" vertical="top" shrinkToFit="1"/>
    </xf>
    <xf numFmtId="178" fontId="28" fillId="8" borderId="72" xfId="5" applyNumberFormat="1" applyFont="1" applyFill="1" applyBorder="1" applyAlignment="1" applyProtection="1">
      <alignment horizontal="right" vertical="top" shrinkToFit="1"/>
    </xf>
    <xf numFmtId="180" fontId="28" fillId="0" borderId="11" xfId="4" applyNumberFormat="1" applyFont="1" applyBorder="1" applyAlignment="1">
      <alignment horizontal="center" vertical="center"/>
    </xf>
    <xf numFmtId="180" fontId="28" fillId="0" borderId="6" xfId="4" applyNumberFormat="1" applyFont="1" applyBorder="1" applyAlignment="1">
      <alignment horizontal="center" vertical="center"/>
    </xf>
    <xf numFmtId="49" fontId="28" fillId="8" borderId="6" xfId="4" applyNumberFormat="1" applyFont="1" applyFill="1" applyBorder="1" applyAlignment="1">
      <alignment horizontal="center" vertical="center" shrinkToFit="1"/>
    </xf>
    <xf numFmtId="177" fontId="28" fillId="9" borderId="9" xfId="4" applyNumberFormat="1" applyFont="1" applyFill="1" applyBorder="1" applyAlignment="1">
      <alignment horizontal="center" vertical="center" shrinkToFit="1"/>
    </xf>
    <xf numFmtId="0" fontId="28" fillId="8" borderId="54" xfId="4" applyFont="1" applyFill="1" applyBorder="1" applyAlignment="1">
      <alignment horizontal="center" vertical="center"/>
    </xf>
    <xf numFmtId="177" fontId="28" fillId="8" borderId="53" xfId="5" applyNumberFormat="1" applyFont="1" applyFill="1" applyBorder="1" applyAlignment="1" applyProtection="1">
      <alignment horizontal="right" vertical="center" shrinkToFit="1"/>
    </xf>
    <xf numFmtId="177" fontId="28" fillId="8" borderId="0" xfId="5" applyNumberFormat="1" applyFont="1" applyFill="1" applyBorder="1" applyAlignment="1" applyProtection="1">
      <alignment horizontal="right" vertical="center" shrinkToFit="1"/>
    </xf>
    <xf numFmtId="177" fontId="28" fillId="8" borderId="9" xfId="5" applyNumberFormat="1" applyFont="1" applyFill="1" applyBorder="1" applyAlignment="1" applyProtection="1">
      <alignment horizontal="right" vertical="center" shrinkToFit="1"/>
    </xf>
    <xf numFmtId="177" fontId="28" fillId="8" borderId="10" xfId="5" applyNumberFormat="1" applyFont="1" applyFill="1" applyBorder="1" applyAlignment="1" applyProtection="1">
      <alignment horizontal="right" vertical="center" shrinkToFit="1"/>
    </xf>
    <xf numFmtId="178" fontId="28" fillId="8" borderId="55" xfId="5" applyNumberFormat="1" applyFont="1" applyFill="1" applyBorder="1" applyAlignment="1" applyProtection="1">
      <alignment vertical="center" shrinkToFit="1"/>
    </xf>
    <xf numFmtId="178" fontId="28" fillId="8" borderId="56" xfId="5" applyNumberFormat="1" applyFont="1" applyFill="1" applyBorder="1" applyAlignment="1" applyProtection="1">
      <alignment vertical="center" shrinkToFit="1"/>
    </xf>
    <xf numFmtId="178" fontId="28" fillId="8" borderId="57" xfId="5" applyNumberFormat="1" applyFont="1" applyFill="1" applyBorder="1" applyAlignment="1" applyProtection="1">
      <alignment vertical="center" shrinkToFit="1"/>
    </xf>
    <xf numFmtId="0" fontId="28" fillId="8" borderId="9" xfId="4" applyFont="1" applyFill="1" applyBorder="1" applyAlignment="1">
      <alignment horizontal="center" vertical="center" wrapText="1"/>
    </xf>
    <xf numFmtId="0" fontId="28" fillId="8" borderId="0" xfId="4" applyFont="1" applyFill="1" applyAlignment="1">
      <alignment horizontal="center" vertical="center" wrapText="1"/>
    </xf>
    <xf numFmtId="0" fontId="28" fillId="8" borderId="10" xfId="4" applyFont="1" applyFill="1" applyBorder="1" applyAlignment="1">
      <alignment horizontal="center" vertical="center" wrapText="1"/>
    </xf>
    <xf numFmtId="0" fontId="28" fillId="8" borderId="11" xfId="4" applyFont="1" applyFill="1" applyBorder="1" applyAlignment="1">
      <alignment horizontal="center" vertical="center" wrapText="1"/>
    </xf>
    <xf numFmtId="0" fontId="28" fillId="8" borderId="6" xfId="4" applyFont="1" applyFill="1" applyBorder="1" applyAlignment="1">
      <alignment horizontal="center" vertical="center" wrapText="1"/>
    </xf>
    <xf numFmtId="0" fontId="28" fillId="8" borderId="12" xfId="4" applyFont="1" applyFill="1" applyBorder="1" applyAlignment="1">
      <alignment horizontal="center" vertical="center" wrapText="1"/>
    </xf>
    <xf numFmtId="0" fontId="28" fillId="0" borderId="9" xfId="4" applyFont="1" applyBorder="1" applyAlignment="1">
      <alignment horizontal="left" vertical="center" shrinkToFit="1"/>
    </xf>
    <xf numFmtId="0" fontId="28" fillId="0" borderId="0" xfId="4" applyFont="1" applyAlignment="1">
      <alignment horizontal="left" vertical="center" shrinkToFit="1"/>
    </xf>
    <xf numFmtId="0" fontId="28" fillId="0" borderId="9" xfId="4" applyFont="1" applyBorder="1" applyAlignment="1">
      <alignment horizontal="right" vertical="center" shrinkToFit="1"/>
    </xf>
    <xf numFmtId="0" fontId="28" fillId="8" borderId="10" xfId="4" applyFont="1" applyFill="1" applyBorder="1" applyAlignment="1">
      <alignment horizontal="center" vertical="center"/>
    </xf>
    <xf numFmtId="0" fontId="28" fillId="8" borderId="9" xfId="4" applyFont="1" applyFill="1" applyBorder="1" applyAlignment="1">
      <alignment horizontal="right" vertical="center" shrinkToFit="1"/>
    </xf>
    <xf numFmtId="0" fontId="28" fillId="8" borderId="55" xfId="4" applyFont="1" applyFill="1" applyBorder="1" applyAlignment="1">
      <alignment horizontal="center" vertical="center" wrapText="1"/>
    </xf>
    <xf numFmtId="0" fontId="28" fillId="8" borderId="56" xfId="4" applyFont="1" applyFill="1" applyBorder="1" applyAlignment="1">
      <alignment horizontal="center" vertical="center" wrapText="1"/>
    </xf>
    <xf numFmtId="0" fontId="28" fillId="8" borderId="57" xfId="4" applyFont="1" applyFill="1" applyBorder="1" applyAlignment="1">
      <alignment horizontal="center" vertical="center" wrapText="1"/>
    </xf>
    <xf numFmtId="178" fontId="28" fillId="8" borderId="96" xfId="5" applyNumberFormat="1" applyFont="1" applyFill="1" applyBorder="1" applyAlignment="1" applyProtection="1">
      <alignment vertical="center" shrinkToFit="1"/>
    </xf>
    <xf numFmtId="178" fontId="28" fillId="8" borderId="97" xfId="5" applyNumberFormat="1" applyFont="1" applyFill="1" applyBorder="1" applyAlignment="1" applyProtection="1">
      <alignment vertical="center" shrinkToFit="1"/>
    </xf>
    <xf numFmtId="178" fontId="28" fillId="8" borderId="98" xfId="5" applyNumberFormat="1" applyFont="1" applyFill="1" applyBorder="1" applyAlignment="1" applyProtection="1">
      <alignment vertical="center" shrinkToFit="1"/>
    </xf>
    <xf numFmtId="178" fontId="28" fillId="0" borderId="96" xfId="5" applyNumberFormat="1" applyFont="1" applyFill="1" applyBorder="1" applyAlignment="1" applyProtection="1">
      <alignment vertical="center" shrinkToFit="1"/>
    </xf>
    <xf numFmtId="178" fontId="28" fillId="0" borderId="97" xfId="5" applyNumberFormat="1" applyFont="1" applyFill="1" applyBorder="1" applyAlignment="1" applyProtection="1">
      <alignment vertical="center" shrinkToFit="1"/>
    </xf>
    <xf numFmtId="178" fontId="28" fillId="0" borderId="98" xfId="5" applyNumberFormat="1" applyFont="1" applyFill="1" applyBorder="1" applyAlignment="1" applyProtection="1">
      <alignment vertical="center" shrinkToFit="1"/>
    </xf>
    <xf numFmtId="178" fontId="28" fillId="8" borderId="96" xfId="5" applyNumberFormat="1" applyFont="1" applyFill="1" applyBorder="1" applyAlignment="1" applyProtection="1">
      <alignment horizontal="right" vertical="center" shrinkToFit="1"/>
    </xf>
    <xf numFmtId="178" fontId="28" fillId="8" borderId="97" xfId="5" applyNumberFormat="1" applyFont="1" applyFill="1" applyBorder="1" applyAlignment="1" applyProtection="1">
      <alignment horizontal="right" vertical="center" shrinkToFit="1"/>
    </xf>
    <xf numFmtId="178" fontId="28" fillId="8" borderId="98" xfId="5" applyNumberFormat="1" applyFont="1" applyFill="1" applyBorder="1" applyAlignment="1" applyProtection="1">
      <alignment horizontal="right" vertical="center" shrinkToFit="1"/>
    </xf>
    <xf numFmtId="49" fontId="28" fillId="8" borderId="56" xfId="4" applyNumberFormat="1" applyFont="1" applyFill="1" applyBorder="1" applyAlignment="1">
      <alignment horizontal="center" vertical="center" shrinkToFit="1"/>
    </xf>
    <xf numFmtId="0" fontId="3" fillId="0" borderId="83" xfId="2" applyBorder="1" applyAlignment="1">
      <alignment horizontal="left" vertical="top" wrapText="1"/>
    </xf>
    <xf numFmtId="0" fontId="3" fillId="0" borderId="56" xfId="2" applyBorder="1" applyAlignment="1">
      <alignment horizontal="left" vertical="top" wrapText="1"/>
    </xf>
    <xf numFmtId="0" fontId="3" fillId="0" borderId="88" xfId="2" applyBorder="1" applyAlignment="1">
      <alignment horizontal="left" vertical="top" wrapText="1"/>
    </xf>
    <xf numFmtId="0" fontId="47" fillId="8" borderId="55" xfId="4" applyFont="1" applyFill="1" applyBorder="1" applyAlignment="1">
      <alignment horizontal="center" vertical="center" wrapText="1"/>
    </xf>
    <xf numFmtId="0" fontId="47" fillId="8" borderId="56" xfId="4" applyFont="1" applyFill="1" applyBorder="1" applyAlignment="1">
      <alignment horizontal="center" vertical="center" wrapText="1"/>
    </xf>
    <xf numFmtId="0" fontId="47" fillId="8" borderId="57" xfId="4" applyFont="1" applyFill="1" applyBorder="1" applyAlignment="1">
      <alignment horizontal="center" vertical="center" wrapText="1"/>
    </xf>
    <xf numFmtId="178" fontId="28" fillId="8" borderId="71" xfId="5" applyNumberFormat="1" applyFont="1" applyFill="1" applyBorder="1" applyAlignment="1" applyProtection="1">
      <alignment horizontal="right" vertical="center" shrinkToFit="1"/>
    </xf>
    <xf numFmtId="178" fontId="28" fillId="8" borderId="64" xfId="5" applyNumberFormat="1" applyFont="1" applyFill="1" applyBorder="1" applyAlignment="1" applyProtection="1">
      <alignment horizontal="right" vertical="center" shrinkToFit="1"/>
    </xf>
    <xf numFmtId="178" fontId="28" fillId="8" borderId="72" xfId="5" applyNumberFormat="1" applyFont="1" applyFill="1" applyBorder="1" applyAlignment="1" applyProtection="1">
      <alignment horizontal="right" vertical="center" shrinkToFit="1"/>
    </xf>
    <xf numFmtId="0" fontId="28" fillId="8" borderId="63" xfId="4" applyFont="1" applyFill="1" applyBorder="1" applyAlignment="1">
      <alignment horizontal="center" vertical="center" wrapText="1"/>
    </xf>
    <xf numFmtId="0" fontId="28" fillId="8" borderId="64" xfId="4" applyFont="1" applyFill="1" applyBorder="1" applyAlignment="1">
      <alignment horizontal="center" vertical="center" wrapText="1"/>
    </xf>
    <xf numFmtId="0" fontId="28" fillId="8" borderId="65" xfId="4" applyFont="1" applyFill="1" applyBorder="1" applyAlignment="1">
      <alignment horizontal="center" vertical="center" wrapText="1"/>
    </xf>
    <xf numFmtId="177" fontId="28" fillId="8" borderId="78" xfId="5" applyNumberFormat="1" applyFont="1" applyFill="1" applyBorder="1" applyAlignment="1" applyProtection="1">
      <alignment horizontal="right" vertical="center" shrinkToFit="1"/>
    </xf>
    <xf numFmtId="177" fontId="28" fillId="8" borderId="67" xfId="5" applyNumberFormat="1" applyFont="1" applyFill="1" applyBorder="1" applyAlignment="1" applyProtection="1">
      <alignment horizontal="right" vertical="center" shrinkToFit="1"/>
    </xf>
    <xf numFmtId="177" fontId="28" fillId="8" borderId="66" xfId="5" applyNumberFormat="1" applyFont="1" applyFill="1" applyBorder="1" applyAlignment="1" applyProtection="1">
      <alignment horizontal="right" vertical="center" shrinkToFit="1"/>
    </xf>
    <xf numFmtId="177" fontId="28" fillId="8" borderId="70" xfId="5" applyNumberFormat="1" applyFont="1" applyFill="1" applyBorder="1" applyAlignment="1" applyProtection="1">
      <alignment horizontal="right" vertical="center" shrinkToFit="1"/>
    </xf>
    <xf numFmtId="0" fontId="28" fillId="0" borderId="66" xfId="4" applyFont="1" applyBorder="1" applyAlignment="1">
      <alignment horizontal="right" vertical="center" shrinkToFit="1"/>
    </xf>
    <xf numFmtId="0" fontId="28" fillId="8" borderId="70" xfId="4" applyFont="1" applyFill="1" applyBorder="1" applyAlignment="1">
      <alignment horizontal="center" vertical="center"/>
    </xf>
    <xf numFmtId="0" fontId="28" fillId="8" borderId="66" xfId="4" applyFont="1" applyFill="1" applyBorder="1" applyAlignment="1">
      <alignment horizontal="right" vertical="center" shrinkToFit="1"/>
    </xf>
    <xf numFmtId="177" fontId="28" fillId="9" borderId="66" xfId="4" applyNumberFormat="1" applyFont="1" applyFill="1" applyBorder="1" applyAlignment="1">
      <alignment horizontal="center" vertical="center" shrinkToFit="1"/>
    </xf>
    <xf numFmtId="0" fontId="28" fillId="8" borderId="79" xfId="4" applyFont="1" applyFill="1" applyBorder="1" applyAlignment="1">
      <alignment horizontal="center" vertical="center"/>
    </xf>
    <xf numFmtId="0" fontId="28" fillId="8" borderId="89" xfId="4" applyFont="1" applyFill="1" applyBorder="1" applyAlignment="1">
      <alignment horizontal="center" vertical="center"/>
    </xf>
    <xf numFmtId="0" fontId="28" fillId="8" borderId="92" xfId="4" applyFont="1" applyFill="1" applyBorder="1" applyAlignment="1">
      <alignment horizontal="center" vertical="center"/>
    </xf>
    <xf numFmtId="0" fontId="28" fillId="8" borderId="66" xfId="4" applyFont="1" applyFill="1" applyBorder="1" applyAlignment="1">
      <alignment horizontal="center" vertical="center"/>
    </xf>
    <xf numFmtId="0" fontId="28" fillId="8" borderId="55" xfId="4" applyFont="1" applyFill="1" applyBorder="1" applyAlignment="1">
      <alignment horizontal="center" vertical="center"/>
    </xf>
    <xf numFmtId="0" fontId="28" fillId="8" borderId="90" xfId="4" applyFont="1" applyFill="1" applyBorder="1" applyAlignment="1">
      <alignment horizontal="center" vertical="center"/>
    </xf>
    <xf numFmtId="0" fontId="28" fillId="8" borderId="93" xfId="4" applyFont="1" applyFill="1" applyBorder="1" applyAlignment="1">
      <alignment horizontal="center" vertical="center"/>
    </xf>
    <xf numFmtId="0" fontId="28" fillId="8" borderId="71" xfId="4" applyFont="1" applyFill="1" applyBorder="1" applyAlignment="1">
      <alignment horizontal="center" vertical="center" wrapText="1"/>
    </xf>
    <xf numFmtId="0" fontId="28" fillId="8" borderId="72" xfId="4" applyFont="1" applyFill="1" applyBorder="1" applyAlignment="1">
      <alignment horizontal="center" vertical="center" wrapText="1"/>
    </xf>
    <xf numFmtId="0" fontId="28" fillId="8" borderId="66" xfId="4" applyFont="1" applyFill="1" applyBorder="1" applyAlignment="1">
      <alignment horizontal="center" vertical="center" wrapText="1"/>
    </xf>
    <xf numFmtId="0" fontId="28" fillId="8" borderId="67" xfId="4" applyFont="1" applyFill="1" applyBorder="1" applyAlignment="1">
      <alignment horizontal="center" vertical="center" wrapText="1"/>
    </xf>
    <xf numFmtId="0" fontId="28" fillId="8" borderId="70" xfId="4" applyFont="1" applyFill="1" applyBorder="1" applyAlignment="1">
      <alignment horizontal="center" vertical="center" wrapText="1"/>
    </xf>
    <xf numFmtId="0" fontId="28" fillId="0" borderId="66" xfId="4" applyFont="1" applyBorder="1" applyAlignment="1">
      <alignment horizontal="left" vertical="center" shrinkToFit="1"/>
    </xf>
    <xf numFmtId="0" fontId="28" fillId="0" borderId="67" xfId="4" applyFont="1" applyBorder="1" applyAlignment="1">
      <alignment horizontal="left" vertical="center" shrinkToFit="1"/>
    </xf>
    <xf numFmtId="180" fontId="28" fillId="0" borderId="9" xfId="4" applyNumberFormat="1" applyFont="1" applyBorder="1" applyAlignment="1">
      <alignment horizontal="center" vertical="center"/>
    </xf>
    <xf numFmtId="180" fontId="28" fillId="0" borderId="0" xfId="4" applyNumberFormat="1" applyFont="1" applyAlignment="1">
      <alignment horizontal="center" vertical="center"/>
    </xf>
    <xf numFmtId="180" fontId="28" fillId="0" borderId="55" xfId="4" applyNumberFormat="1" applyFont="1" applyBorder="1" applyAlignment="1">
      <alignment horizontal="center" vertical="center"/>
    </xf>
    <xf numFmtId="180" fontId="28" fillId="0" borderId="56" xfId="4" applyNumberFormat="1" applyFont="1" applyBorder="1" applyAlignment="1">
      <alignment horizontal="center" vertical="center"/>
    </xf>
    <xf numFmtId="178" fontId="28" fillId="8" borderId="66" xfId="5" applyNumberFormat="1" applyFont="1" applyFill="1" applyBorder="1" applyAlignment="1" applyProtection="1">
      <alignment horizontal="right" vertical="center" shrinkToFit="1"/>
    </xf>
    <xf numFmtId="178" fontId="28" fillId="8" borderId="67" xfId="5" applyNumberFormat="1" applyFont="1" applyFill="1" applyBorder="1" applyAlignment="1" applyProtection="1">
      <alignment horizontal="right" vertical="center" shrinkToFit="1"/>
    </xf>
    <xf numFmtId="178" fontId="28" fillId="8" borderId="70" xfId="5" applyNumberFormat="1" applyFont="1" applyFill="1" applyBorder="1" applyAlignment="1" applyProtection="1">
      <alignment horizontal="right" vertical="center" shrinkToFit="1"/>
    </xf>
    <xf numFmtId="0" fontId="28" fillId="8" borderId="78" xfId="4" applyFont="1" applyFill="1" applyBorder="1" applyAlignment="1">
      <alignment horizontal="center" vertical="center" wrapText="1"/>
    </xf>
    <xf numFmtId="0" fontId="28" fillId="8" borderId="79" xfId="4" applyFont="1" applyFill="1" applyBorder="1" applyAlignment="1">
      <alignment horizontal="center" vertical="center" wrapText="1"/>
    </xf>
    <xf numFmtId="49" fontId="28" fillId="8" borderId="0" xfId="4" applyNumberFormat="1" applyFont="1" applyFill="1" applyAlignment="1">
      <alignment horizontal="center" vertical="center" shrinkToFit="1"/>
    </xf>
    <xf numFmtId="178" fontId="28" fillId="8" borderId="66" xfId="5" applyNumberFormat="1" applyFont="1" applyFill="1" applyBorder="1" applyAlignment="1" applyProtection="1">
      <alignment vertical="center" shrinkToFit="1"/>
    </xf>
    <xf numFmtId="178" fontId="28" fillId="8" borderId="67" xfId="5" applyNumberFormat="1" applyFont="1" applyFill="1" applyBorder="1" applyAlignment="1" applyProtection="1">
      <alignment vertical="center" shrinkToFit="1"/>
    </xf>
    <xf numFmtId="178" fontId="28" fillId="8" borderId="70" xfId="5" applyNumberFormat="1" applyFont="1" applyFill="1" applyBorder="1" applyAlignment="1" applyProtection="1">
      <alignment vertical="center" shrinkToFit="1"/>
    </xf>
    <xf numFmtId="0" fontId="28" fillId="8" borderId="67" xfId="4" applyFont="1" applyFill="1" applyBorder="1" applyAlignment="1">
      <alignment horizontal="left" vertical="top" wrapText="1"/>
    </xf>
    <xf numFmtId="0" fontId="28" fillId="8" borderId="91" xfId="4" applyFont="1" applyFill="1" applyBorder="1" applyAlignment="1">
      <alignment horizontal="left" vertical="top" wrapText="1"/>
    </xf>
    <xf numFmtId="0" fontId="28" fillId="8" borderId="53" xfId="4" applyFont="1" applyFill="1" applyBorder="1" applyAlignment="1">
      <alignment horizontal="left" vertical="top" wrapText="1"/>
    </xf>
    <xf numFmtId="0" fontId="28" fillId="8" borderId="0" xfId="4" applyFont="1" applyFill="1" applyAlignment="1">
      <alignment horizontal="left" vertical="top" wrapText="1"/>
    </xf>
    <xf numFmtId="0" fontId="28" fillId="8" borderId="21" xfId="4" applyFont="1" applyFill="1" applyBorder="1" applyAlignment="1">
      <alignment horizontal="left" vertical="top" wrapText="1"/>
    </xf>
    <xf numFmtId="0" fontId="28" fillId="8" borderId="83" xfId="4" applyFont="1" applyFill="1" applyBorder="1" applyAlignment="1">
      <alignment horizontal="left" vertical="top" wrapText="1"/>
    </xf>
    <xf numFmtId="0" fontId="28" fillId="8" borderId="56" xfId="4" applyFont="1" applyFill="1" applyBorder="1" applyAlignment="1">
      <alignment horizontal="left" vertical="top" wrapText="1"/>
    </xf>
    <xf numFmtId="0" fontId="28" fillId="8" borderId="88" xfId="4" applyFont="1" applyFill="1" applyBorder="1" applyAlignment="1">
      <alignment horizontal="left" vertical="top" wrapText="1"/>
    </xf>
    <xf numFmtId="0" fontId="47" fillId="8" borderId="66" xfId="4" applyFont="1" applyFill="1" applyBorder="1" applyAlignment="1">
      <alignment horizontal="center" vertical="center" wrapText="1"/>
    </xf>
    <xf numFmtId="0" fontId="47" fillId="8" borderId="67" xfId="4" applyFont="1" applyFill="1" applyBorder="1" applyAlignment="1">
      <alignment horizontal="center" vertical="center" wrapText="1"/>
    </xf>
    <xf numFmtId="0" fontId="47" fillId="8" borderId="70" xfId="4" applyFont="1" applyFill="1" applyBorder="1" applyAlignment="1">
      <alignment horizontal="center" vertical="center" wrapText="1"/>
    </xf>
    <xf numFmtId="0" fontId="28" fillId="8" borderId="53" xfId="4" applyFont="1" applyFill="1" applyBorder="1" applyAlignment="1">
      <alignment horizontal="center" vertical="center" wrapText="1"/>
    </xf>
    <xf numFmtId="0" fontId="28" fillId="8" borderId="54" xfId="4" applyFont="1" applyFill="1" applyBorder="1" applyAlignment="1">
      <alignment horizontal="center" vertical="center" wrapText="1"/>
    </xf>
    <xf numFmtId="0" fontId="28" fillId="8" borderId="80" xfId="4" applyFont="1" applyFill="1" applyBorder="1" applyAlignment="1">
      <alignment horizontal="center" vertical="center"/>
    </xf>
    <xf numFmtId="0" fontId="28" fillId="8" borderId="7" xfId="4" applyFont="1" applyFill="1" applyBorder="1" applyAlignment="1">
      <alignment horizontal="center" vertical="center" shrinkToFit="1"/>
    </xf>
    <xf numFmtId="0" fontId="28" fillId="8" borderId="2" xfId="4" applyFont="1" applyFill="1" applyBorder="1" applyAlignment="1">
      <alignment horizontal="center" vertical="center" shrinkToFit="1"/>
    </xf>
    <xf numFmtId="0" fontId="28" fillId="8" borderId="8" xfId="4" applyFont="1" applyFill="1" applyBorder="1" applyAlignment="1">
      <alignment horizontal="center" vertical="center" shrinkToFit="1"/>
    </xf>
    <xf numFmtId="0" fontId="28" fillId="8" borderId="7" xfId="4" applyFont="1" applyFill="1" applyBorder="1" applyAlignment="1">
      <alignment horizontal="center" vertical="center"/>
    </xf>
    <xf numFmtId="0" fontId="28" fillId="8" borderId="81" xfId="4" applyFont="1" applyFill="1" applyBorder="1" applyAlignment="1">
      <alignment horizontal="center" vertical="center"/>
    </xf>
    <xf numFmtId="178" fontId="28" fillId="8" borderId="61" xfId="5" applyNumberFormat="1" applyFont="1" applyFill="1" applyBorder="1" applyAlignment="1" applyProtection="1">
      <alignment horizontal="right" vertical="center" shrinkToFit="1"/>
    </xf>
    <xf numFmtId="178" fontId="28" fillId="8" borderId="59" xfId="5" applyNumberFormat="1" applyFont="1" applyFill="1" applyBorder="1" applyAlignment="1" applyProtection="1">
      <alignment horizontal="right" vertical="center" shrinkToFit="1"/>
    </xf>
    <xf numFmtId="178" fontId="28" fillId="8" borderId="62" xfId="5" applyNumberFormat="1" applyFont="1" applyFill="1" applyBorder="1" applyAlignment="1" applyProtection="1">
      <alignment horizontal="right" vertical="center" shrinkToFit="1"/>
    </xf>
    <xf numFmtId="178" fontId="28" fillId="9" borderId="55" xfId="5" applyNumberFormat="1" applyFont="1" applyFill="1" applyBorder="1" applyAlignment="1" applyProtection="1">
      <alignment vertical="center" shrinkToFit="1"/>
    </xf>
    <xf numFmtId="178" fontId="28" fillId="9" borderId="56" xfId="5" applyNumberFormat="1" applyFont="1" applyFill="1" applyBorder="1" applyAlignment="1" applyProtection="1">
      <alignment vertical="center" shrinkToFit="1"/>
    </xf>
    <xf numFmtId="0" fontId="28" fillId="8" borderId="50" xfId="4" applyFont="1" applyFill="1" applyBorder="1" applyAlignment="1">
      <alignment horizontal="center" wrapText="1"/>
    </xf>
    <xf numFmtId="0" fontId="28" fillId="8" borderId="2" xfId="4" applyFont="1" applyFill="1" applyBorder="1" applyAlignment="1">
      <alignment horizontal="center" wrapText="1"/>
    </xf>
    <xf numFmtId="0" fontId="28" fillId="8" borderId="82" xfId="4" applyFont="1" applyFill="1" applyBorder="1" applyAlignment="1">
      <alignment horizontal="center" wrapText="1"/>
    </xf>
    <xf numFmtId="0" fontId="28" fillId="8" borderId="50" xfId="4" applyFont="1" applyFill="1" applyBorder="1" applyAlignment="1">
      <alignment horizontal="left" vertical="top" wrapText="1"/>
    </xf>
    <xf numFmtId="0" fontId="28" fillId="8" borderId="2" xfId="4" applyFont="1" applyFill="1" applyBorder="1" applyAlignment="1">
      <alignment horizontal="left" vertical="top" wrapText="1"/>
    </xf>
    <xf numFmtId="0" fontId="28" fillId="8" borderId="39" xfId="4" applyFont="1" applyFill="1" applyBorder="1" applyAlignment="1">
      <alignment horizontal="left" vertical="top" wrapText="1"/>
    </xf>
    <xf numFmtId="177" fontId="28" fillId="9" borderId="7" xfId="4" applyNumberFormat="1" applyFont="1" applyFill="1" applyBorder="1" applyAlignment="1">
      <alignment horizontal="center" vertical="center" shrinkToFit="1"/>
    </xf>
    <xf numFmtId="0" fontId="28" fillId="8" borderId="82" xfId="4" applyFont="1" applyFill="1" applyBorder="1" applyAlignment="1">
      <alignment horizontal="center" vertical="center"/>
    </xf>
    <xf numFmtId="177" fontId="28" fillId="8" borderId="50" xfId="5" applyNumberFormat="1" applyFont="1" applyFill="1" applyBorder="1" applyAlignment="1" applyProtection="1">
      <alignment horizontal="right" vertical="center" shrinkToFit="1"/>
    </xf>
    <xf numFmtId="177" fontId="28" fillId="8" borderId="2" xfId="5" applyNumberFormat="1" applyFont="1" applyFill="1" applyBorder="1" applyAlignment="1" applyProtection="1">
      <alignment horizontal="right" vertical="center" shrinkToFit="1"/>
    </xf>
    <xf numFmtId="177" fontId="28" fillId="8" borderId="7" xfId="5" applyNumberFormat="1" applyFont="1" applyFill="1" applyBorder="1" applyAlignment="1" applyProtection="1">
      <alignment horizontal="right" vertical="center" shrinkToFit="1"/>
    </xf>
    <xf numFmtId="177" fontId="28" fillId="8" borderId="8" xfId="5" applyNumberFormat="1" applyFont="1" applyFill="1" applyBorder="1" applyAlignment="1" applyProtection="1">
      <alignment horizontal="right" vertical="center" shrinkToFit="1"/>
    </xf>
    <xf numFmtId="178" fontId="28" fillId="8" borderId="61" xfId="5" applyNumberFormat="1" applyFont="1" applyFill="1" applyBorder="1" applyAlignment="1" applyProtection="1">
      <alignment vertical="center" shrinkToFit="1"/>
    </xf>
    <xf numFmtId="178" fontId="28" fillId="8" borderId="59" xfId="5" applyNumberFormat="1" applyFont="1" applyFill="1" applyBorder="1" applyAlignment="1" applyProtection="1">
      <alignment vertical="center" shrinkToFit="1"/>
    </xf>
    <xf numFmtId="178" fontId="28" fillId="8" borderId="62" xfId="5" applyNumberFormat="1" applyFont="1" applyFill="1" applyBorder="1" applyAlignment="1" applyProtection="1">
      <alignment vertical="center" shrinkToFit="1"/>
    </xf>
    <xf numFmtId="0" fontId="28" fillId="8" borderId="7" xfId="4" applyFont="1" applyFill="1" applyBorder="1" applyAlignment="1">
      <alignment horizontal="center" vertical="center" wrapText="1"/>
    </xf>
    <xf numFmtId="0" fontId="28" fillId="8" borderId="2" xfId="4" applyFont="1" applyFill="1" applyBorder="1" applyAlignment="1">
      <alignment horizontal="center" vertical="center" wrapText="1"/>
    </xf>
    <xf numFmtId="0" fontId="28" fillId="8" borderId="8" xfId="4" applyFont="1" applyFill="1" applyBorder="1" applyAlignment="1">
      <alignment horizontal="center" vertical="center" wrapText="1"/>
    </xf>
    <xf numFmtId="57" fontId="28" fillId="0" borderId="7" xfId="4" applyNumberFormat="1" applyFont="1" applyBorder="1" applyAlignment="1">
      <alignment horizontal="left" vertical="center" shrinkToFit="1"/>
    </xf>
    <xf numFmtId="57" fontId="28" fillId="0" borderId="2" xfId="4" applyNumberFormat="1" applyFont="1" applyBorder="1" applyAlignment="1">
      <alignment horizontal="left" vertical="center" shrinkToFit="1"/>
    </xf>
    <xf numFmtId="57" fontId="28" fillId="0" borderId="8" xfId="4" applyNumberFormat="1" applyFont="1" applyBorder="1" applyAlignment="1">
      <alignment horizontal="left" vertical="center" shrinkToFit="1"/>
    </xf>
    <xf numFmtId="57" fontId="28" fillId="0" borderId="9" xfId="4" applyNumberFormat="1" applyFont="1" applyBorder="1" applyAlignment="1">
      <alignment horizontal="left" vertical="center" shrinkToFit="1"/>
    </xf>
    <xf numFmtId="57" fontId="28" fillId="0" borderId="0" xfId="4" applyNumberFormat="1" applyFont="1" applyAlignment="1">
      <alignment horizontal="left" vertical="center" shrinkToFit="1"/>
    </xf>
    <xf numFmtId="57" fontId="28" fillId="0" borderId="10" xfId="4" applyNumberFormat="1" applyFont="1" applyBorder="1" applyAlignment="1">
      <alignment horizontal="left" vertical="center" shrinkToFit="1"/>
    </xf>
    <xf numFmtId="0" fontId="28" fillId="0" borderId="7" xfId="4" applyFont="1" applyBorder="1" applyAlignment="1">
      <alignment horizontal="right" vertical="center" shrinkToFit="1"/>
    </xf>
    <xf numFmtId="0" fontId="28" fillId="8" borderId="8" xfId="4" applyFont="1" applyFill="1" applyBorder="1" applyAlignment="1">
      <alignment horizontal="center" vertical="center"/>
    </xf>
    <xf numFmtId="0" fontId="28" fillId="8" borderId="7" xfId="4" applyFont="1" applyFill="1" applyBorder="1" applyAlignment="1">
      <alignment horizontal="right" vertical="center" shrinkToFit="1"/>
    </xf>
    <xf numFmtId="0" fontId="28" fillId="8" borderId="61" xfId="4" applyFont="1" applyFill="1" applyBorder="1" applyAlignment="1">
      <alignment horizontal="center" vertical="center" wrapText="1"/>
    </xf>
    <xf numFmtId="0" fontId="28" fillId="8" borderId="59" xfId="4" applyFont="1" applyFill="1" applyBorder="1" applyAlignment="1">
      <alignment horizontal="center" vertical="center" wrapText="1"/>
    </xf>
    <xf numFmtId="0" fontId="28" fillId="8" borderId="62" xfId="4" applyFont="1" applyFill="1" applyBorder="1" applyAlignment="1">
      <alignment horizontal="center" vertical="center" wrapText="1"/>
    </xf>
    <xf numFmtId="0" fontId="28" fillId="8" borderId="67" xfId="4" applyFont="1" applyFill="1" applyBorder="1" applyAlignment="1">
      <alignment horizontal="center" vertical="center"/>
    </xf>
    <xf numFmtId="0" fontId="28" fillId="8" borderId="68" xfId="4" applyFont="1" applyFill="1" applyBorder="1" applyAlignment="1">
      <alignment horizontal="center" vertical="center"/>
    </xf>
    <xf numFmtId="0" fontId="28" fillId="8" borderId="0" xfId="4" applyFont="1" applyFill="1" applyAlignment="1">
      <alignment horizontal="center" vertical="center"/>
    </xf>
    <xf numFmtId="0" fontId="28" fillId="8" borderId="73" xfId="4" applyFont="1" applyFill="1" applyBorder="1" applyAlignment="1">
      <alignment horizontal="center" vertical="center"/>
    </xf>
    <xf numFmtId="0" fontId="42" fillId="8" borderId="69" xfId="4" applyFont="1" applyFill="1" applyBorder="1" applyAlignment="1">
      <alignment horizontal="center" vertical="center" wrapText="1"/>
    </xf>
    <xf numFmtId="0" fontId="42" fillId="8" borderId="70" xfId="4" applyFont="1" applyFill="1" applyBorder="1" applyAlignment="1">
      <alignment horizontal="center" vertical="center" wrapText="1"/>
    </xf>
    <xf numFmtId="0" fontId="42" fillId="8" borderId="74" xfId="4" applyFont="1" applyFill="1" applyBorder="1" applyAlignment="1">
      <alignment horizontal="center" vertical="center" wrapText="1"/>
    </xf>
    <xf numFmtId="0" fontId="42" fillId="8" borderId="10" xfId="4" applyFont="1" applyFill="1" applyBorder="1" applyAlignment="1">
      <alignment horizontal="center" vertical="center" wrapText="1"/>
    </xf>
    <xf numFmtId="0" fontId="28" fillId="8" borderId="71" xfId="4" applyFont="1" applyFill="1" applyBorder="1" applyAlignment="1">
      <alignment horizontal="center" vertical="center" shrinkToFit="1"/>
    </xf>
    <xf numFmtId="0" fontId="28" fillId="8" borderId="64" xfId="4" applyFont="1" applyFill="1" applyBorder="1" applyAlignment="1">
      <alignment horizontal="center" vertical="center" shrinkToFit="1"/>
    </xf>
    <xf numFmtId="0" fontId="28" fillId="8" borderId="72" xfId="4" applyFont="1" applyFill="1" applyBorder="1" applyAlignment="1">
      <alignment horizontal="center" vertical="center" shrinkToFit="1"/>
    </xf>
    <xf numFmtId="0" fontId="28" fillId="0" borderId="63" xfId="4" applyFont="1" applyBorder="1" applyAlignment="1">
      <alignment horizontal="center" vertical="center" wrapText="1"/>
    </xf>
    <xf numFmtId="0" fontId="28" fillId="0" borderId="64" xfId="4" applyFont="1" applyBorder="1" applyAlignment="1">
      <alignment horizontal="center" vertical="center" wrapText="1"/>
    </xf>
    <xf numFmtId="0" fontId="28" fillId="0" borderId="65" xfId="4" applyFont="1" applyBorder="1" applyAlignment="1">
      <alignment horizontal="center" vertical="center" wrapText="1"/>
    </xf>
    <xf numFmtId="0" fontId="28" fillId="0" borderId="78" xfId="4" applyFont="1" applyBorder="1" applyAlignment="1">
      <alignment horizontal="center" vertical="center" wrapText="1"/>
    </xf>
    <xf numFmtId="0" fontId="28" fillId="0" borderId="67" xfId="4" applyFont="1" applyBorder="1" applyAlignment="1">
      <alignment horizontal="center" vertical="center" wrapText="1"/>
    </xf>
    <xf numFmtId="0" fontId="28" fillId="0" borderId="79" xfId="4" applyFont="1" applyBorder="1" applyAlignment="1">
      <alignment horizontal="center" vertical="center" wrapText="1"/>
    </xf>
    <xf numFmtId="0" fontId="28" fillId="8" borderId="75" xfId="4" applyFont="1" applyFill="1" applyBorder="1" applyAlignment="1">
      <alignment horizontal="center" vertical="center" shrinkToFit="1"/>
    </xf>
    <xf numFmtId="0" fontId="28" fillId="8" borderId="76" xfId="4" applyFont="1" applyFill="1" applyBorder="1" applyAlignment="1">
      <alignment horizontal="center" vertical="center" shrinkToFit="1"/>
    </xf>
    <xf numFmtId="0" fontId="28" fillId="8" borderId="77" xfId="4" applyFont="1" applyFill="1" applyBorder="1" applyAlignment="1">
      <alignment horizontal="center" vertical="center" shrinkToFit="1"/>
    </xf>
    <xf numFmtId="0" fontId="28" fillId="0" borderId="9" xfId="2" applyFont="1" applyBorder="1" applyAlignment="1">
      <alignment horizontal="center" vertical="center" wrapText="1"/>
    </xf>
    <xf numFmtId="0" fontId="28" fillId="0" borderId="0" xfId="2" applyFont="1" applyAlignment="1">
      <alignment horizontal="center" vertical="center" wrapText="1"/>
    </xf>
    <xf numFmtId="0" fontId="28" fillId="0" borderId="10" xfId="2" applyFont="1" applyBorder="1" applyAlignment="1">
      <alignment horizontal="center" vertical="center" wrapText="1"/>
    </xf>
    <xf numFmtId="0" fontId="28" fillId="8" borderId="61" xfId="4" applyFont="1" applyFill="1" applyBorder="1" applyAlignment="1">
      <alignment horizontal="center" vertical="center" shrinkToFit="1"/>
    </xf>
    <xf numFmtId="0" fontId="28" fillId="8" borderId="59" xfId="4" applyFont="1" applyFill="1" applyBorder="1" applyAlignment="1">
      <alignment horizontal="center" vertical="center" shrinkToFit="1"/>
    </xf>
    <xf numFmtId="0" fontId="28" fillId="8" borderId="62" xfId="4" applyFont="1" applyFill="1" applyBorder="1" applyAlignment="1">
      <alignment horizontal="center" vertical="center" shrinkToFit="1"/>
    </xf>
    <xf numFmtId="0" fontId="28" fillId="8" borderId="61" xfId="4" applyFont="1" applyFill="1" applyBorder="1" applyAlignment="1">
      <alignment horizontal="center" vertical="center"/>
    </xf>
    <xf numFmtId="0" fontId="28" fillId="8" borderId="59" xfId="4" applyFont="1" applyFill="1" applyBorder="1" applyAlignment="1">
      <alignment horizontal="center" vertical="center"/>
    </xf>
    <xf numFmtId="0" fontId="28" fillId="8" borderId="62" xfId="4" applyFont="1" applyFill="1" applyBorder="1" applyAlignment="1">
      <alignment horizontal="center" vertical="center"/>
    </xf>
    <xf numFmtId="49" fontId="23" fillId="0" borderId="0" xfId="4" applyNumberFormat="1" applyFont="1" applyAlignment="1">
      <alignment horizontal="center" vertical="center"/>
    </xf>
    <xf numFmtId="0" fontId="28" fillId="8" borderId="40" xfId="4" applyFont="1" applyFill="1" applyBorder="1" applyAlignment="1">
      <alignment horizontal="center" vertical="center" textRotation="255"/>
    </xf>
    <xf numFmtId="0" fontId="28" fillId="8" borderId="48" xfId="4" applyFont="1" applyFill="1" applyBorder="1" applyAlignment="1">
      <alignment horizontal="center" vertical="center" textRotation="255"/>
    </xf>
    <xf numFmtId="0" fontId="28" fillId="8" borderId="41" xfId="4" applyFont="1" applyFill="1" applyBorder="1" applyAlignment="1">
      <alignment horizontal="center" vertical="center"/>
    </xf>
    <xf numFmtId="0" fontId="28" fillId="8" borderId="15" xfId="4" applyFont="1" applyFill="1" applyBorder="1" applyAlignment="1">
      <alignment horizontal="center" vertical="center"/>
    </xf>
    <xf numFmtId="0" fontId="28" fillId="8" borderId="42" xfId="4" applyFont="1" applyFill="1" applyBorder="1" applyAlignment="1">
      <alignment horizontal="center" vertical="center"/>
    </xf>
    <xf numFmtId="0" fontId="28" fillId="8" borderId="56" xfId="4" applyFont="1" applyFill="1" applyBorder="1" applyAlignment="1">
      <alignment horizontal="center" vertical="center"/>
    </xf>
    <xf numFmtId="0" fontId="28" fillId="8" borderId="57" xfId="4" applyFont="1" applyFill="1" applyBorder="1" applyAlignment="1">
      <alignment horizontal="center" vertical="center"/>
    </xf>
    <xf numFmtId="0" fontId="28" fillId="8" borderId="43" xfId="4" applyFont="1" applyFill="1" applyBorder="1" applyAlignment="1">
      <alignment horizontal="center" vertical="center" textRotation="255"/>
    </xf>
    <xf numFmtId="0" fontId="28" fillId="8" borderId="49" xfId="4" applyFont="1" applyFill="1" applyBorder="1" applyAlignment="1">
      <alignment horizontal="center" vertical="center" textRotation="255"/>
    </xf>
    <xf numFmtId="0" fontId="28" fillId="8" borderId="13" xfId="4" applyFont="1" applyFill="1" applyBorder="1" applyAlignment="1">
      <alignment horizontal="center" vertical="center" textRotation="255"/>
    </xf>
    <xf numFmtId="0" fontId="28" fillId="8" borderId="43" xfId="4" applyFont="1" applyFill="1" applyBorder="1" applyAlignment="1">
      <alignment horizontal="center" vertical="center" textRotation="255" shrinkToFit="1"/>
    </xf>
    <xf numFmtId="0" fontId="28" fillId="8" borderId="49" xfId="4" applyFont="1" applyFill="1" applyBorder="1" applyAlignment="1">
      <alignment horizontal="center" vertical="center" textRotation="255" shrinkToFit="1"/>
    </xf>
    <xf numFmtId="0" fontId="28" fillId="8" borderId="13" xfId="4" applyFont="1" applyFill="1" applyBorder="1" applyAlignment="1">
      <alignment horizontal="center" vertical="center" textRotation="255" shrinkToFit="1"/>
    </xf>
    <xf numFmtId="0" fontId="28" fillId="8" borderId="41" xfId="4" applyFont="1" applyFill="1" applyBorder="1" applyAlignment="1">
      <alignment horizontal="center" vertical="center" wrapText="1"/>
    </xf>
    <xf numFmtId="0" fontId="28" fillId="8" borderId="15" xfId="4" applyFont="1" applyFill="1" applyBorder="1" applyAlignment="1">
      <alignment horizontal="center" vertical="center" wrapText="1"/>
    </xf>
    <xf numFmtId="0" fontId="28" fillId="8" borderId="42" xfId="4" applyFont="1" applyFill="1" applyBorder="1" applyAlignment="1">
      <alignment horizontal="center" vertical="center" wrapText="1"/>
    </xf>
    <xf numFmtId="0" fontId="28" fillId="8" borderId="6" xfId="4" applyFont="1" applyFill="1" applyBorder="1" applyAlignment="1">
      <alignment horizontal="center" vertical="center"/>
    </xf>
    <xf numFmtId="0" fontId="28" fillId="0" borderId="4" xfId="4" applyFont="1" applyBorder="1" applyAlignment="1">
      <alignment horizontal="center" vertical="center"/>
    </xf>
    <xf numFmtId="0" fontId="28" fillId="0" borderId="5" xfId="4" applyFont="1" applyBorder="1" applyAlignment="1">
      <alignment horizontal="center" vertical="center"/>
    </xf>
    <xf numFmtId="0" fontId="44" fillId="8" borderId="7" xfId="4" applyFont="1" applyFill="1" applyBorder="1" applyAlignment="1">
      <alignment horizontal="center" vertical="center" wrapText="1"/>
    </xf>
    <xf numFmtId="0" fontId="44" fillId="8" borderId="2" xfId="4" applyFont="1" applyFill="1" applyBorder="1" applyAlignment="1">
      <alignment horizontal="center" vertical="center" wrapText="1"/>
    </xf>
    <xf numFmtId="0" fontId="44" fillId="8" borderId="0" xfId="4" applyFont="1" applyFill="1" applyAlignment="1">
      <alignment horizontal="center" vertical="center" wrapText="1"/>
    </xf>
    <xf numFmtId="0" fontId="47" fillId="8" borderId="4" xfId="4" applyFont="1" applyFill="1" applyBorder="1" applyAlignment="1">
      <alignment horizontal="center" vertical="center"/>
    </xf>
    <xf numFmtId="0" fontId="47" fillId="8" borderId="5" xfId="4" applyFont="1" applyFill="1" applyBorder="1" applyAlignment="1">
      <alignment horizontal="center" vertical="center"/>
    </xf>
    <xf numFmtId="0" fontId="47" fillId="8" borderId="3" xfId="4" applyFont="1" applyFill="1" applyBorder="1" applyAlignment="1">
      <alignment horizontal="center" vertical="center"/>
    </xf>
    <xf numFmtId="0" fontId="28" fillId="0" borderId="58" xfId="4" applyFont="1" applyBorder="1" applyAlignment="1">
      <alignment horizontal="center" vertical="center" wrapText="1"/>
    </xf>
    <xf numFmtId="0" fontId="28" fillId="0" borderId="59" xfId="4" applyFont="1" applyBorder="1" applyAlignment="1">
      <alignment horizontal="center" vertical="center" wrapText="1"/>
    </xf>
    <xf numFmtId="0" fontId="28" fillId="0" borderId="60" xfId="4" applyFont="1" applyBorder="1" applyAlignment="1">
      <alignment horizontal="center" vertical="center" wrapText="1"/>
    </xf>
    <xf numFmtId="0" fontId="28" fillId="8" borderId="53" xfId="4" applyFont="1" applyFill="1" applyBorder="1" applyAlignment="1">
      <alignment horizontal="left" vertical="center" wrapText="1"/>
    </xf>
    <xf numFmtId="0" fontId="28" fillId="8" borderId="0" xfId="4" applyFont="1" applyFill="1" applyAlignment="1">
      <alignment horizontal="left" vertical="center" wrapText="1"/>
    </xf>
    <xf numFmtId="0" fontId="28" fillId="8" borderId="21" xfId="4" applyFont="1" applyFill="1" applyBorder="1" applyAlignment="1">
      <alignment horizontal="left" vertical="center" wrapText="1"/>
    </xf>
    <xf numFmtId="0" fontId="28" fillId="8" borderId="51" xfId="4" applyFont="1" applyFill="1" applyBorder="1" applyAlignment="1">
      <alignment horizontal="left" vertical="center" wrapText="1"/>
    </xf>
    <xf numFmtId="0" fontId="28" fillId="8" borderId="6" xfId="4" applyFont="1" applyFill="1" applyBorder="1" applyAlignment="1">
      <alignment horizontal="left" vertical="center" wrapText="1"/>
    </xf>
    <xf numFmtId="0" fontId="28" fillId="8" borderId="38" xfId="4" applyFont="1" applyFill="1" applyBorder="1" applyAlignment="1">
      <alignment horizontal="left" vertical="center" wrapText="1"/>
    </xf>
    <xf numFmtId="0" fontId="28" fillId="8" borderId="44" xfId="4" applyFont="1" applyFill="1" applyBorder="1" applyAlignment="1">
      <alignment horizontal="center"/>
    </xf>
    <xf numFmtId="0" fontId="28" fillId="8" borderId="18" xfId="4" applyFont="1" applyFill="1" applyBorder="1" applyAlignment="1">
      <alignment horizontal="center"/>
    </xf>
    <xf numFmtId="0" fontId="28" fillId="8" borderId="45" xfId="4" applyFont="1" applyFill="1" applyBorder="1" applyAlignment="1">
      <alignment horizontal="center"/>
    </xf>
    <xf numFmtId="0" fontId="42" fillId="8" borderId="41" xfId="4" applyFont="1" applyFill="1" applyBorder="1" applyAlignment="1">
      <alignment horizontal="center" vertical="center" wrapText="1"/>
    </xf>
    <xf numFmtId="0" fontId="42" fillId="8" borderId="15" xfId="4" applyFont="1" applyFill="1" applyBorder="1" applyAlignment="1">
      <alignment horizontal="center" vertical="center" wrapText="1"/>
    </xf>
    <xf numFmtId="0" fontId="42" fillId="8" borderId="42" xfId="4" applyFont="1" applyFill="1" applyBorder="1" applyAlignment="1">
      <alignment horizontal="center" vertical="center" wrapText="1"/>
    </xf>
    <xf numFmtId="0" fontId="42" fillId="8" borderId="11" xfId="4" applyFont="1" applyFill="1" applyBorder="1" applyAlignment="1">
      <alignment horizontal="center" vertical="center" wrapText="1"/>
    </xf>
    <xf numFmtId="0" fontId="42" fillId="8" borderId="6" xfId="4" applyFont="1" applyFill="1" applyBorder="1" applyAlignment="1">
      <alignment horizontal="center" vertical="center" wrapText="1"/>
    </xf>
    <xf numFmtId="0" fontId="42" fillId="8" borderId="12" xfId="4" applyFont="1" applyFill="1" applyBorder="1" applyAlignment="1">
      <alignment horizontal="center" vertical="center" wrapText="1"/>
    </xf>
    <xf numFmtId="0" fontId="28" fillId="0" borderId="41" xfId="2" applyFont="1" applyBorder="1" applyAlignment="1">
      <alignment horizontal="center" vertical="center" wrapText="1"/>
    </xf>
    <xf numFmtId="0" fontId="28" fillId="0" borderId="15" xfId="2" applyFont="1" applyBorder="1" applyAlignment="1">
      <alignment horizontal="center" vertical="center" wrapText="1"/>
    </xf>
    <xf numFmtId="0" fontId="28" fillId="0" borderId="11" xfId="2" applyFont="1" applyBorder="1" applyAlignment="1">
      <alignment horizontal="center" vertical="center" wrapText="1"/>
    </xf>
    <xf numFmtId="0" fontId="28" fillId="0" borderId="6" xfId="2" applyFont="1" applyBorder="1" applyAlignment="1">
      <alignment horizontal="center" vertical="center" wrapText="1"/>
    </xf>
    <xf numFmtId="0" fontId="43" fillId="0" borderId="46" xfId="4" applyFont="1" applyBorder="1" applyAlignment="1">
      <alignment horizontal="center" vertical="center" wrapText="1" shrinkToFit="1"/>
    </xf>
    <xf numFmtId="0" fontId="43" fillId="0" borderId="15" xfId="4" applyFont="1" applyBorder="1" applyAlignment="1">
      <alignment horizontal="center" vertical="center" wrapText="1" shrinkToFit="1"/>
    </xf>
    <xf numFmtId="0" fontId="43" fillId="0" borderId="47" xfId="4" applyFont="1" applyBorder="1" applyAlignment="1">
      <alignment horizontal="center" vertical="center" wrapText="1" shrinkToFit="1"/>
    </xf>
    <xf numFmtId="0" fontId="43" fillId="0" borderId="51" xfId="4" applyFont="1" applyBorder="1" applyAlignment="1">
      <alignment horizontal="center" vertical="center" wrapText="1" shrinkToFit="1"/>
    </xf>
    <xf numFmtId="0" fontId="43" fillId="0" borderId="6" xfId="4" applyFont="1" applyBorder="1" applyAlignment="1">
      <alignment horizontal="center" vertical="center" wrapText="1" shrinkToFit="1"/>
    </xf>
    <xf numFmtId="0" fontId="43" fillId="0" borderId="52" xfId="4" applyFont="1" applyBorder="1" applyAlignment="1">
      <alignment horizontal="center" vertical="center" wrapText="1" shrinkToFit="1"/>
    </xf>
    <xf numFmtId="0" fontId="44" fillId="0" borderId="46" xfId="4" applyFont="1" applyBorder="1" applyAlignment="1">
      <alignment horizontal="center" vertical="center" wrapText="1" shrinkToFit="1"/>
    </xf>
    <xf numFmtId="0" fontId="44" fillId="0" borderId="15" xfId="4" applyFont="1" applyBorder="1" applyAlignment="1">
      <alignment horizontal="center" vertical="center" wrapText="1" shrinkToFit="1"/>
    </xf>
    <xf numFmtId="0" fontId="44" fillId="0" borderId="47" xfId="4" applyFont="1" applyBorder="1" applyAlignment="1">
      <alignment horizontal="center" vertical="center" wrapText="1" shrinkToFit="1"/>
    </xf>
    <xf numFmtId="0" fontId="44" fillId="0" borderId="53" xfId="4" applyFont="1" applyBorder="1" applyAlignment="1">
      <alignment horizontal="center" vertical="center" wrapText="1" shrinkToFit="1"/>
    </xf>
    <xf numFmtId="0" fontId="44" fillId="0" borderId="0" xfId="4" applyFont="1" applyAlignment="1">
      <alignment horizontal="center" vertical="center" wrapText="1" shrinkToFit="1"/>
    </xf>
    <xf numFmtId="0" fontId="44" fillId="0" borderId="54" xfId="4" applyFont="1" applyBorder="1" applyAlignment="1">
      <alignment horizontal="center" vertical="center" wrapText="1" shrinkToFit="1"/>
    </xf>
    <xf numFmtId="0" fontId="44" fillId="0" borderId="51" xfId="4" applyFont="1" applyBorder="1" applyAlignment="1">
      <alignment horizontal="center" vertical="center" wrapText="1" shrinkToFit="1"/>
    </xf>
    <xf numFmtId="0" fontId="44" fillId="0" borderId="6" xfId="4" applyFont="1" applyBorder="1" applyAlignment="1">
      <alignment horizontal="center" vertical="center" wrapText="1" shrinkToFit="1"/>
    </xf>
    <xf numFmtId="0" fontId="44" fillId="0" borderId="52" xfId="4" applyFont="1" applyBorder="1" applyAlignment="1">
      <alignment horizontal="center" vertical="center" wrapText="1" shrinkToFit="1"/>
    </xf>
    <xf numFmtId="0" fontId="28" fillId="8" borderId="46" xfId="4" applyFont="1" applyFill="1" applyBorder="1" applyAlignment="1">
      <alignment horizontal="center" vertical="center" wrapText="1"/>
    </xf>
    <xf numFmtId="0" fontId="28" fillId="8" borderId="16" xfId="4" applyFont="1" applyFill="1" applyBorder="1" applyAlignment="1">
      <alignment horizontal="center" vertical="center" wrapText="1"/>
    </xf>
    <xf numFmtId="0" fontId="28" fillId="8" borderId="51" xfId="4" applyFont="1" applyFill="1" applyBorder="1" applyAlignment="1">
      <alignment horizontal="center" vertical="center" wrapText="1"/>
    </xf>
    <xf numFmtId="0" fontId="28" fillId="8" borderId="38" xfId="4" applyFont="1" applyFill="1" applyBorder="1" applyAlignment="1">
      <alignment horizontal="center" vertical="center" wrapText="1"/>
    </xf>
    <xf numFmtId="0" fontId="44" fillId="8" borderId="50" xfId="4" applyFont="1" applyFill="1" applyBorder="1" applyAlignment="1">
      <alignment horizontal="center" vertical="center" wrapText="1"/>
    </xf>
    <xf numFmtId="0" fontId="44" fillId="8" borderId="53" xfId="4" applyFont="1" applyFill="1" applyBorder="1" applyAlignment="1">
      <alignment horizontal="center" vertical="center" wrapText="1"/>
    </xf>
    <xf numFmtId="0" fontId="44" fillId="8" borderId="8" xfId="4" applyFont="1" applyFill="1" applyBorder="1" applyAlignment="1">
      <alignment horizontal="center" vertical="center" wrapText="1"/>
    </xf>
    <xf numFmtId="0" fontId="44" fillId="8" borderId="9" xfId="4" applyFont="1" applyFill="1" applyBorder="1" applyAlignment="1">
      <alignment horizontal="center" vertical="center" wrapText="1"/>
    </xf>
    <xf numFmtId="0" fontId="44" fillId="8" borderId="10" xfId="4" applyFont="1" applyFill="1" applyBorder="1" applyAlignment="1">
      <alignment horizontal="center" vertical="center" wrapText="1"/>
    </xf>
    <xf numFmtId="0" fontId="41" fillId="0" borderId="4" xfId="4" applyFont="1" applyBorder="1" applyAlignment="1">
      <alignment horizontal="center" vertical="center"/>
    </xf>
    <xf numFmtId="0" fontId="41" fillId="0" borderId="5" xfId="4" applyFont="1" applyBorder="1" applyAlignment="1">
      <alignment horizontal="center" vertical="center"/>
    </xf>
    <xf numFmtId="0" fontId="41" fillId="0" borderId="3" xfId="4" applyFont="1" applyBorder="1" applyAlignment="1">
      <alignment horizontal="center" vertical="center"/>
    </xf>
    <xf numFmtId="0" fontId="28" fillId="8" borderId="99" xfId="4" applyFont="1" applyFill="1" applyBorder="1" applyAlignment="1" applyProtection="1">
      <alignment horizontal="center" vertical="center" wrapText="1"/>
      <protection locked="0"/>
    </xf>
    <xf numFmtId="0" fontId="28" fillId="8" borderId="97" xfId="4" applyFont="1" applyFill="1" applyBorder="1" applyAlignment="1" applyProtection="1">
      <alignment horizontal="center" vertical="center" wrapText="1"/>
      <protection locked="0"/>
    </xf>
    <xf numFmtId="0" fontId="28" fillId="8" borderId="100" xfId="4" applyFont="1" applyFill="1" applyBorder="1" applyAlignment="1" applyProtection="1">
      <alignment horizontal="center" vertical="center" wrapText="1"/>
      <protection locked="0"/>
    </xf>
    <xf numFmtId="0" fontId="28" fillId="8" borderId="66" xfId="4" applyFont="1" applyFill="1" applyBorder="1" applyAlignment="1" applyProtection="1">
      <alignment horizontal="center" vertical="center" shrinkToFit="1"/>
      <protection locked="0"/>
    </xf>
    <xf numFmtId="0" fontId="28" fillId="8" borderId="67" xfId="4" applyFont="1" applyFill="1" applyBorder="1" applyAlignment="1" applyProtection="1">
      <alignment horizontal="center" vertical="center" shrinkToFit="1"/>
      <protection locked="0"/>
    </xf>
    <xf numFmtId="0" fontId="28" fillId="8" borderId="70" xfId="4" applyFont="1" applyFill="1" applyBorder="1" applyAlignment="1" applyProtection="1">
      <alignment horizontal="center" vertical="center" shrinkToFit="1"/>
      <protection locked="0"/>
    </xf>
    <xf numFmtId="0" fontId="28" fillId="8" borderId="55" xfId="4" applyFont="1" applyFill="1" applyBorder="1" applyAlignment="1" applyProtection="1">
      <alignment horizontal="center" vertical="center" shrinkToFit="1"/>
      <protection locked="0"/>
    </xf>
    <xf numFmtId="0" fontId="28" fillId="8" borderId="56" xfId="4" applyFont="1" applyFill="1" applyBorder="1" applyAlignment="1" applyProtection="1">
      <alignment horizontal="center" vertical="center" shrinkToFit="1"/>
      <protection locked="0"/>
    </xf>
    <xf numFmtId="0" fontId="28" fillId="8" borderId="57" xfId="4" applyFont="1" applyFill="1" applyBorder="1" applyAlignment="1" applyProtection="1">
      <alignment horizontal="center" vertical="center" shrinkToFit="1"/>
      <protection locked="0"/>
    </xf>
    <xf numFmtId="0" fontId="28" fillId="8" borderId="9" xfId="4" applyFont="1" applyFill="1" applyBorder="1" applyAlignment="1" applyProtection="1">
      <alignment horizontal="center" vertical="center" shrinkToFit="1"/>
      <protection locked="0"/>
    </xf>
    <xf numFmtId="0" fontId="28" fillId="8" borderId="0" xfId="4" applyFont="1" applyFill="1" applyAlignment="1" applyProtection="1">
      <alignment horizontal="center" vertical="center" shrinkToFit="1"/>
      <protection locked="0"/>
    </xf>
    <xf numFmtId="0" fontId="28" fillId="8" borderId="10" xfId="4" applyFont="1" applyFill="1" applyBorder="1" applyAlignment="1" applyProtection="1">
      <alignment horizontal="center" vertical="center" shrinkToFit="1"/>
      <protection locked="0"/>
    </xf>
    <xf numFmtId="0" fontId="28" fillId="8" borderId="11" xfId="4" applyFont="1" applyFill="1" applyBorder="1" applyAlignment="1" applyProtection="1">
      <alignment horizontal="center" vertical="center" shrinkToFit="1"/>
      <protection locked="0"/>
    </xf>
    <xf numFmtId="0" fontId="28" fillId="8" borderId="6" xfId="4" applyFont="1" applyFill="1" applyBorder="1" applyAlignment="1" applyProtection="1">
      <alignment horizontal="center" vertical="center" shrinkToFit="1"/>
      <protection locked="0"/>
    </xf>
    <xf numFmtId="0" fontId="28" fillId="8" borderId="12" xfId="4" applyFont="1" applyFill="1" applyBorder="1" applyAlignment="1" applyProtection="1">
      <alignment horizontal="center" vertical="center" shrinkToFit="1"/>
      <protection locked="0"/>
    </xf>
    <xf numFmtId="0" fontId="28" fillId="8" borderId="9" xfId="4" applyFont="1" applyFill="1" applyBorder="1" applyAlignment="1" applyProtection="1">
      <alignment horizontal="center" vertical="center"/>
      <protection locked="0"/>
    </xf>
    <xf numFmtId="0" fontId="28" fillId="8" borderId="11" xfId="4" applyFont="1" applyFill="1" applyBorder="1" applyAlignment="1" applyProtection="1">
      <alignment horizontal="center" vertical="center"/>
      <protection locked="0"/>
    </xf>
    <xf numFmtId="0" fontId="28" fillId="8" borderId="49" xfId="4" applyFont="1" applyFill="1" applyBorder="1" applyAlignment="1" applyProtection="1">
      <alignment horizontal="center" vertical="center"/>
      <protection locked="0"/>
    </xf>
    <xf numFmtId="0" fontId="28" fillId="8" borderId="13" xfId="4" applyFont="1" applyFill="1" applyBorder="1" applyAlignment="1" applyProtection="1">
      <alignment horizontal="center" vertical="center"/>
      <protection locked="0"/>
    </xf>
    <xf numFmtId="0" fontId="28" fillId="0" borderId="71" xfId="4" applyFont="1" applyFill="1" applyBorder="1" applyAlignment="1" applyProtection="1">
      <alignment horizontal="center" vertical="center" shrinkToFit="1"/>
      <protection locked="0"/>
    </xf>
    <xf numFmtId="0" fontId="28" fillId="0" borderId="64" xfId="4" applyFont="1" applyFill="1" applyBorder="1" applyAlignment="1" applyProtection="1">
      <alignment horizontal="center" vertical="center" shrinkToFit="1"/>
      <protection locked="0"/>
    </xf>
    <xf numFmtId="0" fontId="28" fillId="0" borderId="85" xfId="4" applyFont="1" applyFill="1" applyBorder="1" applyAlignment="1" applyProtection="1">
      <alignment horizontal="center" vertical="center" shrinkToFit="1"/>
      <protection locked="0"/>
    </xf>
    <xf numFmtId="179" fontId="28" fillId="0" borderId="86" xfId="4" applyNumberFormat="1" applyFont="1" applyFill="1" applyBorder="1" applyAlignment="1" applyProtection="1">
      <alignment horizontal="center" vertical="center" shrinkToFit="1"/>
      <protection locked="0"/>
    </xf>
    <xf numFmtId="179" fontId="28" fillId="0" borderId="87" xfId="4" applyNumberFormat="1" applyFont="1" applyFill="1" applyBorder="1" applyAlignment="1" applyProtection="1">
      <alignment horizontal="center" vertical="center" shrinkToFit="1"/>
      <protection locked="0"/>
    </xf>
    <xf numFmtId="178" fontId="28" fillId="8" borderId="55" xfId="5" applyNumberFormat="1" applyFont="1" applyFill="1" applyBorder="1" applyAlignment="1" applyProtection="1">
      <alignment horizontal="right" vertical="center" shrinkToFit="1"/>
      <protection locked="0"/>
    </xf>
    <xf numFmtId="178" fontId="28" fillId="8" borderId="56" xfId="5" applyNumberFormat="1" applyFont="1" applyFill="1" applyBorder="1" applyAlignment="1" applyProtection="1">
      <alignment horizontal="right" vertical="center" shrinkToFit="1"/>
      <protection locked="0"/>
    </xf>
    <xf numFmtId="178" fontId="28" fillId="8" borderId="57" xfId="5" applyNumberFormat="1" applyFont="1" applyFill="1" applyBorder="1" applyAlignment="1" applyProtection="1">
      <alignment horizontal="right" vertical="center" shrinkToFit="1"/>
      <protection locked="0"/>
    </xf>
    <xf numFmtId="0" fontId="28" fillId="8" borderId="83" xfId="4" applyFont="1" applyFill="1" applyBorder="1" applyAlignment="1" applyProtection="1">
      <alignment horizontal="center" wrapText="1"/>
      <protection locked="0"/>
    </xf>
    <xf numFmtId="0" fontId="28" fillId="8" borderId="56" xfId="4" applyFont="1" applyFill="1" applyBorder="1" applyAlignment="1" applyProtection="1">
      <alignment horizontal="center" wrapText="1"/>
      <protection locked="0"/>
    </xf>
    <xf numFmtId="0" fontId="28" fillId="8" borderId="84" xfId="4" applyFont="1" applyFill="1" applyBorder="1" applyAlignment="1" applyProtection="1">
      <alignment horizontal="center" wrapText="1"/>
      <protection locked="0"/>
    </xf>
    <xf numFmtId="0" fontId="28" fillId="8" borderId="63" xfId="4" applyFont="1" applyFill="1" applyBorder="1" applyAlignment="1" applyProtection="1">
      <alignment horizontal="center" wrapText="1"/>
      <protection locked="0"/>
    </xf>
    <xf numFmtId="0" fontId="28" fillId="8" borderId="64" xfId="4" applyFont="1" applyFill="1" applyBorder="1" applyAlignment="1" applyProtection="1">
      <alignment horizontal="center" wrapText="1"/>
      <protection locked="0"/>
    </xf>
    <xf numFmtId="0" fontId="28" fillId="8" borderId="65" xfId="4" applyFont="1" applyFill="1" applyBorder="1" applyAlignment="1" applyProtection="1">
      <alignment horizontal="center" wrapText="1"/>
      <protection locked="0"/>
    </xf>
    <xf numFmtId="0" fontId="28" fillId="8" borderId="78" xfId="4" applyFont="1" applyFill="1" applyBorder="1" applyAlignment="1" applyProtection="1">
      <alignment horizontal="left" vertical="top" wrapText="1"/>
      <protection locked="0"/>
    </xf>
    <xf numFmtId="0" fontId="3" fillId="0" borderId="67" xfId="2" applyBorder="1" applyAlignment="1" applyProtection="1">
      <alignment horizontal="left" vertical="top" wrapText="1"/>
      <protection locked="0"/>
    </xf>
    <xf numFmtId="0" fontId="3" fillId="0" borderId="91" xfId="2" applyBorder="1" applyAlignment="1" applyProtection="1">
      <alignment horizontal="left" vertical="top" wrapText="1"/>
      <protection locked="0"/>
    </xf>
    <xf numFmtId="0" fontId="3" fillId="0" borderId="53" xfId="2" applyBorder="1" applyAlignment="1" applyProtection="1">
      <alignment horizontal="left" vertical="top" wrapText="1"/>
      <protection locked="0"/>
    </xf>
    <xf numFmtId="0" fontId="3" fillId="0" borderId="0" xfId="2" applyAlignment="1" applyProtection="1">
      <alignment horizontal="left" vertical="top" wrapText="1"/>
      <protection locked="0"/>
    </xf>
    <xf numFmtId="0" fontId="3" fillId="0" borderId="21" xfId="2" applyBorder="1" applyAlignment="1" applyProtection="1">
      <alignment horizontal="left" vertical="top" wrapText="1"/>
      <protection locked="0"/>
    </xf>
    <xf numFmtId="0" fontId="3" fillId="0" borderId="101" xfId="2" applyBorder="1" applyAlignment="1" applyProtection="1">
      <alignment horizontal="left" vertical="top" wrapText="1"/>
      <protection locked="0"/>
    </xf>
    <xf numFmtId="0" fontId="3" fillId="0" borderId="24" xfId="2" applyBorder="1" applyAlignment="1" applyProtection="1">
      <alignment horizontal="left" vertical="top" wrapText="1"/>
      <protection locked="0"/>
    </xf>
    <xf numFmtId="0" fontId="3" fillId="0" borderId="25" xfId="2" applyBorder="1" applyAlignment="1" applyProtection="1">
      <alignment horizontal="left" vertical="top" wrapText="1"/>
      <protection locked="0"/>
    </xf>
    <xf numFmtId="0" fontId="47" fillId="8" borderId="9" xfId="4" applyFont="1" applyFill="1" applyBorder="1" applyAlignment="1" applyProtection="1">
      <alignment horizontal="center" vertical="center" wrapText="1"/>
      <protection locked="0"/>
    </xf>
    <xf numFmtId="0" fontId="47" fillId="8" borderId="0" xfId="4" applyFont="1" applyFill="1" applyAlignment="1" applyProtection="1">
      <alignment horizontal="center" vertical="center" wrapText="1"/>
      <protection locked="0"/>
    </xf>
    <xf numFmtId="0" fontId="47" fillId="8" borderId="10" xfId="4" applyFont="1" applyFill="1" applyBorder="1" applyAlignment="1" applyProtection="1">
      <alignment horizontal="center" vertical="center" wrapText="1"/>
      <protection locked="0"/>
    </xf>
    <xf numFmtId="0" fontId="47" fillId="8" borderId="11" xfId="4" applyFont="1" applyFill="1" applyBorder="1" applyAlignment="1" applyProtection="1">
      <alignment horizontal="center" vertical="center" wrapText="1"/>
      <protection locked="0"/>
    </xf>
    <xf numFmtId="0" fontId="47" fillId="8" borderId="6" xfId="4" applyFont="1" applyFill="1" applyBorder="1" applyAlignment="1" applyProtection="1">
      <alignment horizontal="center" vertical="center" wrapText="1"/>
      <protection locked="0"/>
    </xf>
    <xf numFmtId="0" fontId="47" fillId="8" borderId="12" xfId="4" applyFont="1" applyFill="1" applyBorder="1" applyAlignment="1" applyProtection="1">
      <alignment horizontal="center" vertical="center" wrapText="1"/>
      <protection locked="0"/>
    </xf>
    <xf numFmtId="178" fontId="28" fillId="8" borderId="71" xfId="5" applyNumberFormat="1" applyFont="1" applyFill="1" applyBorder="1" applyAlignment="1" applyProtection="1">
      <alignment vertical="center" shrinkToFit="1"/>
      <protection locked="0"/>
    </xf>
    <xf numFmtId="178" fontId="28" fillId="8" borderId="64" xfId="5" applyNumberFormat="1" applyFont="1" applyFill="1" applyBorder="1" applyAlignment="1" applyProtection="1">
      <alignment vertical="center" shrinkToFit="1"/>
      <protection locked="0"/>
    </xf>
    <xf numFmtId="178" fontId="28" fillId="8" borderId="72" xfId="5" applyNumberFormat="1" applyFont="1" applyFill="1" applyBorder="1" applyAlignment="1" applyProtection="1">
      <alignment vertical="center" shrinkToFit="1"/>
      <protection locked="0"/>
    </xf>
    <xf numFmtId="178" fontId="28" fillId="8" borderId="71" xfId="5" applyNumberFormat="1" applyFont="1" applyFill="1" applyBorder="1" applyAlignment="1" applyProtection="1">
      <alignment horizontal="right" vertical="top" shrinkToFit="1"/>
      <protection locked="0"/>
    </xf>
    <xf numFmtId="178" fontId="28" fillId="8" borderId="64" xfId="5" applyNumberFormat="1" applyFont="1" applyFill="1" applyBorder="1" applyAlignment="1" applyProtection="1">
      <alignment horizontal="right" vertical="top" shrinkToFit="1"/>
      <protection locked="0"/>
    </xf>
    <xf numFmtId="178" fontId="28" fillId="8" borderId="72" xfId="5" applyNumberFormat="1" applyFont="1" applyFill="1" applyBorder="1" applyAlignment="1" applyProtection="1">
      <alignment horizontal="right" vertical="top" shrinkToFit="1"/>
      <protection locked="0"/>
    </xf>
    <xf numFmtId="180" fontId="28" fillId="0" borderId="11" xfId="4" applyNumberFormat="1" applyFont="1" applyBorder="1" applyAlignment="1" applyProtection="1">
      <alignment horizontal="center" vertical="center"/>
      <protection locked="0"/>
    </xf>
    <xf numFmtId="180" fontId="28" fillId="0" borderId="6" xfId="4" applyNumberFormat="1" applyFont="1" applyBorder="1" applyAlignment="1" applyProtection="1">
      <alignment horizontal="center" vertical="center"/>
      <protection locked="0"/>
    </xf>
    <xf numFmtId="49" fontId="28" fillId="8" borderId="6" xfId="4" applyNumberFormat="1" applyFont="1" applyFill="1" applyBorder="1" applyAlignment="1" applyProtection="1">
      <alignment horizontal="center" vertical="center" shrinkToFit="1"/>
      <protection locked="0"/>
    </xf>
    <xf numFmtId="177" fontId="28" fillId="8" borderId="53" xfId="5" applyNumberFormat="1" applyFont="1" applyFill="1" applyBorder="1" applyAlignment="1" applyProtection="1">
      <alignment horizontal="right" vertical="center" shrinkToFit="1"/>
      <protection locked="0"/>
    </xf>
    <xf numFmtId="177" fontId="28" fillId="8" borderId="0" xfId="5" applyNumberFormat="1" applyFont="1" applyFill="1" applyBorder="1" applyAlignment="1" applyProtection="1">
      <alignment horizontal="right" vertical="center" shrinkToFit="1"/>
      <protection locked="0"/>
    </xf>
    <xf numFmtId="177" fontId="28" fillId="8" borderId="9" xfId="5" applyNumberFormat="1" applyFont="1" applyFill="1" applyBorder="1" applyAlignment="1" applyProtection="1">
      <alignment horizontal="right" vertical="center" shrinkToFit="1"/>
      <protection locked="0"/>
    </xf>
    <xf numFmtId="177" fontId="28" fillId="8" borderId="10" xfId="5" applyNumberFormat="1" applyFont="1" applyFill="1" applyBorder="1" applyAlignment="1" applyProtection="1">
      <alignment horizontal="right" vertical="center" shrinkToFit="1"/>
      <protection locked="0"/>
    </xf>
    <xf numFmtId="178" fontId="28" fillId="8" borderId="55" xfId="5" applyNumberFormat="1" applyFont="1" applyFill="1" applyBorder="1" applyAlignment="1" applyProtection="1">
      <alignment vertical="center" shrinkToFit="1"/>
      <protection locked="0"/>
    </xf>
    <xf numFmtId="178" fontId="28" fillId="8" borderId="56" xfId="5" applyNumberFormat="1" applyFont="1" applyFill="1" applyBorder="1" applyAlignment="1" applyProtection="1">
      <alignment vertical="center" shrinkToFit="1"/>
      <protection locked="0"/>
    </xf>
    <xf numFmtId="178" fontId="28" fillId="8" borderId="57" xfId="5" applyNumberFormat="1" applyFont="1" applyFill="1" applyBorder="1" applyAlignment="1" applyProtection="1">
      <alignment vertical="center" shrinkToFit="1"/>
      <protection locked="0"/>
    </xf>
    <xf numFmtId="0" fontId="28" fillId="8" borderId="9" xfId="4" applyFont="1" applyFill="1" applyBorder="1" applyAlignment="1" applyProtection="1">
      <alignment horizontal="center" vertical="center" wrapText="1"/>
      <protection locked="0"/>
    </xf>
    <xf numFmtId="0" fontId="28" fillId="8" borderId="0" xfId="4" applyFont="1" applyFill="1" applyAlignment="1" applyProtection="1">
      <alignment horizontal="center" vertical="center" wrapText="1"/>
      <protection locked="0"/>
    </xf>
    <xf numFmtId="0" fontId="28" fillId="8" borderId="10" xfId="4" applyFont="1" applyFill="1" applyBorder="1" applyAlignment="1" applyProtection="1">
      <alignment horizontal="center" vertical="center" wrapText="1"/>
      <protection locked="0"/>
    </xf>
    <xf numFmtId="0" fontId="28" fillId="8" borderId="11" xfId="4" applyFont="1" applyFill="1" applyBorder="1" applyAlignment="1" applyProtection="1">
      <alignment horizontal="center" vertical="center" wrapText="1"/>
      <protection locked="0"/>
    </xf>
    <xf numFmtId="0" fontId="28" fillId="8" borderId="6" xfId="4" applyFont="1" applyFill="1" applyBorder="1" applyAlignment="1" applyProtection="1">
      <alignment horizontal="center" vertical="center" wrapText="1"/>
      <protection locked="0"/>
    </xf>
    <xf numFmtId="0" fontId="28" fillId="8" borderId="12" xfId="4" applyFont="1" applyFill="1" applyBorder="1" applyAlignment="1" applyProtection="1">
      <alignment horizontal="center" vertical="center" wrapText="1"/>
      <protection locked="0"/>
    </xf>
    <xf numFmtId="0" fontId="28" fillId="0" borderId="9" xfId="4" applyFont="1" applyBorder="1" applyAlignment="1" applyProtection="1">
      <alignment horizontal="left" vertical="center" shrinkToFit="1"/>
      <protection locked="0"/>
    </xf>
    <xf numFmtId="0" fontId="28" fillId="0" borderId="0" xfId="4" applyFont="1" applyAlignment="1" applyProtection="1">
      <alignment horizontal="left" vertical="center" shrinkToFit="1"/>
      <protection locked="0"/>
    </xf>
    <xf numFmtId="0" fontId="28" fillId="0" borderId="9" xfId="4" applyFont="1" applyBorder="1" applyAlignment="1" applyProtection="1">
      <alignment horizontal="right" vertical="center" shrinkToFit="1"/>
      <protection locked="0"/>
    </xf>
    <xf numFmtId="0" fontId="28" fillId="8" borderId="9" xfId="4" applyFont="1" applyFill="1" applyBorder="1" applyAlignment="1" applyProtection="1">
      <alignment horizontal="right" vertical="center" shrinkToFit="1"/>
      <protection locked="0"/>
    </xf>
    <xf numFmtId="0" fontId="28" fillId="8" borderId="55" xfId="4" applyFont="1" applyFill="1" applyBorder="1" applyAlignment="1" applyProtection="1">
      <alignment horizontal="center" vertical="center" wrapText="1"/>
      <protection locked="0"/>
    </xf>
    <xf numFmtId="0" fontId="28" fillId="8" borderId="56" xfId="4" applyFont="1" applyFill="1" applyBorder="1" applyAlignment="1" applyProtection="1">
      <alignment horizontal="center" vertical="center" wrapText="1"/>
      <protection locked="0"/>
    </xf>
    <xf numFmtId="0" fontId="28" fillId="8" borderId="57" xfId="4" applyFont="1" applyFill="1" applyBorder="1" applyAlignment="1" applyProtection="1">
      <alignment horizontal="center" vertical="center" wrapText="1"/>
      <protection locked="0"/>
    </xf>
    <xf numFmtId="178" fontId="28" fillId="8" borderId="96" xfId="5" applyNumberFormat="1" applyFont="1" applyFill="1" applyBorder="1" applyAlignment="1" applyProtection="1">
      <alignment vertical="center" shrinkToFit="1"/>
      <protection locked="0"/>
    </xf>
    <xf numFmtId="178" fontId="28" fillId="8" borderId="97" xfId="5" applyNumberFormat="1" applyFont="1" applyFill="1" applyBorder="1" applyAlignment="1" applyProtection="1">
      <alignment vertical="center" shrinkToFit="1"/>
      <protection locked="0"/>
    </xf>
    <xf numFmtId="178" fontId="28" fillId="8" borderId="98" xfId="5" applyNumberFormat="1" applyFont="1" applyFill="1" applyBorder="1" applyAlignment="1" applyProtection="1">
      <alignment vertical="center" shrinkToFit="1"/>
      <protection locked="0"/>
    </xf>
    <xf numFmtId="178" fontId="28" fillId="0" borderId="96" xfId="5" applyNumberFormat="1" applyFont="1" applyFill="1" applyBorder="1" applyAlignment="1" applyProtection="1">
      <alignment vertical="center" shrinkToFit="1"/>
      <protection locked="0"/>
    </xf>
    <xf numFmtId="178" fontId="28" fillId="0" borderId="97" xfId="5" applyNumberFormat="1" applyFont="1" applyFill="1" applyBorder="1" applyAlignment="1" applyProtection="1">
      <alignment vertical="center" shrinkToFit="1"/>
      <protection locked="0"/>
    </xf>
    <xf numFmtId="178" fontId="28" fillId="0" borderId="98" xfId="5" applyNumberFormat="1" applyFont="1" applyFill="1" applyBorder="1" applyAlignment="1" applyProtection="1">
      <alignment vertical="center" shrinkToFit="1"/>
      <protection locked="0"/>
    </xf>
    <xf numFmtId="178" fontId="28" fillId="8" borderId="96" xfId="5" applyNumberFormat="1" applyFont="1" applyFill="1" applyBorder="1" applyAlignment="1" applyProtection="1">
      <alignment horizontal="right" vertical="center" shrinkToFit="1"/>
      <protection locked="0"/>
    </xf>
    <xf numFmtId="178" fontId="28" fillId="8" borderId="97" xfId="5" applyNumberFormat="1" applyFont="1" applyFill="1" applyBorder="1" applyAlignment="1" applyProtection="1">
      <alignment horizontal="right" vertical="center" shrinkToFit="1"/>
      <protection locked="0"/>
    </xf>
    <xf numFmtId="178" fontId="28" fillId="8" borderId="98" xfId="5" applyNumberFormat="1" applyFont="1" applyFill="1" applyBorder="1" applyAlignment="1" applyProtection="1">
      <alignment horizontal="right" vertical="center" shrinkToFit="1"/>
      <protection locked="0"/>
    </xf>
    <xf numFmtId="49" fontId="28" fillId="8" borderId="56" xfId="4" applyNumberFormat="1" applyFont="1" applyFill="1" applyBorder="1" applyAlignment="1" applyProtection="1">
      <alignment horizontal="center" vertical="center" shrinkToFit="1"/>
      <protection locked="0"/>
    </xf>
    <xf numFmtId="0" fontId="3" fillId="0" borderId="83" xfId="2" applyBorder="1" applyAlignment="1" applyProtection="1">
      <alignment horizontal="left" vertical="top" wrapText="1"/>
      <protection locked="0"/>
    </xf>
    <xf numFmtId="0" fontId="3" fillId="0" borderId="56" xfId="2" applyBorder="1" applyAlignment="1" applyProtection="1">
      <alignment horizontal="left" vertical="top" wrapText="1"/>
      <protection locked="0"/>
    </xf>
    <xf numFmtId="0" fontId="3" fillId="0" borderId="88" xfId="2" applyBorder="1" applyAlignment="1" applyProtection="1">
      <alignment horizontal="left" vertical="top" wrapText="1"/>
      <protection locked="0"/>
    </xf>
    <xf numFmtId="0" fontId="47" fillId="8" borderId="55" xfId="4" applyFont="1" applyFill="1" applyBorder="1" applyAlignment="1" applyProtection="1">
      <alignment horizontal="center" vertical="center" wrapText="1"/>
      <protection locked="0"/>
    </xf>
    <xf numFmtId="0" fontId="47" fillId="8" borderId="56" xfId="4" applyFont="1" applyFill="1" applyBorder="1" applyAlignment="1" applyProtection="1">
      <alignment horizontal="center" vertical="center" wrapText="1"/>
      <protection locked="0"/>
    </xf>
    <xf numFmtId="0" fontId="47" fillId="8" borderId="57" xfId="4" applyFont="1" applyFill="1" applyBorder="1" applyAlignment="1" applyProtection="1">
      <alignment horizontal="center" vertical="center" wrapText="1"/>
      <protection locked="0"/>
    </xf>
    <xf numFmtId="178" fontId="28" fillId="8" borderId="71" xfId="5" applyNumberFormat="1" applyFont="1" applyFill="1" applyBorder="1" applyAlignment="1" applyProtection="1">
      <alignment horizontal="right" vertical="center" shrinkToFit="1"/>
      <protection locked="0"/>
    </xf>
    <xf numFmtId="178" fontId="28" fillId="8" borderId="64" xfId="5" applyNumberFormat="1" applyFont="1" applyFill="1" applyBorder="1" applyAlignment="1" applyProtection="1">
      <alignment horizontal="right" vertical="center" shrinkToFit="1"/>
      <protection locked="0"/>
    </xf>
    <xf numFmtId="178" fontId="28" fillId="8" borderId="72" xfId="5" applyNumberFormat="1" applyFont="1" applyFill="1" applyBorder="1" applyAlignment="1" applyProtection="1">
      <alignment horizontal="right" vertical="center" shrinkToFit="1"/>
      <protection locked="0"/>
    </xf>
    <xf numFmtId="0" fontId="28" fillId="8" borderId="63" xfId="4" applyFont="1" applyFill="1" applyBorder="1" applyAlignment="1" applyProtection="1">
      <alignment horizontal="center" vertical="center" wrapText="1"/>
      <protection locked="0"/>
    </xf>
    <xf numFmtId="0" fontId="28" fillId="8" borderId="64" xfId="4" applyFont="1" applyFill="1" applyBorder="1" applyAlignment="1" applyProtection="1">
      <alignment horizontal="center" vertical="center" wrapText="1"/>
      <protection locked="0"/>
    </xf>
    <xf numFmtId="0" fontId="28" fillId="8" borderId="65" xfId="4" applyFont="1" applyFill="1" applyBorder="1" applyAlignment="1" applyProtection="1">
      <alignment horizontal="center" vertical="center" wrapText="1"/>
      <protection locked="0"/>
    </xf>
    <xf numFmtId="177" fontId="28" fillId="8" borderId="78" xfId="5" applyNumberFormat="1" applyFont="1" applyFill="1" applyBorder="1" applyAlignment="1" applyProtection="1">
      <alignment horizontal="right" vertical="center" shrinkToFit="1"/>
      <protection locked="0"/>
    </xf>
    <xf numFmtId="177" fontId="28" fillId="8" borderId="67" xfId="5" applyNumberFormat="1" applyFont="1" applyFill="1" applyBorder="1" applyAlignment="1" applyProtection="1">
      <alignment horizontal="right" vertical="center" shrinkToFit="1"/>
      <protection locked="0"/>
    </xf>
    <xf numFmtId="177" fontId="28" fillId="8" borderId="66" xfId="5" applyNumberFormat="1" applyFont="1" applyFill="1" applyBorder="1" applyAlignment="1" applyProtection="1">
      <alignment horizontal="right" vertical="center" shrinkToFit="1"/>
      <protection locked="0"/>
    </xf>
    <xf numFmtId="177" fontId="28" fillId="8" borderId="70" xfId="5" applyNumberFormat="1" applyFont="1" applyFill="1" applyBorder="1" applyAlignment="1" applyProtection="1">
      <alignment horizontal="right" vertical="center" shrinkToFit="1"/>
      <protection locked="0"/>
    </xf>
    <xf numFmtId="0" fontId="28" fillId="0" borderId="66" xfId="4" applyFont="1" applyBorder="1" applyAlignment="1" applyProtection="1">
      <alignment horizontal="right" vertical="center" shrinkToFit="1"/>
      <protection locked="0"/>
    </xf>
    <xf numFmtId="0" fontId="28" fillId="8" borderId="66" xfId="4" applyFont="1" applyFill="1" applyBorder="1" applyAlignment="1" applyProtection="1">
      <alignment horizontal="right" vertical="center" shrinkToFit="1"/>
      <protection locked="0"/>
    </xf>
    <xf numFmtId="0" fontId="28" fillId="8" borderId="66" xfId="4" applyFont="1" applyFill="1" applyBorder="1" applyAlignment="1" applyProtection="1">
      <alignment horizontal="center" vertical="center"/>
      <protection locked="0"/>
    </xf>
    <xf numFmtId="0" fontId="28" fillId="8" borderId="55" xfId="4" applyFont="1" applyFill="1" applyBorder="1" applyAlignment="1" applyProtection="1">
      <alignment horizontal="center" vertical="center"/>
      <protection locked="0"/>
    </xf>
    <xf numFmtId="0" fontId="28" fillId="8" borderId="90" xfId="4" applyFont="1" applyFill="1" applyBorder="1" applyAlignment="1" applyProtection="1">
      <alignment horizontal="center" vertical="center"/>
      <protection locked="0"/>
    </xf>
    <xf numFmtId="0" fontId="28" fillId="8" borderId="93" xfId="4" applyFont="1" applyFill="1" applyBorder="1" applyAlignment="1" applyProtection="1">
      <alignment horizontal="center" vertical="center"/>
      <protection locked="0"/>
    </xf>
    <xf numFmtId="0" fontId="28" fillId="8" borderId="71" xfId="4" applyFont="1" applyFill="1" applyBorder="1" applyAlignment="1" applyProtection="1">
      <alignment horizontal="center" vertical="center" wrapText="1"/>
      <protection locked="0"/>
    </xf>
    <xf numFmtId="0" fontId="28" fillId="8" borderId="72" xfId="4" applyFont="1" applyFill="1" applyBorder="1" applyAlignment="1" applyProtection="1">
      <alignment horizontal="center" vertical="center" wrapText="1"/>
      <protection locked="0"/>
    </xf>
    <xf numFmtId="0" fontId="28" fillId="8" borderId="66" xfId="4" applyFont="1" applyFill="1" applyBorder="1" applyAlignment="1" applyProtection="1">
      <alignment horizontal="center" vertical="center" wrapText="1"/>
      <protection locked="0"/>
    </xf>
    <xf numFmtId="0" fontId="28" fillId="8" borderId="67" xfId="4" applyFont="1" applyFill="1" applyBorder="1" applyAlignment="1" applyProtection="1">
      <alignment horizontal="center" vertical="center" wrapText="1"/>
      <protection locked="0"/>
    </xf>
    <xf numFmtId="0" fontId="28" fillId="8" borderId="70" xfId="4" applyFont="1" applyFill="1" applyBorder="1" applyAlignment="1" applyProtection="1">
      <alignment horizontal="center" vertical="center" wrapText="1"/>
      <protection locked="0"/>
    </xf>
    <xf numFmtId="0" fontId="28" fillId="0" borderId="66" xfId="4" applyFont="1" applyBorder="1" applyAlignment="1" applyProtection="1">
      <alignment horizontal="left" vertical="center" shrinkToFit="1"/>
      <protection locked="0"/>
    </xf>
    <xf numFmtId="0" fontId="28" fillId="0" borderId="67" xfId="4" applyFont="1" applyBorder="1" applyAlignment="1" applyProtection="1">
      <alignment horizontal="left" vertical="center" shrinkToFit="1"/>
      <protection locked="0"/>
    </xf>
    <xf numFmtId="180" fontId="28" fillId="0" borderId="9" xfId="4" applyNumberFormat="1" applyFont="1" applyBorder="1" applyAlignment="1" applyProtection="1">
      <alignment horizontal="center" vertical="center"/>
      <protection locked="0"/>
    </xf>
    <xf numFmtId="180" fontId="28" fillId="0" borderId="0" xfId="4" applyNumberFormat="1" applyFont="1" applyAlignment="1" applyProtection="1">
      <alignment horizontal="center" vertical="center"/>
      <protection locked="0"/>
    </xf>
    <xf numFmtId="180" fontId="28" fillId="0" borderId="55" xfId="4" applyNumberFormat="1" applyFont="1" applyBorder="1" applyAlignment="1" applyProtection="1">
      <alignment horizontal="center" vertical="center"/>
      <protection locked="0"/>
    </xf>
    <xf numFmtId="180" fontId="28" fillId="0" borderId="56" xfId="4" applyNumberFormat="1" applyFont="1" applyBorder="1" applyAlignment="1" applyProtection="1">
      <alignment horizontal="center" vertical="center"/>
      <protection locked="0"/>
    </xf>
    <xf numFmtId="178" fontId="28" fillId="8" borderId="66" xfId="5" applyNumberFormat="1" applyFont="1" applyFill="1" applyBorder="1" applyAlignment="1" applyProtection="1">
      <alignment horizontal="right" vertical="center" shrinkToFit="1"/>
      <protection locked="0"/>
    </xf>
    <xf numFmtId="178" fontId="28" fillId="8" borderId="67" xfId="5" applyNumberFormat="1" applyFont="1" applyFill="1" applyBorder="1" applyAlignment="1" applyProtection="1">
      <alignment horizontal="right" vertical="center" shrinkToFit="1"/>
      <protection locked="0"/>
    </xf>
    <xf numFmtId="178" fontId="28" fillId="8" borderId="70" xfId="5" applyNumberFormat="1" applyFont="1" applyFill="1" applyBorder="1" applyAlignment="1" applyProtection="1">
      <alignment horizontal="right" vertical="center" shrinkToFit="1"/>
      <protection locked="0"/>
    </xf>
    <xf numFmtId="0" fontId="28" fillId="8" borderId="78" xfId="4" applyFont="1" applyFill="1" applyBorder="1" applyAlignment="1" applyProtection="1">
      <alignment horizontal="center" vertical="center" wrapText="1"/>
      <protection locked="0"/>
    </xf>
    <xf numFmtId="0" fontId="28" fillId="8" borderId="79" xfId="4" applyFont="1" applyFill="1" applyBorder="1" applyAlignment="1" applyProtection="1">
      <alignment horizontal="center" vertical="center" wrapText="1"/>
      <protection locked="0"/>
    </xf>
    <xf numFmtId="49" fontId="28" fillId="8" borderId="0" xfId="4" applyNumberFormat="1" applyFont="1" applyFill="1" applyAlignment="1" applyProtection="1">
      <alignment horizontal="center" vertical="center" shrinkToFit="1"/>
      <protection locked="0"/>
    </xf>
    <xf numFmtId="178" fontId="28" fillId="8" borderId="66" xfId="5" applyNumberFormat="1" applyFont="1" applyFill="1" applyBorder="1" applyAlignment="1" applyProtection="1">
      <alignment vertical="center" shrinkToFit="1"/>
      <protection locked="0"/>
    </xf>
    <xf numFmtId="178" fontId="28" fillId="8" borderId="67" xfId="5" applyNumberFormat="1" applyFont="1" applyFill="1" applyBorder="1" applyAlignment="1" applyProtection="1">
      <alignment vertical="center" shrinkToFit="1"/>
      <protection locked="0"/>
    </xf>
    <xf numFmtId="178" fontId="28" fillId="8" borderId="70" xfId="5" applyNumberFormat="1" applyFont="1" applyFill="1" applyBorder="1" applyAlignment="1" applyProtection="1">
      <alignment vertical="center" shrinkToFit="1"/>
      <protection locked="0"/>
    </xf>
    <xf numFmtId="0" fontId="28" fillId="8" borderId="67" xfId="4" applyFont="1" applyFill="1" applyBorder="1" applyAlignment="1" applyProtection="1">
      <alignment horizontal="left" vertical="top" wrapText="1"/>
      <protection locked="0"/>
    </xf>
    <xf numFmtId="0" fontId="28" fillId="8" borderId="91" xfId="4" applyFont="1" applyFill="1" applyBorder="1" applyAlignment="1" applyProtection="1">
      <alignment horizontal="left" vertical="top" wrapText="1"/>
      <protection locked="0"/>
    </xf>
    <xf numFmtId="0" fontId="28" fillId="8" borderId="53" xfId="4" applyFont="1" applyFill="1" applyBorder="1" applyAlignment="1" applyProtection="1">
      <alignment horizontal="left" vertical="top" wrapText="1"/>
      <protection locked="0"/>
    </xf>
    <xf numFmtId="0" fontId="28" fillId="8" borderId="0" xfId="4" applyFont="1" applyFill="1" applyAlignment="1" applyProtection="1">
      <alignment horizontal="left" vertical="top" wrapText="1"/>
      <protection locked="0"/>
    </xf>
    <xf numFmtId="0" fontId="28" fillId="8" borderId="21" xfId="4" applyFont="1" applyFill="1" applyBorder="1" applyAlignment="1" applyProtection="1">
      <alignment horizontal="left" vertical="top" wrapText="1"/>
      <protection locked="0"/>
    </xf>
    <xf numFmtId="0" fontId="28" fillId="8" borderId="83" xfId="4" applyFont="1" applyFill="1" applyBorder="1" applyAlignment="1" applyProtection="1">
      <alignment horizontal="left" vertical="top" wrapText="1"/>
      <protection locked="0"/>
    </xf>
    <xf numFmtId="0" fontId="28" fillId="8" borderId="56" xfId="4" applyFont="1" applyFill="1" applyBorder="1" applyAlignment="1" applyProtection="1">
      <alignment horizontal="left" vertical="top" wrapText="1"/>
      <protection locked="0"/>
    </xf>
    <xf numFmtId="0" fontId="28" fillId="8" borderId="88" xfId="4" applyFont="1" applyFill="1" applyBorder="1" applyAlignment="1" applyProtection="1">
      <alignment horizontal="left" vertical="top" wrapText="1"/>
      <protection locked="0"/>
    </xf>
    <xf numFmtId="0" fontId="47" fillId="8" borderId="66" xfId="4" applyFont="1" applyFill="1" applyBorder="1" applyAlignment="1" applyProtection="1">
      <alignment horizontal="center" vertical="center" wrapText="1"/>
      <protection locked="0"/>
    </xf>
    <xf numFmtId="0" fontId="47" fillId="8" borderId="67" xfId="4" applyFont="1" applyFill="1" applyBorder="1" applyAlignment="1" applyProtection="1">
      <alignment horizontal="center" vertical="center" wrapText="1"/>
      <protection locked="0"/>
    </xf>
    <xf numFmtId="0" fontId="47" fillId="8" borderId="70" xfId="4" applyFont="1" applyFill="1" applyBorder="1" applyAlignment="1" applyProtection="1">
      <alignment horizontal="center" vertical="center" wrapText="1"/>
      <protection locked="0"/>
    </xf>
    <xf numFmtId="0" fontId="28" fillId="8" borderId="53" xfId="4" applyFont="1" applyFill="1" applyBorder="1" applyAlignment="1" applyProtection="1">
      <alignment horizontal="center" vertical="center" wrapText="1"/>
      <protection locked="0"/>
    </xf>
    <xf numFmtId="0" fontId="28" fillId="8" borderId="54" xfId="4" applyFont="1" applyFill="1" applyBorder="1" applyAlignment="1" applyProtection="1">
      <alignment horizontal="center" vertical="center" wrapText="1"/>
      <protection locked="0"/>
    </xf>
    <xf numFmtId="0" fontId="28" fillId="8" borderId="7" xfId="4" applyFont="1" applyFill="1" applyBorder="1" applyAlignment="1" applyProtection="1">
      <alignment horizontal="center" vertical="center" shrinkToFit="1"/>
      <protection locked="0"/>
    </xf>
    <xf numFmtId="0" fontId="28" fillId="8" borderId="2" xfId="4" applyFont="1" applyFill="1" applyBorder="1" applyAlignment="1" applyProtection="1">
      <alignment horizontal="center" vertical="center" shrinkToFit="1"/>
      <protection locked="0"/>
    </xf>
    <xf numFmtId="0" fontId="28" fillId="8" borderId="8" xfId="4" applyFont="1" applyFill="1" applyBorder="1" applyAlignment="1" applyProtection="1">
      <alignment horizontal="center" vertical="center" shrinkToFit="1"/>
      <protection locked="0"/>
    </xf>
    <xf numFmtId="0" fontId="28" fillId="8" borderId="7" xfId="4" applyFont="1" applyFill="1" applyBorder="1" applyAlignment="1" applyProtection="1">
      <alignment horizontal="center" vertical="center"/>
      <protection locked="0"/>
    </xf>
    <xf numFmtId="0" fontId="28" fillId="8" borderId="81" xfId="4" applyFont="1" applyFill="1" applyBorder="1" applyAlignment="1" applyProtection="1">
      <alignment horizontal="center" vertical="center"/>
      <protection locked="0"/>
    </xf>
    <xf numFmtId="178" fontId="28" fillId="8" borderId="61" xfId="5" applyNumberFormat="1" applyFont="1" applyFill="1" applyBorder="1" applyAlignment="1" applyProtection="1">
      <alignment horizontal="right" vertical="center" shrinkToFit="1"/>
      <protection locked="0"/>
    </xf>
    <xf numFmtId="178" fontId="28" fillId="8" borderId="59" xfId="5" applyNumberFormat="1" applyFont="1" applyFill="1" applyBorder="1" applyAlignment="1" applyProtection="1">
      <alignment horizontal="right" vertical="center" shrinkToFit="1"/>
      <protection locked="0"/>
    </xf>
    <xf numFmtId="178" fontId="28" fillId="8" borderId="62" xfId="5" applyNumberFormat="1" applyFont="1" applyFill="1" applyBorder="1" applyAlignment="1" applyProtection="1">
      <alignment horizontal="right" vertical="center" shrinkToFit="1"/>
      <protection locked="0"/>
    </xf>
    <xf numFmtId="0" fontId="28" fillId="8" borderId="50" xfId="4" applyFont="1" applyFill="1" applyBorder="1" applyAlignment="1" applyProtection="1">
      <alignment horizontal="left" vertical="top" wrapText="1"/>
      <protection locked="0"/>
    </xf>
    <xf numFmtId="0" fontId="28" fillId="8" borderId="2" xfId="4" applyFont="1" applyFill="1" applyBorder="1" applyAlignment="1" applyProtection="1">
      <alignment horizontal="left" vertical="top" wrapText="1"/>
      <protection locked="0"/>
    </xf>
    <xf numFmtId="0" fontId="28" fillId="8" borderId="39" xfId="4" applyFont="1" applyFill="1" applyBorder="1" applyAlignment="1" applyProtection="1">
      <alignment horizontal="left" vertical="top" wrapText="1"/>
      <protection locked="0"/>
    </xf>
    <xf numFmtId="177" fontId="28" fillId="8" borderId="50" xfId="5" applyNumberFormat="1" applyFont="1" applyFill="1" applyBorder="1" applyAlignment="1" applyProtection="1">
      <alignment horizontal="right" vertical="center" shrinkToFit="1"/>
      <protection locked="0"/>
    </xf>
    <xf numFmtId="177" fontId="28" fillId="8" borderId="2" xfId="5" applyNumberFormat="1" applyFont="1" applyFill="1" applyBorder="1" applyAlignment="1" applyProtection="1">
      <alignment horizontal="right" vertical="center" shrinkToFit="1"/>
      <protection locked="0"/>
    </xf>
    <xf numFmtId="177" fontId="28" fillId="8" borderId="7" xfId="5" applyNumberFormat="1" applyFont="1" applyFill="1" applyBorder="1" applyAlignment="1" applyProtection="1">
      <alignment horizontal="right" vertical="center" shrinkToFit="1"/>
      <protection locked="0"/>
    </xf>
    <xf numFmtId="177" fontId="28" fillId="8" borderId="8" xfId="5" applyNumberFormat="1" applyFont="1" applyFill="1" applyBorder="1" applyAlignment="1" applyProtection="1">
      <alignment horizontal="right" vertical="center" shrinkToFit="1"/>
      <protection locked="0"/>
    </xf>
    <xf numFmtId="178" fontId="28" fillId="8" borderId="61" xfId="5" applyNumberFormat="1" applyFont="1" applyFill="1" applyBorder="1" applyAlignment="1" applyProtection="1">
      <alignment vertical="center" shrinkToFit="1"/>
      <protection locked="0"/>
    </xf>
    <xf numFmtId="178" fontId="28" fillId="8" borderId="59" xfId="5" applyNumberFormat="1" applyFont="1" applyFill="1" applyBorder="1" applyAlignment="1" applyProtection="1">
      <alignment vertical="center" shrinkToFit="1"/>
      <protection locked="0"/>
    </xf>
    <xf numFmtId="178" fontId="28" fillId="8" borderId="62" xfId="5" applyNumberFormat="1" applyFont="1" applyFill="1" applyBorder="1" applyAlignment="1" applyProtection="1">
      <alignment vertical="center" shrinkToFit="1"/>
      <protection locked="0"/>
    </xf>
    <xf numFmtId="0" fontId="28" fillId="8" borderId="7" xfId="4" applyFont="1" applyFill="1" applyBorder="1" applyAlignment="1" applyProtection="1">
      <alignment horizontal="center" vertical="center" wrapText="1"/>
      <protection locked="0"/>
    </xf>
    <xf numFmtId="0" fontId="28" fillId="8" borderId="2" xfId="4" applyFont="1" applyFill="1" applyBorder="1" applyAlignment="1" applyProtection="1">
      <alignment horizontal="center" vertical="center" wrapText="1"/>
      <protection locked="0"/>
    </xf>
    <xf numFmtId="0" fontId="28" fillId="8" borderId="8" xfId="4" applyFont="1" applyFill="1" applyBorder="1" applyAlignment="1" applyProtection="1">
      <alignment horizontal="center" vertical="center" wrapText="1"/>
      <protection locked="0"/>
    </xf>
    <xf numFmtId="57" fontId="28" fillId="0" borderId="7" xfId="4" applyNumberFormat="1" applyFont="1" applyBorder="1" applyAlignment="1" applyProtection="1">
      <alignment horizontal="left" vertical="center" shrinkToFit="1"/>
      <protection locked="0"/>
    </xf>
    <xf numFmtId="57" fontId="28" fillId="0" borderId="2" xfId="4" applyNumberFormat="1" applyFont="1" applyBorder="1" applyAlignment="1" applyProtection="1">
      <alignment horizontal="left" vertical="center" shrinkToFit="1"/>
      <protection locked="0"/>
    </xf>
    <xf numFmtId="57" fontId="28" fillId="0" borderId="8" xfId="4" applyNumberFormat="1" applyFont="1" applyBorder="1" applyAlignment="1" applyProtection="1">
      <alignment horizontal="left" vertical="center" shrinkToFit="1"/>
      <protection locked="0"/>
    </xf>
    <xf numFmtId="57" fontId="28" fillId="0" borderId="9" xfId="4" applyNumberFormat="1" applyFont="1" applyBorder="1" applyAlignment="1" applyProtection="1">
      <alignment horizontal="left" vertical="center" shrinkToFit="1"/>
      <protection locked="0"/>
    </xf>
    <xf numFmtId="57" fontId="28" fillId="0" borderId="0" xfId="4" applyNumberFormat="1" applyFont="1" applyAlignment="1" applyProtection="1">
      <alignment horizontal="left" vertical="center" shrinkToFit="1"/>
      <protection locked="0"/>
    </xf>
    <xf numFmtId="57" fontId="28" fillId="0" borderId="10" xfId="4" applyNumberFormat="1" applyFont="1" applyBorder="1" applyAlignment="1" applyProtection="1">
      <alignment horizontal="left" vertical="center" shrinkToFit="1"/>
      <protection locked="0"/>
    </xf>
    <xf numFmtId="0" fontId="28" fillId="0" borderId="7" xfId="4" applyFont="1" applyBorder="1" applyAlignment="1" applyProtection="1">
      <alignment horizontal="right" vertical="center" shrinkToFit="1"/>
      <protection locked="0"/>
    </xf>
    <xf numFmtId="0" fontId="28" fillId="8" borderId="7" xfId="4" applyFont="1" applyFill="1" applyBorder="1" applyAlignment="1" applyProtection="1">
      <alignment horizontal="right" vertical="center" shrinkToFit="1"/>
      <protection locked="0"/>
    </xf>
    <xf numFmtId="0" fontId="28" fillId="8" borderId="61" xfId="4" applyFont="1" applyFill="1" applyBorder="1" applyAlignment="1" applyProtection="1">
      <alignment horizontal="center" vertical="center" wrapText="1"/>
      <protection locked="0"/>
    </xf>
    <xf numFmtId="0" fontId="28" fillId="8" borderId="59" xfId="4" applyFont="1" applyFill="1" applyBorder="1" applyAlignment="1" applyProtection="1">
      <alignment horizontal="center" vertical="center" wrapText="1"/>
      <protection locked="0"/>
    </xf>
    <xf numFmtId="0" fontId="28" fillId="8" borderId="62" xfId="4" applyFont="1" applyFill="1" applyBorder="1" applyAlignment="1" applyProtection="1">
      <alignment horizontal="center" vertical="center" wrapText="1"/>
      <protection locked="0"/>
    </xf>
    <xf numFmtId="0" fontId="28" fillId="8" borderId="50" xfId="4" applyFont="1" applyFill="1" applyBorder="1" applyAlignment="1" applyProtection="1">
      <alignment horizontal="center" wrapText="1"/>
      <protection locked="0"/>
    </xf>
    <xf numFmtId="0" fontId="28" fillId="8" borderId="2" xfId="4" applyFont="1" applyFill="1" applyBorder="1" applyAlignment="1" applyProtection="1">
      <alignment horizontal="center" wrapText="1"/>
      <protection locked="0"/>
    </xf>
    <xf numFmtId="0" fontId="28" fillId="8" borderId="82" xfId="4" applyFont="1" applyFill="1" applyBorder="1" applyAlignment="1" applyProtection="1">
      <alignment horizontal="center" wrapText="1"/>
      <protection locked="0"/>
    </xf>
    <xf numFmtId="0" fontId="41" fillId="0" borderId="0" xfId="4" applyFont="1" applyAlignment="1">
      <alignment horizontal="left" vertical="center"/>
    </xf>
    <xf numFmtId="0" fontId="32" fillId="0" borderId="4" xfId="4" applyFont="1" applyBorder="1" applyAlignment="1">
      <alignment horizontal="left" vertical="center"/>
    </xf>
    <xf numFmtId="0" fontId="32" fillId="0" borderId="5" xfId="4" applyFont="1" applyBorder="1" applyAlignment="1">
      <alignment horizontal="left" vertical="center"/>
    </xf>
    <xf numFmtId="0" fontId="32" fillId="0" borderId="3" xfId="4" applyFont="1" applyBorder="1" applyAlignment="1">
      <alignment horizontal="left" vertical="center"/>
    </xf>
    <xf numFmtId="0" fontId="49" fillId="0" borderId="0" xfId="4" quotePrefix="1" applyFont="1" applyAlignment="1">
      <alignment horizontal="center" vertical="top"/>
    </xf>
    <xf numFmtId="0" fontId="49" fillId="0" borderId="0" xfId="4" applyFont="1" applyAlignment="1">
      <alignment horizontal="center" vertical="top"/>
    </xf>
    <xf numFmtId="0" fontId="28" fillId="0" borderId="102" xfId="4" applyFont="1" applyFill="1" applyBorder="1" applyAlignment="1">
      <alignment horizontal="center" vertical="center" shrinkToFit="1"/>
    </xf>
    <xf numFmtId="0" fontId="28" fillId="0" borderId="103" xfId="4" applyFont="1" applyFill="1" applyBorder="1" applyAlignment="1">
      <alignment horizontal="center" vertical="center" shrinkToFit="1"/>
    </xf>
    <xf numFmtId="0" fontId="28" fillId="0" borderId="107" xfId="4" applyFont="1" applyFill="1" applyBorder="1" applyAlignment="1">
      <alignment horizontal="center" vertical="center" shrinkToFit="1"/>
    </xf>
    <xf numFmtId="0" fontId="28" fillId="0" borderId="108" xfId="4" applyFont="1" applyFill="1" applyBorder="1" applyAlignment="1">
      <alignment horizontal="center" vertical="center" shrinkToFit="1"/>
    </xf>
    <xf numFmtId="0" fontId="28" fillId="0" borderId="109" xfId="4" applyFont="1" applyFill="1" applyBorder="1" applyAlignment="1">
      <alignment horizontal="center" vertical="center" shrinkToFit="1"/>
    </xf>
    <xf numFmtId="0" fontId="28" fillId="0" borderId="113" xfId="4" applyFont="1" applyFill="1" applyBorder="1" applyAlignment="1">
      <alignment horizontal="center" vertical="center" shrinkToFit="1"/>
    </xf>
    <xf numFmtId="0" fontId="28" fillId="0" borderId="0" xfId="4" applyFont="1" applyAlignment="1">
      <alignment horizontal="right" vertical="center"/>
    </xf>
    <xf numFmtId="0" fontId="28" fillId="0" borderId="0" xfId="4" applyFont="1" applyAlignment="1">
      <alignment vertical="top"/>
    </xf>
    <xf numFmtId="0" fontId="49" fillId="0" borderId="0" xfId="2" quotePrefix="1" applyFont="1" applyAlignment="1">
      <alignment horizontal="center" vertical="top"/>
    </xf>
    <xf numFmtId="176" fontId="28" fillId="9" borderId="14" xfId="4" applyNumberFormat="1" applyFont="1" applyFill="1" applyBorder="1" applyAlignment="1">
      <alignment horizontal="right" vertical="center" shrinkToFit="1"/>
    </xf>
    <xf numFmtId="176" fontId="28" fillId="9" borderId="16" xfId="4" applyNumberFormat="1" applyFont="1" applyFill="1" applyBorder="1" applyAlignment="1">
      <alignment horizontal="right" vertical="center" shrinkToFit="1"/>
    </xf>
    <xf numFmtId="176" fontId="28" fillId="9" borderId="23" xfId="4" applyNumberFormat="1" applyFont="1" applyFill="1" applyBorder="1" applyAlignment="1">
      <alignment horizontal="right" vertical="center" shrinkToFit="1"/>
    </xf>
    <xf numFmtId="176" fontId="28" fillId="9" borderId="25" xfId="4" applyNumberFormat="1" applyFont="1" applyFill="1" applyBorder="1" applyAlignment="1">
      <alignment horizontal="right" vertical="center" shrinkToFit="1"/>
    </xf>
    <xf numFmtId="178" fontId="28" fillId="0" borderId="102" xfId="4" applyNumberFormat="1" applyFont="1" applyFill="1" applyBorder="1" applyAlignment="1">
      <alignment horizontal="center" vertical="center" shrinkToFit="1"/>
    </xf>
    <xf numFmtId="178" fontId="28" fillId="0" borderId="103" xfId="4" applyNumberFormat="1" applyFont="1" applyFill="1" applyBorder="1" applyAlignment="1">
      <alignment horizontal="center" vertical="center" shrinkToFit="1"/>
    </xf>
    <xf numFmtId="178" fontId="28" fillId="0" borderId="107" xfId="4" applyNumberFormat="1" applyFont="1" applyFill="1" applyBorder="1" applyAlignment="1">
      <alignment horizontal="center" vertical="center" shrinkToFit="1"/>
    </xf>
    <xf numFmtId="178" fontId="28" fillId="0" borderId="108" xfId="4" applyNumberFormat="1" applyFont="1" applyFill="1" applyBorder="1" applyAlignment="1">
      <alignment horizontal="center" vertical="center" shrinkToFit="1"/>
    </xf>
    <xf numFmtId="178" fontId="28" fillId="0" borderId="109" xfId="4" applyNumberFormat="1" applyFont="1" applyFill="1" applyBorder="1" applyAlignment="1">
      <alignment horizontal="center" vertical="center" shrinkToFit="1"/>
    </xf>
    <xf numFmtId="178" fontId="28" fillId="0" borderId="113" xfId="4" applyNumberFormat="1" applyFont="1" applyFill="1" applyBorder="1" applyAlignment="1">
      <alignment horizontal="center" vertical="center" shrinkToFit="1"/>
    </xf>
    <xf numFmtId="178" fontId="28" fillId="9" borderId="14" xfId="4" applyNumberFormat="1" applyFont="1" applyFill="1" applyBorder="1" applyAlignment="1">
      <alignment horizontal="right" vertical="center" shrinkToFit="1"/>
    </xf>
    <xf numFmtId="178" fontId="28" fillId="9" borderId="15" xfId="4" applyNumberFormat="1" applyFont="1" applyFill="1" applyBorder="1" applyAlignment="1">
      <alignment horizontal="right" vertical="center" shrinkToFit="1"/>
    </xf>
    <xf numFmtId="178" fontId="28" fillId="9" borderId="16" xfId="4" applyNumberFormat="1" applyFont="1" applyFill="1" applyBorder="1" applyAlignment="1">
      <alignment horizontal="right" vertical="center" shrinkToFit="1"/>
    </xf>
    <xf numFmtId="178" fontId="28" fillId="9" borderId="23" xfId="4" applyNumberFormat="1" applyFont="1" applyFill="1" applyBorder="1" applyAlignment="1">
      <alignment horizontal="right" vertical="center" shrinkToFit="1"/>
    </xf>
    <xf numFmtId="178" fontId="28" fillId="9" borderId="24" xfId="4" applyNumberFormat="1" applyFont="1" applyFill="1" applyBorder="1" applyAlignment="1">
      <alignment horizontal="right" vertical="center" shrinkToFit="1"/>
    </xf>
    <xf numFmtId="178" fontId="28" fillId="9" borderId="25" xfId="4" applyNumberFormat="1" applyFont="1" applyFill="1" applyBorder="1" applyAlignment="1">
      <alignment horizontal="right" vertical="center" shrinkToFit="1"/>
    </xf>
    <xf numFmtId="0" fontId="28" fillId="9" borderId="14" xfId="4" applyFont="1" applyFill="1" applyBorder="1" applyAlignment="1">
      <alignment horizontal="center" vertical="center" shrinkToFit="1"/>
    </xf>
    <xf numFmtId="0" fontId="28" fillId="9" borderId="15" xfId="4" applyFont="1" applyFill="1" applyBorder="1" applyAlignment="1">
      <alignment horizontal="center" vertical="center" shrinkToFit="1"/>
    </xf>
    <xf numFmtId="0" fontId="28" fillId="9" borderId="16" xfId="4" applyFont="1" applyFill="1" applyBorder="1" applyAlignment="1">
      <alignment horizontal="center" vertical="center" shrinkToFit="1"/>
    </xf>
    <xf numFmtId="0" fontId="28" fillId="9" borderId="23" xfId="4" applyFont="1" applyFill="1" applyBorder="1" applyAlignment="1">
      <alignment horizontal="center" vertical="center" shrinkToFit="1"/>
    </xf>
    <xf numFmtId="0" fontId="28" fillId="9" borderId="24" xfId="4" applyFont="1" applyFill="1" applyBorder="1" applyAlignment="1">
      <alignment horizontal="center" vertical="center" shrinkToFit="1"/>
    </xf>
    <xf numFmtId="0" fontId="28" fillId="9" borderId="25" xfId="4" applyFont="1" applyFill="1" applyBorder="1" applyAlignment="1">
      <alignment horizontal="center" vertical="center" shrinkToFit="1"/>
    </xf>
    <xf numFmtId="0" fontId="28" fillId="8" borderId="26" xfId="4" applyFont="1" applyFill="1" applyBorder="1" applyAlignment="1">
      <alignment horizontal="center" vertical="center" shrinkToFit="1"/>
    </xf>
    <xf numFmtId="0" fontId="28" fillId="8" borderId="24" xfId="4" applyFont="1" applyFill="1" applyBorder="1" applyAlignment="1">
      <alignment horizontal="center" vertical="center" shrinkToFit="1"/>
    </xf>
    <xf numFmtId="0" fontId="28" fillId="8" borderId="27" xfId="4" applyFont="1" applyFill="1" applyBorder="1" applyAlignment="1">
      <alignment horizontal="center" vertical="center" shrinkToFit="1"/>
    </xf>
    <xf numFmtId="0" fontId="28" fillId="0" borderId="66" xfId="4" applyFont="1" applyFill="1" applyBorder="1" applyAlignment="1">
      <alignment horizontal="center" vertical="center" shrinkToFit="1"/>
    </xf>
    <xf numFmtId="0" fontId="28" fillId="0" borderId="67" xfId="4" applyFont="1" applyFill="1" applyBorder="1" applyAlignment="1">
      <alignment horizontal="center" vertical="center" shrinkToFit="1"/>
    </xf>
    <xf numFmtId="0" fontId="28" fillId="0" borderId="68" xfId="4" applyFont="1" applyFill="1" applyBorder="1" applyAlignment="1">
      <alignment horizontal="center" vertical="center" shrinkToFit="1"/>
    </xf>
    <xf numFmtId="179" fontId="28" fillId="0" borderId="115" xfId="4" applyNumberFormat="1" applyFont="1" applyFill="1" applyBorder="1" applyAlignment="1">
      <alignment horizontal="center" vertical="center" shrinkToFit="1"/>
    </xf>
    <xf numFmtId="179" fontId="28" fillId="0" borderId="116" xfId="4" applyNumberFormat="1" applyFont="1" applyFill="1" applyBorder="1" applyAlignment="1">
      <alignment horizontal="center" vertical="center" shrinkToFit="1"/>
    </xf>
    <xf numFmtId="0" fontId="53" fillId="8" borderId="66" xfId="4" applyFont="1" applyFill="1" applyBorder="1" applyAlignment="1">
      <alignment horizontal="center" vertical="center" wrapText="1"/>
    </xf>
    <xf numFmtId="0" fontId="53" fillId="8" borderId="67" xfId="4" applyFont="1" applyFill="1" applyBorder="1" applyAlignment="1">
      <alignment horizontal="center" vertical="center" wrapText="1"/>
    </xf>
    <xf numFmtId="0" fontId="53" fillId="8" borderId="70" xfId="4" applyFont="1" applyFill="1" applyBorder="1" applyAlignment="1">
      <alignment horizontal="center" vertical="center" wrapText="1"/>
    </xf>
    <xf numFmtId="0" fontId="53" fillId="8" borderId="26" xfId="4" applyFont="1" applyFill="1" applyBorder="1" applyAlignment="1">
      <alignment horizontal="center" vertical="center" wrapText="1"/>
    </xf>
    <xf numFmtId="0" fontId="53" fillId="8" borderId="24" xfId="4" applyFont="1" applyFill="1" applyBorder="1" applyAlignment="1">
      <alignment horizontal="center" vertical="center" wrapText="1"/>
    </xf>
    <xf numFmtId="0" fontId="53" fillId="8" borderId="27" xfId="4" applyFont="1" applyFill="1" applyBorder="1" applyAlignment="1">
      <alignment horizontal="center" vertical="center" wrapText="1"/>
    </xf>
    <xf numFmtId="178" fontId="28" fillId="0" borderId="71" xfId="5" applyNumberFormat="1" applyFont="1" applyFill="1" applyBorder="1" applyAlignment="1" applyProtection="1">
      <alignment vertical="center" shrinkToFit="1"/>
    </xf>
    <xf numFmtId="178" fontId="28" fillId="0" borderId="64" xfId="5" applyNumberFormat="1" applyFont="1" applyFill="1" applyBorder="1" applyAlignment="1" applyProtection="1">
      <alignment vertical="center" shrinkToFit="1"/>
    </xf>
    <xf numFmtId="178" fontId="28" fillId="0" borderId="72" xfId="5" applyNumberFormat="1" applyFont="1" applyFill="1" applyBorder="1" applyAlignment="1" applyProtection="1">
      <alignment vertical="center" shrinkToFit="1"/>
    </xf>
    <xf numFmtId="178" fontId="28" fillId="0" borderId="71" xfId="5" applyNumberFormat="1" applyFont="1" applyFill="1" applyBorder="1" applyAlignment="1" applyProtection="1">
      <alignment horizontal="right" vertical="center" shrinkToFit="1"/>
    </xf>
    <xf numFmtId="178" fontId="28" fillId="0" borderId="64" xfId="5" applyNumberFormat="1" applyFont="1" applyFill="1" applyBorder="1" applyAlignment="1" applyProtection="1">
      <alignment horizontal="right" vertical="center" shrinkToFit="1"/>
    </xf>
    <xf numFmtId="178" fontId="28" fillId="0" borderId="72" xfId="5" applyNumberFormat="1" applyFont="1" applyFill="1" applyBorder="1" applyAlignment="1" applyProtection="1">
      <alignment horizontal="right" vertical="center" shrinkToFit="1"/>
    </xf>
    <xf numFmtId="177" fontId="28" fillId="0" borderId="53" xfId="4" applyNumberFormat="1" applyFont="1" applyFill="1" applyBorder="1" applyAlignment="1">
      <alignment horizontal="right" vertical="center" shrinkToFit="1"/>
    </xf>
    <xf numFmtId="177" fontId="28" fillId="0" borderId="10" xfId="4" applyNumberFormat="1" applyFont="1" applyFill="1" applyBorder="1" applyAlignment="1">
      <alignment horizontal="right" vertical="center" shrinkToFit="1"/>
    </xf>
    <xf numFmtId="177" fontId="28" fillId="0" borderId="83" xfId="4" applyNumberFormat="1" applyFont="1" applyFill="1" applyBorder="1" applyAlignment="1">
      <alignment horizontal="right" vertical="center" shrinkToFit="1"/>
    </xf>
    <xf numFmtId="177" fontId="28" fillId="0" borderId="57" xfId="4" applyNumberFormat="1" applyFont="1" applyFill="1" applyBorder="1" applyAlignment="1">
      <alignment horizontal="right" vertical="center" shrinkToFit="1"/>
    </xf>
    <xf numFmtId="177" fontId="28" fillId="0" borderId="9" xfId="4" applyNumberFormat="1" applyFont="1" applyFill="1" applyBorder="1" applyAlignment="1">
      <alignment horizontal="right" vertical="center" shrinkToFit="1"/>
    </xf>
    <xf numFmtId="177" fontId="28" fillId="0" borderId="55" xfId="4" applyNumberFormat="1" applyFont="1" applyFill="1" applyBorder="1" applyAlignment="1">
      <alignment horizontal="right" vertical="center" shrinkToFit="1"/>
    </xf>
    <xf numFmtId="178" fontId="28" fillId="0" borderId="96" xfId="5" applyNumberFormat="1" applyFont="1" applyFill="1" applyBorder="1" applyAlignment="1" applyProtection="1">
      <alignment horizontal="right" vertical="center" shrinkToFit="1"/>
    </xf>
    <xf numFmtId="178" fontId="28" fillId="0" borderId="97" xfId="5" applyNumberFormat="1" applyFont="1" applyFill="1" applyBorder="1" applyAlignment="1" applyProtection="1">
      <alignment horizontal="right" vertical="center" shrinkToFit="1"/>
    </xf>
    <xf numFmtId="178" fontId="28" fillId="0" borderId="98" xfId="5" applyNumberFormat="1" applyFont="1" applyFill="1" applyBorder="1" applyAlignment="1" applyProtection="1">
      <alignment horizontal="right" vertical="center" shrinkToFit="1"/>
    </xf>
    <xf numFmtId="178" fontId="28" fillId="9" borderId="65" xfId="5" applyNumberFormat="1" applyFont="1" applyFill="1" applyBorder="1" applyAlignment="1" applyProtection="1">
      <alignment vertical="center" shrinkToFit="1"/>
    </xf>
    <xf numFmtId="0" fontId="28" fillId="8" borderId="63" xfId="4" applyFont="1" applyFill="1" applyBorder="1" applyAlignment="1">
      <alignment horizontal="center" shrinkToFit="1"/>
    </xf>
    <xf numFmtId="0" fontId="28" fillId="8" borderId="64" xfId="4" applyFont="1" applyFill="1" applyBorder="1" applyAlignment="1">
      <alignment horizontal="center" shrinkToFit="1"/>
    </xf>
    <xf numFmtId="0" fontId="28" fillId="8" borderId="65" xfId="4" applyFont="1" applyFill="1" applyBorder="1" applyAlignment="1">
      <alignment horizontal="center" shrinkToFit="1"/>
    </xf>
    <xf numFmtId="178" fontId="28" fillId="9" borderId="9" xfId="5" applyNumberFormat="1" applyFont="1" applyFill="1" applyBorder="1" applyAlignment="1" applyProtection="1">
      <alignment vertical="center" shrinkToFit="1"/>
    </xf>
    <xf numFmtId="178" fontId="28" fillId="9" borderId="0" xfId="5" applyNumberFormat="1" applyFont="1" applyFill="1" applyBorder="1" applyAlignment="1" applyProtection="1">
      <alignment vertical="center" shrinkToFit="1"/>
    </xf>
    <xf numFmtId="178" fontId="28" fillId="9" borderId="54" xfId="5" applyNumberFormat="1" applyFont="1" applyFill="1" applyBorder="1" applyAlignment="1" applyProtection="1">
      <alignment vertical="center" shrinkToFit="1"/>
    </xf>
    <xf numFmtId="178" fontId="28" fillId="9" borderId="26" xfId="5" applyNumberFormat="1" applyFont="1" applyFill="1" applyBorder="1" applyAlignment="1" applyProtection="1">
      <alignment vertical="center" shrinkToFit="1"/>
    </xf>
    <xf numFmtId="178" fontId="28" fillId="9" borderId="24" xfId="5" applyNumberFormat="1" applyFont="1" applyFill="1" applyBorder="1" applyAlignment="1" applyProtection="1">
      <alignment vertical="center" shrinkToFit="1"/>
    </xf>
    <xf numFmtId="178" fontId="28" fillId="9" borderId="95" xfId="5" applyNumberFormat="1" applyFont="1" applyFill="1" applyBorder="1" applyAlignment="1" applyProtection="1">
      <alignment vertical="center" shrinkToFit="1"/>
    </xf>
    <xf numFmtId="0" fontId="28" fillId="8" borderId="78" xfId="4" applyFont="1" applyFill="1" applyBorder="1" applyAlignment="1">
      <alignment horizontal="left" vertical="top" wrapText="1" shrinkToFit="1"/>
    </xf>
    <xf numFmtId="0" fontId="28" fillId="8" borderId="67" xfId="4" applyFont="1" applyFill="1" applyBorder="1" applyAlignment="1">
      <alignment horizontal="left" vertical="top" wrapText="1" shrinkToFit="1"/>
    </xf>
    <xf numFmtId="0" fontId="28" fillId="8" borderId="91" xfId="4" applyFont="1" applyFill="1" applyBorder="1" applyAlignment="1">
      <alignment horizontal="left" vertical="top" wrapText="1" shrinkToFit="1"/>
    </xf>
    <xf numFmtId="0" fontId="28" fillId="8" borderId="53" xfId="4" applyFont="1" applyFill="1" applyBorder="1" applyAlignment="1">
      <alignment horizontal="left" vertical="top" wrapText="1" shrinkToFit="1"/>
    </xf>
    <xf numFmtId="0" fontId="28" fillId="8" borderId="0" xfId="4" applyFont="1" applyFill="1" applyAlignment="1">
      <alignment horizontal="left" vertical="top" wrapText="1" shrinkToFit="1"/>
    </xf>
    <xf numFmtId="0" fontId="28" fillId="8" borderId="21" xfId="4" applyFont="1" applyFill="1" applyBorder="1" applyAlignment="1">
      <alignment horizontal="left" vertical="top" wrapText="1" shrinkToFit="1"/>
    </xf>
    <xf numFmtId="0" fontId="28" fillId="8" borderId="83" xfId="4" applyFont="1" applyFill="1" applyBorder="1" applyAlignment="1">
      <alignment horizontal="left" vertical="top" wrapText="1" shrinkToFit="1"/>
    </xf>
    <xf numFmtId="0" fontId="28" fillId="8" borderId="56" xfId="4" applyFont="1" applyFill="1" applyBorder="1" applyAlignment="1">
      <alignment horizontal="left" vertical="top" wrapText="1" shrinkToFit="1"/>
    </xf>
    <xf numFmtId="0" fontId="28" fillId="8" borderId="88" xfId="4" applyFont="1" applyFill="1" applyBorder="1" applyAlignment="1">
      <alignment horizontal="left" vertical="top" wrapText="1" shrinkToFit="1"/>
    </xf>
    <xf numFmtId="0" fontId="28" fillId="8" borderId="63" xfId="4" applyFont="1" applyFill="1" applyBorder="1" applyAlignment="1">
      <alignment horizontal="center" vertical="center" shrinkToFit="1"/>
    </xf>
    <xf numFmtId="0" fontId="28" fillId="8" borderId="65" xfId="4" applyFont="1" applyFill="1" applyBorder="1" applyAlignment="1">
      <alignment horizontal="center" vertical="center" shrinkToFit="1"/>
    </xf>
    <xf numFmtId="177" fontId="28" fillId="0" borderId="78" xfId="4" applyNumberFormat="1" applyFont="1" applyFill="1" applyBorder="1" applyAlignment="1">
      <alignment horizontal="right" vertical="center" shrinkToFit="1"/>
    </xf>
    <xf numFmtId="177" fontId="28" fillId="0" borderId="70" xfId="4" applyNumberFormat="1" applyFont="1" applyFill="1" applyBorder="1" applyAlignment="1">
      <alignment horizontal="right" vertical="center" shrinkToFit="1"/>
    </xf>
    <xf numFmtId="177" fontId="28" fillId="0" borderId="66" xfId="4" applyNumberFormat="1" applyFont="1" applyFill="1" applyBorder="1" applyAlignment="1">
      <alignment horizontal="right" vertical="center" shrinkToFit="1"/>
    </xf>
    <xf numFmtId="0" fontId="28" fillId="8" borderId="101" xfId="4" applyFont="1" applyFill="1" applyBorder="1" applyAlignment="1">
      <alignment horizontal="left" vertical="top" wrapText="1" shrinkToFit="1"/>
    </xf>
    <xf numFmtId="0" fontId="28" fillId="8" borderId="24" xfId="4" applyFont="1" applyFill="1" applyBorder="1" applyAlignment="1">
      <alignment horizontal="left" vertical="top" wrapText="1" shrinkToFit="1"/>
    </xf>
    <xf numFmtId="0" fontId="28" fillId="8" borderId="25" xfId="4" applyFont="1" applyFill="1" applyBorder="1" applyAlignment="1">
      <alignment horizontal="left" vertical="top" wrapText="1" shrinkToFit="1"/>
    </xf>
    <xf numFmtId="0" fontId="28" fillId="8" borderId="99" xfId="4" applyFont="1" applyFill="1" applyBorder="1" applyAlignment="1">
      <alignment horizontal="center" vertical="center" shrinkToFit="1"/>
    </xf>
    <xf numFmtId="0" fontId="28" fillId="8" borderId="97" xfId="4" applyFont="1" applyFill="1" applyBorder="1" applyAlignment="1">
      <alignment horizontal="center" vertical="center" shrinkToFit="1"/>
    </xf>
    <xf numFmtId="0" fontId="28" fillId="8" borderId="100" xfId="4" applyFont="1" applyFill="1" applyBorder="1" applyAlignment="1">
      <alignment horizontal="center" vertical="center" shrinkToFit="1"/>
    </xf>
    <xf numFmtId="0" fontId="53" fillId="8" borderId="55" xfId="4" applyFont="1" applyFill="1" applyBorder="1" applyAlignment="1">
      <alignment horizontal="center" vertical="center" wrapText="1"/>
    </xf>
    <xf numFmtId="0" fontId="53" fillId="8" borderId="56" xfId="4" applyFont="1" applyFill="1" applyBorder="1" applyAlignment="1">
      <alignment horizontal="center" vertical="center" wrapText="1"/>
    </xf>
    <xf numFmtId="0" fontId="53" fillId="8" borderId="57" xfId="4" applyFont="1" applyFill="1" applyBorder="1" applyAlignment="1">
      <alignment horizontal="center" vertical="center" wrapText="1"/>
    </xf>
    <xf numFmtId="0" fontId="3" fillId="0" borderId="67" xfId="2" applyBorder="1" applyAlignment="1">
      <alignment horizontal="left" vertical="top" wrapText="1" shrinkToFit="1"/>
    </xf>
    <xf numFmtId="0" fontId="3" fillId="0" borderId="91" xfId="2" applyBorder="1" applyAlignment="1">
      <alignment horizontal="left" vertical="top" wrapText="1" shrinkToFit="1"/>
    </xf>
    <xf numFmtId="0" fontId="3" fillId="0" borderId="53" xfId="2" applyBorder="1" applyAlignment="1">
      <alignment horizontal="left" vertical="top" wrapText="1" shrinkToFit="1"/>
    </xf>
    <xf numFmtId="0" fontId="3" fillId="0" borderId="0" xfId="2" applyAlignment="1">
      <alignment horizontal="left" vertical="top" wrapText="1" shrinkToFit="1"/>
    </xf>
    <xf numFmtId="0" fontId="3" fillId="0" borderId="21" xfId="2" applyBorder="1" applyAlignment="1">
      <alignment horizontal="left" vertical="top" wrapText="1" shrinkToFit="1"/>
    </xf>
    <xf numFmtId="0" fontId="3" fillId="0" borderId="83" xfId="2" applyBorder="1" applyAlignment="1">
      <alignment horizontal="left" vertical="top" wrapText="1" shrinkToFit="1"/>
    </xf>
    <xf numFmtId="0" fontId="3" fillId="0" borderId="56" xfId="2" applyBorder="1" applyAlignment="1">
      <alignment horizontal="left" vertical="top" wrapText="1" shrinkToFit="1"/>
    </xf>
    <xf numFmtId="0" fontId="3" fillId="0" borderId="88" xfId="2" applyBorder="1" applyAlignment="1">
      <alignment horizontal="left" vertical="top" wrapText="1" shrinkToFit="1"/>
    </xf>
    <xf numFmtId="177" fontId="28" fillId="9" borderId="71" xfId="4" applyNumberFormat="1" applyFont="1" applyFill="1" applyBorder="1" applyAlignment="1">
      <alignment horizontal="center" vertical="center" shrinkToFit="1"/>
    </xf>
    <xf numFmtId="178" fontId="28" fillId="0" borderId="61" xfId="5" applyNumberFormat="1" applyFont="1" applyFill="1" applyBorder="1" applyAlignment="1" applyProtection="1">
      <alignment horizontal="right" vertical="center" shrinkToFit="1"/>
    </xf>
    <xf numFmtId="178" fontId="28" fillId="0" borderId="59" xfId="5" applyNumberFormat="1" applyFont="1" applyFill="1" applyBorder="1" applyAlignment="1" applyProtection="1">
      <alignment horizontal="right" vertical="center" shrinkToFit="1"/>
    </xf>
    <xf numFmtId="178" fontId="28" fillId="0" borderId="62" xfId="5" applyNumberFormat="1" applyFont="1" applyFill="1" applyBorder="1" applyAlignment="1" applyProtection="1">
      <alignment horizontal="right" vertical="center" shrinkToFit="1"/>
    </xf>
    <xf numFmtId="178" fontId="28" fillId="9" borderId="7" xfId="5" applyNumberFormat="1" applyFont="1" applyFill="1" applyBorder="1" applyAlignment="1" applyProtection="1">
      <alignment vertical="center" shrinkToFit="1"/>
    </xf>
    <xf numFmtId="178" fontId="28" fillId="9" borderId="2" xfId="5" applyNumberFormat="1" applyFont="1" applyFill="1" applyBorder="1" applyAlignment="1" applyProtection="1">
      <alignment vertical="center" shrinkToFit="1"/>
    </xf>
    <xf numFmtId="178" fontId="28" fillId="9" borderId="82" xfId="5" applyNumberFormat="1" applyFont="1" applyFill="1" applyBorder="1" applyAlignment="1" applyProtection="1">
      <alignment vertical="center" shrinkToFit="1"/>
    </xf>
    <xf numFmtId="0" fontId="28" fillId="8" borderId="50" xfId="4" applyFont="1" applyFill="1" applyBorder="1" applyAlignment="1">
      <alignment horizontal="center" shrinkToFit="1"/>
    </xf>
    <xf numFmtId="0" fontId="28" fillId="8" borderId="2" xfId="4" applyFont="1" applyFill="1" applyBorder="1" applyAlignment="1">
      <alignment horizontal="center" shrinkToFit="1"/>
    </xf>
    <xf numFmtId="0" fontId="28" fillId="8" borderId="82" xfId="4" applyFont="1" applyFill="1" applyBorder="1" applyAlignment="1">
      <alignment horizontal="center" shrinkToFit="1"/>
    </xf>
    <xf numFmtId="0" fontId="28" fillId="8" borderId="83" xfId="4" applyFont="1" applyFill="1" applyBorder="1" applyAlignment="1">
      <alignment horizontal="center" shrinkToFit="1"/>
    </xf>
    <xf numFmtId="0" fontId="28" fillId="8" borderId="56" xfId="4" applyFont="1" applyFill="1" applyBorder="1" applyAlignment="1">
      <alignment horizontal="center" shrinkToFit="1"/>
    </xf>
    <xf numFmtId="0" fontId="28" fillId="8" borderId="84" xfId="4" applyFont="1" applyFill="1" applyBorder="1" applyAlignment="1">
      <alignment horizontal="center" shrinkToFit="1"/>
    </xf>
    <xf numFmtId="0" fontId="28" fillId="8" borderId="50" xfId="4" applyFont="1" applyFill="1" applyBorder="1" applyAlignment="1">
      <alignment horizontal="left" vertical="top" wrapText="1" shrinkToFit="1"/>
    </xf>
    <xf numFmtId="0" fontId="28" fillId="8" borderId="2" xfId="4" applyFont="1" applyFill="1" applyBorder="1" applyAlignment="1">
      <alignment horizontal="left" vertical="top" wrapText="1" shrinkToFit="1"/>
    </xf>
    <xf numFmtId="0" fontId="28" fillId="8" borderId="39" xfId="4" applyFont="1" applyFill="1" applyBorder="1" applyAlignment="1">
      <alignment horizontal="left" vertical="top" wrapText="1" shrinkToFit="1"/>
    </xf>
    <xf numFmtId="177" fontId="28" fillId="0" borderId="50" xfId="4" applyNumberFormat="1" applyFont="1" applyFill="1" applyBorder="1" applyAlignment="1">
      <alignment horizontal="right" vertical="center" shrinkToFit="1"/>
    </xf>
    <xf numFmtId="177" fontId="28" fillId="0" borderId="8" xfId="4" applyNumberFormat="1" applyFont="1" applyFill="1" applyBorder="1" applyAlignment="1">
      <alignment horizontal="right" vertical="center" shrinkToFit="1"/>
    </xf>
    <xf numFmtId="177" fontId="28" fillId="0" borderId="7" xfId="4" applyNumberFormat="1" applyFont="1" applyFill="1" applyBorder="1" applyAlignment="1">
      <alignment horizontal="right" vertical="center" shrinkToFit="1"/>
    </xf>
    <xf numFmtId="178" fontId="28" fillId="0" borderId="61" xfId="5" applyNumberFormat="1" applyFont="1" applyFill="1" applyBorder="1" applyAlignment="1" applyProtection="1">
      <alignment vertical="center" shrinkToFit="1"/>
    </xf>
    <xf numFmtId="178" fontId="28" fillId="0" borderId="59" xfId="5" applyNumberFormat="1" applyFont="1" applyFill="1" applyBorder="1" applyAlignment="1" applyProtection="1">
      <alignment vertical="center" shrinkToFit="1"/>
    </xf>
    <xf numFmtId="178" fontId="28" fillId="0" borderId="62" xfId="5" applyNumberFormat="1" applyFont="1" applyFill="1" applyBorder="1" applyAlignment="1" applyProtection="1">
      <alignment vertical="center" shrinkToFit="1"/>
    </xf>
    <xf numFmtId="178" fontId="28" fillId="0" borderId="7" xfId="5" applyNumberFormat="1" applyFont="1" applyFill="1" applyBorder="1" applyAlignment="1" applyProtection="1">
      <alignment vertical="center" shrinkToFit="1"/>
    </xf>
    <xf numFmtId="178" fontId="28" fillId="0" borderId="2" xfId="5" applyNumberFormat="1" applyFont="1" applyFill="1" applyBorder="1" applyAlignment="1" applyProtection="1">
      <alignment vertical="center" shrinkToFit="1"/>
    </xf>
    <xf numFmtId="178" fontId="28" fillId="0" borderId="8" xfId="5" applyNumberFormat="1" applyFont="1" applyFill="1" applyBorder="1" applyAlignment="1" applyProtection="1">
      <alignment vertical="center" shrinkToFit="1"/>
    </xf>
    <xf numFmtId="0" fontId="28" fillId="0" borderId="7" xfId="4" applyFont="1" applyBorder="1" applyAlignment="1">
      <alignment horizontal="left" vertical="center" shrinkToFit="1"/>
    </xf>
    <xf numFmtId="0" fontId="28" fillId="0" borderId="2" xfId="4" applyFont="1" applyBorder="1" applyAlignment="1">
      <alignment horizontal="left" vertical="center" shrinkToFit="1"/>
    </xf>
    <xf numFmtId="178" fontId="28" fillId="0" borderId="55" xfId="5" applyNumberFormat="1" applyFont="1" applyFill="1" applyBorder="1" applyAlignment="1" applyProtection="1">
      <alignment vertical="center" shrinkToFit="1"/>
    </xf>
    <xf numFmtId="178" fontId="28" fillId="0" borderId="56" xfId="5" applyNumberFormat="1" applyFont="1" applyFill="1" applyBorder="1" applyAlignment="1" applyProtection="1">
      <alignment vertical="center" shrinkToFit="1"/>
    </xf>
    <xf numFmtId="178" fontId="28" fillId="0" borderId="57" xfId="5" applyNumberFormat="1" applyFont="1" applyFill="1" applyBorder="1" applyAlignment="1" applyProtection="1">
      <alignment vertical="center" shrinkToFit="1"/>
    </xf>
    <xf numFmtId="0" fontId="28" fillId="8" borderId="83" xfId="4" applyFont="1" applyFill="1" applyBorder="1" applyAlignment="1">
      <alignment horizontal="center" vertical="center" shrinkToFit="1"/>
    </xf>
    <xf numFmtId="0" fontId="28" fillId="8" borderId="84" xfId="4" applyFont="1" applyFill="1" applyBorder="1" applyAlignment="1">
      <alignment horizontal="center" vertical="center" shrinkToFit="1"/>
    </xf>
    <xf numFmtId="0" fontId="43" fillId="8" borderId="69" xfId="4" applyFont="1" applyFill="1" applyBorder="1" applyAlignment="1">
      <alignment horizontal="center" vertical="top" wrapText="1"/>
    </xf>
    <xf numFmtId="0" fontId="43" fillId="8" borderId="70" xfId="4" applyFont="1" applyFill="1" applyBorder="1" applyAlignment="1">
      <alignment horizontal="center" vertical="top" wrapText="1"/>
    </xf>
    <xf numFmtId="0" fontId="43" fillId="8" borderId="74" xfId="4" applyFont="1" applyFill="1" applyBorder="1" applyAlignment="1">
      <alignment horizontal="center" vertical="top" wrapText="1"/>
    </xf>
    <xf numFmtId="0" fontId="43" fillId="8" borderId="10" xfId="4" applyFont="1" applyFill="1" applyBorder="1" applyAlignment="1">
      <alignment horizontal="center" vertical="top" wrapText="1"/>
    </xf>
    <xf numFmtId="0" fontId="28" fillId="0" borderId="53" xfId="4" applyFont="1" applyBorder="1" applyAlignment="1">
      <alignment horizontal="center" vertical="center" wrapText="1"/>
    </xf>
    <xf numFmtId="0" fontId="28" fillId="0" borderId="0" xfId="4" applyFont="1" applyAlignment="1">
      <alignment horizontal="center" vertical="center" wrapText="1"/>
    </xf>
    <xf numFmtId="0" fontId="28" fillId="0" borderId="54" xfId="4" applyFont="1" applyBorder="1" applyAlignment="1">
      <alignment horizontal="center" vertical="center" wrapText="1"/>
    </xf>
    <xf numFmtId="0" fontId="28" fillId="0" borderId="51" xfId="4" applyFont="1" applyBorder="1" applyAlignment="1">
      <alignment horizontal="center" vertical="center" wrapText="1"/>
    </xf>
    <xf numFmtId="0" fontId="28" fillId="0" borderId="6" xfId="4" applyFont="1" applyBorder="1" applyAlignment="1">
      <alignment horizontal="center" vertical="center" wrapText="1"/>
    </xf>
    <xf numFmtId="0" fontId="28" fillId="0" borderId="52" xfId="4" applyFont="1" applyBorder="1" applyAlignment="1">
      <alignment horizontal="center" vertical="center" wrapText="1"/>
    </xf>
    <xf numFmtId="0" fontId="28" fillId="0" borderId="114" xfId="2" applyFont="1" applyBorder="1" applyAlignment="1">
      <alignment horizontal="center" vertical="center" shrinkToFit="1"/>
    </xf>
    <xf numFmtId="0" fontId="28" fillId="0" borderId="49" xfId="2" applyFont="1" applyBorder="1" applyAlignment="1">
      <alignment horizontal="center" vertical="center" shrinkToFit="1"/>
    </xf>
    <xf numFmtId="0" fontId="28" fillId="8" borderId="41" xfId="4" applyFont="1" applyFill="1" applyBorder="1" applyAlignment="1">
      <alignment horizontal="center" vertical="center" textRotation="255"/>
    </xf>
    <xf numFmtId="0" fontId="28" fillId="8" borderId="9" xfId="4" applyFont="1" applyFill="1" applyBorder="1" applyAlignment="1">
      <alignment horizontal="center" vertical="center" textRotation="255"/>
    </xf>
    <xf numFmtId="0" fontId="28" fillId="0" borderId="50" xfId="4" applyFont="1" applyBorder="1" applyAlignment="1">
      <alignment horizontal="center" vertical="center" wrapText="1"/>
    </xf>
    <xf numFmtId="0" fontId="28" fillId="0" borderId="2" xfId="4" applyFont="1" applyBorder="1" applyAlignment="1">
      <alignment horizontal="center" vertical="center" wrapText="1"/>
    </xf>
    <xf numFmtId="0" fontId="28" fillId="0" borderId="82" xfId="4" applyFont="1" applyBorder="1" applyAlignment="1">
      <alignment horizontal="center" vertical="center" wrapText="1"/>
    </xf>
    <xf numFmtId="0" fontId="28" fillId="0" borderId="83" xfId="4" applyFont="1" applyBorder="1" applyAlignment="1">
      <alignment horizontal="center" vertical="center" wrapText="1"/>
    </xf>
    <xf numFmtId="0" fontId="28" fillId="0" borderId="56" xfId="4" applyFont="1" applyBorder="1" applyAlignment="1">
      <alignment horizontal="center" vertical="center" wrapText="1"/>
    </xf>
    <xf numFmtId="0" fontId="28" fillId="0" borderId="84" xfId="4" applyFont="1" applyBorder="1" applyAlignment="1">
      <alignment horizontal="center" vertical="center" wrapText="1"/>
    </xf>
    <xf numFmtId="0" fontId="28" fillId="8" borderId="44" xfId="4" applyFont="1" applyFill="1" applyBorder="1" applyAlignment="1">
      <alignment horizontal="center" vertical="center" shrinkToFit="1"/>
    </xf>
    <xf numFmtId="0" fontId="28" fillId="8" borderId="18" xfId="4" applyFont="1" applyFill="1" applyBorder="1" applyAlignment="1">
      <alignment horizontal="center" vertical="center" shrinkToFit="1"/>
    </xf>
    <xf numFmtId="0" fontId="28" fillId="8" borderId="45" xfId="4" applyFont="1" applyFill="1" applyBorder="1" applyAlignment="1">
      <alignment horizontal="center" vertical="center" shrinkToFit="1"/>
    </xf>
    <xf numFmtId="0" fontId="28" fillId="0" borderId="47" xfId="2" applyFont="1" applyBorder="1" applyAlignment="1">
      <alignment horizontal="center" vertical="center" wrapText="1"/>
    </xf>
    <xf numFmtId="0" fontId="28" fillId="0" borderId="54" xfId="2" applyFont="1" applyBorder="1" applyAlignment="1">
      <alignment horizontal="center" vertical="center" wrapText="1"/>
    </xf>
    <xf numFmtId="0" fontId="28" fillId="0" borderId="52" xfId="2" applyFont="1" applyBorder="1" applyAlignment="1">
      <alignment horizontal="center" vertical="center" wrapText="1"/>
    </xf>
    <xf numFmtId="0" fontId="42" fillId="0" borderId="46" xfId="4" applyFont="1" applyBorder="1" applyAlignment="1">
      <alignment horizontal="center" vertical="center" wrapText="1"/>
    </xf>
    <xf numFmtId="0" fontId="42" fillId="0" borderId="15" xfId="4" applyFont="1" applyBorder="1" applyAlignment="1">
      <alignment horizontal="center" vertical="center" wrapText="1"/>
    </xf>
    <xf numFmtId="0" fontId="42" fillId="0" borderId="47" xfId="4" applyFont="1" applyBorder="1" applyAlignment="1">
      <alignment horizontal="center" vertical="center" wrapText="1"/>
    </xf>
    <xf numFmtId="0" fontId="42" fillId="0" borderId="51" xfId="4" applyFont="1" applyBorder="1" applyAlignment="1">
      <alignment horizontal="center" vertical="center" wrapText="1"/>
    </xf>
    <xf numFmtId="0" fontId="42" fillId="0" borderId="6" xfId="4" applyFont="1" applyBorder="1" applyAlignment="1">
      <alignment horizontal="center" vertical="center" wrapText="1"/>
    </xf>
    <xf numFmtId="0" fontId="42" fillId="0" borderId="52" xfId="4" applyFont="1" applyBorder="1" applyAlignment="1">
      <alignment horizontal="center" vertical="center" wrapText="1"/>
    </xf>
    <xf numFmtId="0" fontId="44" fillId="0" borderId="46" xfId="4" applyFont="1" applyBorder="1" applyAlignment="1">
      <alignment horizontal="center" vertical="center" wrapText="1"/>
    </xf>
    <xf numFmtId="0" fontId="44" fillId="0" borderId="15" xfId="4" applyFont="1" applyBorder="1" applyAlignment="1">
      <alignment horizontal="center" vertical="center" wrapText="1"/>
    </xf>
    <xf numFmtId="0" fontId="44" fillId="0" borderId="47" xfId="4" applyFont="1" applyBorder="1" applyAlignment="1">
      <alignment horizontal="center" vertical="center" wrapText="1"/>
    </xf>
    <xf numFmtId="0" fontId="44" fillId="0" borderId="53" xfId="4" applyFont="1" applyBorder="1" applyAlignment="1">
      <alignment horizontal="center" vertical="center" wrapText="1"/>
    </xf>
    <xf numFmtId="0" fontId="44" fillId="0" borderId="0" xfId="4" applyFont="1" applyAlignment="1">
      <alignment horizontal="center" vertical="center" wrapText="1"/>
    </xf>
    <xf numFmtId="0" fontId="44" fillId="0" borderId="54" xfId="4" applyFont="1" applyBorder="1" applyAlignment="1">
      <alignment horizontal="center" vertical="center" wrapText="1"/>
    </xf>
    <xf numFmtId="0" fontId="44" fillId="0" borderId="51" xfId="4" applyFont="1" applyBorder="1" applyAlignment="1">
      <alignment horizontal="center" vertical="center" wrapText="1"/>
    </xf>
    <xf numFmtId="0" fontId="44" fillId="0" borderId="6" xfId="4" applyFont="1" applyBorder="1" applyAlignment="1">
      <alignment horizontal="center" vertical="center" wrapText="1"/>
    </xf>
    <xf numFmtId="0" fontId="44" fillId="0" borderId="52" xfId="4" applyFont="1" applyBorder="1" applyAlignment="1">
      <alignment horizontal="center" vertical="center" wrapText="1"/>
    </xf>
    <xf numFmtId="0" fontId="28" fillId="8" borderId="50" xfId="4" applyFont="1" applyFill="1" applyBorder="1" applyAlignment="1">
      <alignment horizontal="center" vertical="center" wrapText="1"/>
    </xf>
    <xf numFmtId="0" fontId="28" fillId="8" borderId="83" xfId="4" applyFont="1" applyFill="1" applyBorder="1" applyAlignment="1">
      <alignment horizontal="center" vertical="center" wrapText="1"/>
    </xf>
    <xf numFmtId="0" fontId="28" fillId="8" borderId="26" xfId="4" applyFont="1" applyFill="1" applyBorder="1" applyAlignment="1" applyProtection="1">
      <alignment horizontal="center" vertical="center" shrinkToFit="1"/>
      <protection locked="0"/>
    </xf>
    <xf numFmtId="0" fontId="28" fillId="8" borderId="24" xfId="4" applyFont="1" applyFill="1" applyBorder="1" applyAlignment="1" applyProtection="1">
      <alignment horizontal="center" vertical="center" shrinkToFit="1"/>
      <protection locked="0"/>
    </xf>
    <xf numFmtId="0" fontId="28" fillId="8" borderId="27" xfId="4" applyFont="1" applyFill="1" applyBorder="1" applyAlignment="1" applyProtection="1">
      <alignment horizontal="center" vertical="center" shrinkToFit="1"/>
      <protection locked="0"/>
    </xf>
    <xf numFmtId="0" fontId="28" fillId="0" borderId="66" xfId="4" applyFont="1" applyFill="1" applyBorder="1" applyAlignment="1" applyProtection="1">
      <alignment horizontal="center" vertical="center" shrinkToFit="1"/>
      <protection locked="0"/>
    </xf>
    <xf numFmtId="0" fontId="28" fillId="0" borderId="67" xfId="4" applyFont="1" applyFill="1" applyBorder="1" applyAlignment="1" applyProtection="1">
      <alignment horizontal="center" vertical="center" shrinkToFit="1"/>
      <protection locked="0"/>
    </xf>
    <xf numFmtId="0" fontId="28" fillId="0" borderId="68" xfId="4" applyFont="1" applyFill="1" applyBorder="1" applyAlignment="1" applyProtection="1">
      <alignment horizontal="center" vertical="center" shrinkToFit="1"/>
      <protection locked="0"/>
    </xf>
    <xf numFmtId="179" fontId="28" fillId="0" borderId="115" xfId="4" applyNumberFormat="1" applyFont="1" applyFill="1" applyBorder="1" applyAlignment="1" applyProtection="1">
      <alignment horizontal="center" vertical="center" shrinkToFit="1"/>
      <protection locked="0"/>
    </xf>
    <xf numFmtId="179" fontId="28" fillId="0" borderId="116" xfId="4" applyNumberFormat="1" applyFont="1" applyFill="1" applyBorder="1" applyAlignment="1" applyProtection="1">
      <alignment horizontal="center" vertical="center" shrinkToFit="1"/>
      <protection locked="0"/>
    </xf>
    <xf numFmtId="0" fontId="53" fillId="8" borderId="66" xfId="4" applyFont="1" applyFill="1" applyBorder="1" applyAlignment="1" applyProtection="1">
      <alignment horizontal="center" vertical="center" wrapText="1"/>
      <protection locked="0"/>
    </xf>
    <xf numFmtId="0" fontId="53" fillId="8" borderId="67" xfId="4" applyFont="1" applyFill="1" applyBorder="1" applyAlignment="1" applyProtection="1">
      <alignment horizontal="center" vertical="center" wrapText="1"/>
      <protection locked="0"/>
    </xf>
    <xf numFmtId="0" fontId="53" fillId="8" borderId="70" xfId="4" applyFont="1" applyFill="1" applyBorder="1" applyAlignment="1" applyProtection="1">
      <alignment horizontal="center" vertical="center" wrapText="1"/>
      <protection locked="0"/>
    </xf>
    <xf numFmtId="0" fontId="53" fillId="8" borderId="26" xfId="4" applyFont="1" applyFill="1" applyBorder="1" applyAlignment="1" applyProtection="1">
      <alignment horizontal="center" vertical="center" wrapText="1"/>
      <protection locked="0"/>
    </xf>
    <xf numFmtId="0" fontId="53" fillId="8" borderId="24" xfId="4" applyFont="1" applyFill="1" applyBorder="1" applyAlignment="1" applyProtection="1">
      <alignment horizontal="center" vertical="center" wrapText="1"/>
      <protection locked="0"/>
    </xf>
    <xf numFmtId="0" fontId="53" fillId="8" borderId="27" xfId="4" applyFont="1" applyFill="1" applyBorder="1" applyAlignment="1" applyProtection="1">
      <alignment horizontal="center" vertical="center" wrapText="1"/>
      <protection locked="0"/>
    </xf>
    <xf numFmtId="178" fontId="28" fillId="0" borderId="71" xfId="5" applyNumberFormat="1" applyFont="1" applyFill="1" applyBorder="1" applyAlignment="1" applyProtection="1">
      <alignment vertical="center" shrinkToFit="1"/>
      <protection locked="0"/>
    </xf>
    <xf numFmtId="178" fontId="28" fillId="0" borderId="64" xfId="5" applyNumberFormat="1" applyFont="1" applyFill="1" applyBorder="1" applyAlignment="1" applyProtection="1">
      <alignment vertical="center" shrinkToFit="1"/>
      <protection locked="0"/>
    </xf>
    <xf numFmtId="178" fontId="28" fillId="0" borderId="72" xfId="5" applyNumberFormat="1" applyFont="1" applyFill="1" applyBorder="1" applyAlignment="1" applyProtection="1">
      <alignment vertical="center" shrinkToFit="1"/>
      <protection locked="0"/>
    </xf>
    <xf numFmtId="178" fontId="28" fillId="0" borderId="71" xfId="5" applyNumberFormat="1" applyFont="1" applyFill="1" applyBorder="1" applyAlignment="1" applyProtection="1">
      <alignment horizontal="right" vertical="center" shrinkToFit="1"/>
      <protection locked="0"/>
    </xf>
    <xf numFmtId="178" fontId="28" fillId="0" borderId="64" xfId="5" applyNumberFormat="1" applyFont="1" applyFill="1" applyBorder="1" applyAlignment="1" applyProtection="1">
      <alignment horizontal="right" vertical="center" shrinkToFit="1"/>
      <protection locked="0"/>
    </xf>
    <xf numFmtId="178" fontId="28" fillId="0" borderId="72" xfId="5" applyNumberFormat="1" applyFont="1" applyFill="1" applyBorder="1" applyAlignment="1" applyProtection="1">
      <alignment horizontal="right" vertical="center" shrinkToFit="1"/>
      <protection locked="0"/>
    </xf>
    <xf numFmtId="177" fontId="28" fillId="0" borderId="53" xfId="4" applyNumberFormat="1" applyFont="1" applyFill="1" applyBorder="1" applyAlignment="1" applyProtection="1">
      <alignment horizontal="right" vertical="center" shrinkToFit="1"/>
      <protection locked="0"/>
    </xf>
    <xf numFmtId="177" fontId="28" fillId="0" borderId="10" xfId="4" applyNumberFormat="1" applyFont="1" applyFill="1" applyBorder="1" applyAlignment="1" applyProtection="1">
      <alignment horizontal="right" vertical="center" shrinkToFit="1"/>
      <protection locked="0"/>
    </xf>
    <xf numFmtId="177" fontId="28" fillId="0" borderId="83" xfId="4" applyNumberFormat="1" applyFont="1" applyFill="1" applyBorder="1" applyAlignment="1" applyProtection="1">
      <alignment horizontal="right" vertical="center" shrinkToFit="1"/>
      <protection locked="0"/>
    </xf>
    <xf numFmtId="177" fontId="28" fillId="0" borderId="57" xfId="4" applyNumberFormat="1" applyFont="1" applyFill="1" applyBorder="1" applyAlignment="1" applyProtection="1">
      <alignment horizontal="right" vertical="center" shrinkToFit="1"/>
      <protection locked="0"/>
    </xf>
    <xf numFmtId="177" fontId="28" fillId="0" borderId="9" xfId="4" applyNumberFormat="1" applyFont="1" applyFill="1" applyBorder="1" applyAlignment="1" applyProtection="1">
      <alignment horizontal="right" vertical="center" shrinkToFit="1"/>
      <protection locked="0"/>
    </xf>
    <xf numFmtId="177" fontId="28" fillId="0" borderId="55" xfId="4" applyNumberFormat="1" applyFont="1" applyFill="1" applyBorder="1" applyAlignment="1" applyProtection="1">
      <alignment horizontal="right" vertical="center" shrinkToFit="1"/>
      <protection locked="0"/>
    </xf>
    <xf numFmtId="178" fontId="28" fillId="0" borderId="96" xfId="5" applyNumberFormat="1" applyFont="1" applyFill="1" applyBorder="1" applyAlignment="1" applyProtection="1">
      <alignment horizontal="right" vertical="center" shrinkToFit="1"/>
      <protection locked="0"/>
    </xf>
    <xf numFmtId="178" fontId="28" fillId="0" borderId="97" xfId="5" applyNumberFormat="1" applyFont="1" applyFill="1" applyBorder="1" applyAlignment="1" applyProtection="1">
      <alignment horizontal="right" vertical="center" shrinkToFit="1"/>
      <protection locked="0"/>
    </xf>
    <xf numFmtId="178" fontId="28" fillId="0" borderId="98" xfId="5" applyNumberFormat="1" applyFont="1" applyFill="1" applyBorder="1" applyAlignment="1" applyProtection="1">
      <alignment horizontal="right" vertical="center" shrinkToFit="1"/>
      <protection locked="0"/>
    </xf>
    <xf numFmtId="0" fontId="28" fillId="8" borderId="63" xfId="4" applyFont="1" applyFill="1" applyBorder="1" applyAlignment="1" applyProtection="1">
      <alignment horizontal="center" shrinkToFit="1"/>
      <protection locked="0"/>
    </xf>
    <xf numFmtId="0" fontId="28" fillId="8" borderId="64" xfId="4" applyFont="1" applyFill="1" applyBorder="1" applyAlignment="1" applyProtection="1">
      <alignment horizontal="center" shrinkToFit="1"/>
      <protection locked="0"/>
    </xf>
    <xf numFmtId="0" fontId="28" fillId="8" borderId="65" xfId="4" applyFont="1" applyFill="1" applyBorder="1" applyAlignment="1" applyProtection="1">
      <alignment horizontal="center" shrinkToFit="1"/>
      <protection locked="0"/>
    </xf>
    <xf numFmtId="0" fontId="28" fillId="8" borderId="78" xfId="4" applyFont="1" applyFill="1" applyBorder="1" applyAlignment="1" applyProtection="1">
      <alignment horizontal="left" vertical="top" wrapText="1" shrinkToFit="1"/>
      <protection locked="0"/>
    </xf>
    <xf numFmtId="0" fontId="28" fillId="8" borderId="67" xfId="4" applyFont="1" applyFill="1" applyBorder="1" applyAlignment="1" applyProtection="1">
      <alignment horizontal="left" vertical="top" wrapText="1" shrinkToFit="1"/>
      <protection locked="0"/>
    </xf>
    <xf numFmtId="0" fontId="28" fillId="8" borderId="91" xfId="4" applyFont="1" applyFill="1" applyBorder="1" applyAlignment="1" applyProtection="1">
      <alignment horizontal="left" vertical="top" wrapText="1" shrinkToFit="1"/>
      <protection locked="0"/>
    </xf>
    <xf numFmtId="0" fontId="28" fillId="8" borderId="53" xfId="4" applyFont="1" applyFill="1" applyBorder="1" applyAlignment="1" applyProtection="1">
      <alignment horizontal="left" vertical="top" wrapText="1" shrinkToFit="1"/>
      <protection locked="0"/>
    </xf>
    <xf numFmtId="0" fontId="28" fillId="8" borderId="0" xfId="4" applyFont="1" applyFill="1" applyAlignment="1" applyProtection="1">
      <alignment horizontal="left" vertical="top" wrapText="1" shrinkToFit="1"/>
      <protection locked="0"/>
    </xf>
    <xf numFmtId="0" fontId="28" fillId="8" borderId="21" xfId="4" applyFont="1" applyFill="1" applyBorder="1" applyAlignment="1" applyProtection="1">
      <alignment horizontal="left" vertical="top" wrapText="1" shrinkToFit="1"/>
      <protection locked="0"/>
    </xf>
    <xf numFmtId="0" fontId="28" fillId="8" borderId="83" xfId="4" applyFont="1" applyFill="1" applyBorder="1" applyAlignment="1" applyProtection="1">
      <alignment horizontal="left" vertical="top" wrapText="1" shrinkToFit="1"/>
      <protection locked="0"/>
    </xf>
    <xf numFmtId="0" fontId="28" fillId="8" borderId="56" xfId="4" applyFont="1" applyFill="1" applyBorder="1" applyAlignment="1" applyProtection="1">
      <alignment horizontal="left" vertical="top" wrapText="1" shrinkToFit="1"/>
      <protection locked="0"/>
    </xf>
    <xf numFmtId="0" fontId="28" fillId="8" borderId="88" xfId="4" applyFont="1" applyFill="1" applyBorder="1" applyAlignment="1" applyProtection="1">
      <alignment horizontal="left" vertical="top" wrapText="1" shrinkToFit="1"/>
      <protection locked="0"/>
    </xf>
    <xf numFmtId="0" fontId="28" fillId="8" borderId="63" xfId="4" applyFont="1" applyFill="1" applyBorder="1" applyAlignment="1" applyProtection="1">
      <alignment horizontal="center" vertical="center" shrinkToFit="1"/>
      <protection locked="0"/>
    </xf>
    <xf numFmtId="0" fontId="28" fillId="8" borderId="64" xfId="4" applyFont="1" applyFill="1" applyBorder="1" applyAlignment="1" applyProtection="1">
      <alignment horizontal="center" vertical="center" shrinkToFit="1"/>
      <protection locked="0"/>
    </xf>
    <xf numFmtId="0" fontId="28" fillId="8" borderId="65" xfId="4" applyFont="1" applyFill="1" applyBorder="1" applyAlignment="1" applyProtection="1">
      <alignment horizontal="center" vertical="center" shrinkToFit="1"/>
      <protection locked="0"/>
    </xf>
    <xf numFmtId="177" fontId="28" fillId="0" borderId="78" xfId="4" applyNumberFormat="1" applyFont="1" applyFill="1" applyBorder="1" applyAlignment="1" applyProtection="1">
      <alignment horizontal="right" vertical="center" shrinkToFit="1"/>
      <protection locked="0"/>
    </xf>
    <xf numFmtId="177" fontId="28" fillId="0" borderId="70" xfId="4" applyNumberFormat="1" applyFont="1" applyFill="1" applyBorder="1" applyAlignment="1" applyProtection="1">
      <alignment horizontal="right" vertical="center" shrinkToFit="1"/>
      <protection locked="0"/>
    </xf>
    <xf numFmtId="177" fontId="28" fillId="0" borderId="66" xfId="4" applyNumberFormat="1" applyFont="1" applyFill="1" applyBorder="1" applyAlignment="1" applyProtection="1">
      <alignment horizontal="right" vertical="center" shrinkToFit="1"/>
      <protection locked="0"/>
    </xf>
    <xf numFmtId="0" fontId="28" fillId="8" borderId="101" xfId="4" applyFont="1" applyFill="1" applyBorder="1" applyAlignment="1" applyProtection="1">
      <alignment horizontal="left" vertical="top" wrapText="1" shrinkToFit="1"/>
      <protection locked="0"/>
    </xf>
    <xf numFmtId="0" fontId="28" fillId="8" borderId="24" xfId="4" applyFont="1" applyFill="1" applyBorder="1" applyAlignment="1" applyProtection="1">
      <alignment horizontal="left" vertical="top" wrapText="1" shrinkToFit="1"/>
      <protection locked="0"/>
    </xf>
    <xf numFmtId="0" fontId="28" fillId="8" borderId="25" xfId="4" applyFont="1" applyFill="1" applyBorder="1" applyAlignment="1" applyProtection="1">
      <alignment horizontal="left" vertical="top" wrapText="1" shrinkToFit="1"/>
      <protection locked="0"/>
    </xf>
    <xf numFmtId="0" fontId="28" fillId="8" borderId="99" xfId="4" applyFont="1" applyFill="1" applyBorder="1" applyAlignment="1" applyProtection="1">
      <alignment horizontal="center" vertical="center" shrinkToFit="1"/>
      <protection locked="0"/>
    </xf>
    <xf numFmtId="0" fontId="28" fillId="8" borderId="97" xfId="4" applyFont="1" applyFill="1" applyBorder="1" applyAlignment="1" applyProtection="1">
      <alignment horizontal="center" vertical="center" shrinkToFit="1"/>
      <protection locked="0"/>
    </xf>
    <xf numFmtId="0" fontId="28" fillId="8" borderId="100" xfId="4" applyFont="1" applyFill="1" applyBorder="1" applyAlignment="1" applyProtection="1">
      <alignment horizontal="center" vertical="center" shrinkToFit="1"/>
      <protection locked="0"/>
    </xf>
    <xf numFmtId="0" fontId="53" fillId="8" borderId="55" xfId="4" applyFont="1" applyFill="1" applyBorder="1" applyAlignment="1" applyProtection="1">
      <alignment horizontal="center" vertical="center" wrapText="1"/>
      <protection locked="0"/>
    </xf>
    <xf numFmtId="0" fontId="53" fillId="8" borderId="56" xfId="4" applyFont="1" applyFill="1" applyBorder="1" applyAlignment="1" applyProtection="1">
      <alignment horizontal="center" vertical="center" wrapText="1"/>
      <protection locked="0"/>
    </xf>
    <xf numFmtId="0" fontId="53" fillId="8" borderId="57" xfId="4" applyFont="1" applyFill="1" applyBorder="1" applyAlignment="1" applyProtection="1">
      <alignment horizontal="center" vertical="center" wrapText="1"/>
      <protection locked="0"/>
    </xf>
    <xf numFmtId="0" fontId="3" fillId="0" borderId="67" xfId="2" applyBorder="1" applyAlignment="1" applyProtection="1">
      <alignment horizontal="left" vertical="top" wrapText="1" shrinkToFit="1"/>
      <protection locked="0"/>
    </xf>
    <xf numFmtId="0" fontId="3" fillId="0" borderId="91" xfId="2" applyBorder="1" applyAlignment="1" applyProtection="1">
      <alignment horizontal="left" vertical="top" wrapText="1" shrinkToFit="1"/>
      <protection locked="0"/>
    </xf>
    <xf numFmtId="0" fontId="3" fillId="0" borderId="53" xfId="2" applyBorder="1" applyAlignment="1" applyProtection="1">
      <alignment horizontal="left" vertical="top" wrapText="1" shrinkToFit="1"/>
      <protection locked="0"/>
    </xf>
    <xf numFmtId="0" fontId="3" fillId="0" borderId="0" xfId="2" applyAlignment="1" applyProtection="1">
      <alignment horizontal="left" vertical="top" wrapText="1" shrinkToFit="1"/>
      <protection locked="0"/>
    </xf>
    <xf numFmtId="0" fontId="3" fillId="0" borderId="21" xfId="2" applyBorder="1" applyAlignment="1" applyProtection="1">
      <alignment horizontal="left" vertical="top" wrapText="1" shrinkToFit="1"/>
      <protection locked="0"/>
    </xf>
    <xf numFmtId="0" fontId="3" fillId="0" borderId="83" xfId="2" applyBorder="1" applyAlignment="1" applyProtection="1">
      <alignment horizontal="left" vertical="top" wrapText="1" shrinkToFit="1"/>
      <protection locked="0"/>
    </xf>
    <xf numFmtId="0" fontId="3" fillId="0" borderId="56" xfId="2" applyBorder="1" applyAlignment="1" applyProtection="1">
      <alignment horizontal="left" vertical="top" wrapText="1" shrinkToFit="1"/>
      <protection locked="0"/>
    </xf>
    <xf numFmtId="0" fontId="3" fillId="0" borderId="88" xfId="2" applyBorder="1" applyAlignment="1" applyProtection="1">
      <alignment horizontal="left" vertical="top" wrapText="1" shrinkToFit="1"/>
      <protection locked="0"/>
    </xf>
    <xf numFmtId="178" fontId="28" fillId="0" borderId="61" xfId="5" applyNumberFormat="1" applyFont="1" applyFill="1" applyBorder="1" applyAlignment="1" applyProtection="1">
      <alignment horizontal="right" vertical="center" shrinkToFit="1"/>
      <protection locked="0"/>
    </xf>
    <xf numFmtId="178" fontId="28" fillId="0" borderId="59" xfId="5" applyNumberFormat="1" applyFont="1" applyFill="1" applyBorder="1" applyAlignment="1" applyProtection="1">
      <alignment horizontal="right" vertical="center" shrinkToFit="1"/>
      <protection locked="0"/>
    </xf>
    <xf numFmtId="178" fontId="28" fillId="0" borderId="62" xfId="5" applyNumberFormat="1" applyFont="1" applyFill="1" applyBorder="1" applyAlignment="1" applyProtection="1">
      <alignment horizontal="right" vertical="center" shrinkToFit="1"/>
      <protection locked="0"/>
    </xf>
    <xf numFmtId="0" fontId="28" fillId="8" borderId="50" xfId="4" applyFont="1" applyFill="1" applyBorder="1" applyAlignment="1" applyProtection="1">
      <alignment horizontal="center" shrinkToFit="1"/>
      <protection locked="0"/>
    </xf>
    <xf numFmtId="0" fontId="28" fillId="8" borderId="2" xfId="4" applyFont="1" applyFill="1" applyBorder="1" applyAlignment="1" applyProtection="1">
      <alignment horizontal="center" shrinkToFit="1"/>
      <protection locked="0"/>
    </xf>
    <xf numFmtId="0" fontId="28" fillId="8" borderId="82" xfId="4" applyFont="1" applyFill="1" applyBorder="1" applyAlignment="1" applyProtection="1">
      <alignment horizontal="center" shrinkToFit="1"/>
      <protection locked="0"/>
    </xf>
    <xf numFmtId="0" fontId="28" fillId="8" borderId="83" xfId="4" applyFont="1" applyFill="1" applyBorder="1" applyAlignment="1" applyProtection="1">
      <alignment horizontal="center" shrinkToFit="1"/>
      <protection locked="0"/>
    </xf>
    <xf numFmtId="0" fontId="28" fillId="8" borderId="56" xfId="4" applyFont="1" applyFill="1" applyBorder="1" applyAlignment="1" applyProtection="1">
      <alignment horizontal="center" shrinkToFit="1"/>
      <protection locked="0"/>
    </xf>
    <xf numFmtId="0" fontId="28" fillId="8" borderId="84" xfId="4" applyFont="1" applyFill="1" applyBorder="1" applyAlignment="1" applyProtection="1">
      <alignment horizontal="center" shrinkToFit="1"/>
      <protection locked="0"/>
    </xf>
    <xf numFmtId="0" fontId="28" fillId="8" borderId="50" xfId="4" applyFont="1" applyFill="1" applyBorder="1" applyAlignment="1" applyProtection="1">
      <alignment horizontal="left" vertical="top" wrapText="1" shrinkToFit="1"/>
      <protection locked="0"/>
    </xf>
    <xf numFmtId="0" fontId="28" fillId="8" borderId="2" xfId="4" applyFont="1" applyFill="1" applyBorder="1" applyAlignment="1" applyProtection="1">
      <alignment horizontal="left" vertical="top" wrapText="1" shrinkToFit="1"/>
      <protection locked="0"/>
    </xf>
    <xf numFmtId="0" fontId="28" fillId="8" borderId="39" xfId="4" applyFont="1" applyFill="1" applyBorder="1" applyAlignment="1" applyProtection="1">
      <alignment horizontal="left" vertical="top" wrapText="1" shrinkToFit="1"/>
      <protection locked="0"/>
    </xf>
    <xf numFmtId="177" fontId="28" fillId="0" borderId="50" xfId="4" applyNumberFormat="1" applyFont="1" applyFill="1" applyBorder="1" applyAlignment="1" applyProtection="1">
      <alignment horizontal="right" vertical="center" shrinkToFit="1"/>
      <protection locked="0"/>
    </xf>
    <xf numFmtId="177" fontId="28" fillId="0" borderId="8" xfId="4" applyNumberFormat="1" applyFont="1" applyFill="1" applyBorder="1" applyAlignment="1" applyProtection="1">
      <alignment horizontal="right" vertical="center" shrinkToFit="1"/>
      <protection locked="0"/>
    </xf>
    <xf numFmtId="177" fontId="28" fillId="0" borderId="7" xfId="4" applyNumberFormat="1" applyFont="1" applyFill="1" applyBorder="1" applyAlignment="1" applyProtection="1">
      <alignment horizontal="right" vertical="center" shrinkToFit="1"/>
      <protection locked="0"/>
    </xf>
    <xf numFmtId="178" fontId="28" fillId="0" borderId="61" xfId="5" applyNumberFormat="1" applyFont="1" applyFill="1" applyBorder="1" applyAlignment="1" applyProtection="1">
      <alignment vertical="center" shrinkToFit="1"/>
      <protection locked="0"/>
    </xf>
    <xf numFmtId="178" fontId="28" fillId="0" borderId="59" xfId="5" applyNumberFormat="1" applyFont="1" applyFill="1" applyBorder="1" applyAlignment="1" applyProtection="1">
      <alignment vertical="center" shrinkToFit="1"/>
      <protection locked="0"/>
    </xf>
    <xf numFmtId="178" fontId="28" fillId="0" borderId="62" xfId="5" applyNumberFormat="1" applyFont="1" applyFill="1" applyBorder="1" applyAlignment="1" applyProtection="1">
      <alignment vertical="center" shrinkToFit="1"/>
      <protection locked="0"/>
    </xf>
    <xf numFmtId="178" fontId="28" fillId="0" borderId="7" xfId="5" applyNumberFormat="1" applyFont="1" applyFill="1" applyBorder="1" applyAlignment="1" applyProtection="1">
      <alignment vertical="center" shrinkToFit="1"/>
      <protection locked="0"/>
    </xf>
    <xf numFmtId="178" fontId="28" fillId="0" borderId="2" xfId="5" applyNumberFormat="1" applyFont="1" applyFill="1" applyBorder="1" applyAlignment="1" applyProtection="1">
      <alignment vertical="center" shrinkToFit="1"/>
      <protection locked="0"/>
    </xf>
    <xf numFmtId="178" fontId="28" fillId="0" borderId="8" xfId="5" applyNumberFormat="1" applyFont="1" applyFill="1" applyBorder="1" applyAlignment="1" applyProtection="1">
      <alignment vertical="center" shrinkToFit="1"/>
      <protection locked="0"/>
    </xf>
    <xf numFmtId="0" fontId="28" fillId="0" borderId="7" xfId="4" applyFont="1" applyBorder="1" applyAlignment="1" applyProtection="1">
      <alignment horizontal="left" vertical="center" shrinkToFit="1"/>
      <protection locked="0"/>
    </xf>
    <xf numFmtId="0" fontId="28" fillId="0" borderId="2" xfId="4" applyFont="1" applyBorder="1" applyAlignment="1" applyProtection="1">
      <alignment horizontal="left" vertical="center" shrinkToFit="1"/>
      <protection locked="0"/>
    </xf>
    <xf numFmtId="178" fontId="28" fillId="0" borderId="55" xfId="5" applyNumberFormat="1" applyFont="1" applyFill="1" applyBorder="1" applyAlignment="1" applyProtection="1">
      <alignment vertical="center" shrinkToFit="1"/>
      <protection locked="0"/>
    </xf>
    <xf numFmtId="178" fontId="28" fillId="0" borderId="56" xfId="5" applyNumberFormat="1" applyFont="1" applyFill="1" applyBorder="1" applyAlignment="1" applyProtection="1">
      <alignment vertical="center" shrinkToFit="1"/>
      <protection locked="0"/>
    </xf>
    <xf numFmtId="178" fontId="28" fillId="0" borderId="57" xfId="5" applyNumberFormat="1" applyFont="1" applyFill="1" applyBorder="1" applyAlignment="1" applyProtection="1">
      <alignment vertical="center" shrinkToFit="1"/>
      <protection locked="0"/>
    </xf>
    <xf numFmtId="0" fontId="28" fillId="8" borderId="83" xfId="4" applyFont="1" applyFill="1" applyBorder="1" applyAlignment="1" applyProtection="1">
      <alignment horizontal="center" vertical="center" shrinkToFit="1"/>
      <protection locked="0"/>
    </xf>
    <xf numFmtId="0" fontId="28" fillId="8" borderId="84" xfId="4" applyFont="1" applyFill="1" applyBorder="1" applyAlignment="1" applyProtection="1">
      <alignment horizontal="center" vertical="center" shrinkToFit="1"/>
      <protection locked="0"/>
    </xf>
    <xf numFmtId="0" fontId="32" fillId="0" borderId="0" xfId="4" applyFont="1" applyAlignment="1">
      <alignment horizontal="left" vertical="center"/>
    </xf>
    <xf numFmtId="0" fontId="2" fillId="0" borderId="0" xfId="0" applyFont="1" applyBorder="1">
      <alignment vertical="center"/>
    </xf>
  </cellXfs>
  <cellStyles count="7">
    <cellStyle name="ハイパーリンク 2" xfId="3" xr:uid="{CD853D66-D984-435A-9707-F32492937AD6}"/>
    <cellStyle name="桁区切り 2" xfId="5" xr:uid="{CB45B362-1A60-4A63-8630-8B98AE53BAA4}"/>
    <cellStyle name="標準" xfId="0" builtinId="0"/>
    <cellStyle name="標準 2" xfId="2" xr:uid="{BC378A8F-C03F-4962-BAB0-F22D6EB31731}"/>
    <cellStyle name="標準 2 2" xfId="6" xr:uid="{366A8F93-B94E-4792-BC70-961141078581}"/>
    <cellStyle name="標準 6" xfId="1" xr:uid="{5C37DF45-88D2-46EB-9780-87E734E8EECA}"/>
    <cellStyle name="標準_会計管理調書  完成" xfId="4" xr:uid="{A3B704A2-5905-4359-9485-F6AC11903E98}"/>
  </cellStyles>
  <dxfs count="17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checked="Checked" lockText="1"/>
</file>

<file path=xl/ctrlProps/ctrlProp282.xml><?xml version="1.0" encoding="utf-8"?>
<formControlPr xmlns="http://schemas.microsoft.com/office/spreadsheetml/2009/9/main" objectType="CheckBox" checked="Checked"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checked="Checked" lockText="1"/>
</file>

<file path=xl/ctrlProps/ctrlProp286.xml><?xml version="1.0" encoding="utf-8"?>
<formControlPr xmlns="http://schemas.microsoft.com/office/spreadsheetml/2009/9/main" objectType="CheckBox" checked="Checked"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checked="Checked"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checked="Checked"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checked="Checked"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checked="Checked" lockText="1"/>
</file>

<file path=xl/ctrlProps/ctrlProp328.xml><?xml version="1.0" encoding="utf-8"?>
<formControlPr xmlns="http://schemas.microsoft.com/office/spreadsheetml/2009/9/main" objectType="CheckBox" checked="Checked"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333375</xdr:colOff>
      <xdr:row>7</xdr:row>
      <xdr:rowOff>333375</xdr:rowOff>
    </xdr:from>
    <xdr:to>
      <xdr:col>9</xdr:col>
      <xdr:colOff>133349</xdr:colOff>
      <xdr:row>9</xdr:row>
      <xdr:rowOff>76200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5" y="2619375"/>
          <a:ext cx="3467099" cy="3905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27</xdr:col>
          <xdr:colOff>104775</xdr:colOff>
          <xdr:row>4</xdr:row>
          <xdr:rowOff>123825</xdr:rowOff>
        </xdr:from>
        <xdr:to>
          <xdr:col>30</xdr:col>
          <xdr:colOff>133350</xdr:colOff>
          <xdr:row>4</xdr:row>
          <xdr:rowOff>333375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5372100" y="1123950"/>
              <a:ext cx="628650" cy="209550"/>
              <a:chOff x="5372100" y="57007125"/>
              <a:chExt cx="628650" cy="209550"/>
            </a:xfrm>
          </xdr:grpSpPr>
          <xdr:sp macro="" textlink="">
            <xdr:nvSpPr>
              <xdr:cNvPr id="80002" name="Check Box 130" hidden="1">
                <a:extLst>
                  <a:ext uri="{63B3BB69-23CF-44E3-9099-C40C66FF867C}">
                    <a14:compatExt spid="_x0000_s80002"/>
                  </a:ext>
                  <a:ext uri="{FF2B5EF4-FFF2-40B4-BE49-F238E27FC236}">
                    <a16:creationId xmlns:a16="http://schemas.microsoft.com/office/drawing/2014/main" id="{00000000-0008-0000-0C00-000082380100}"/>
                  </a:ext>
                </a:extLst>
              </xdr:cNvPr>
              <xdr:cNvSpPr/>
            </xdr:nvSpPr>
            <xdr:spPr bwMode="auto">
              <a:xfrm>
                <a:off x="577215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0003" name="Check Box 131" hidden="1">
                <a:extLst>
                  <a:ext uri="{63B3BB69-23CF-44E3-9099-C40C66FF867C}">
                    <a14:compatExt spid="_x0000_s80003"/>
                  </a:ext>
                  <a:ext uri="{FF2B5EF4-FFF2-40B4-BE49-F238E27FC236}">
                    <a16:creationId xmlns:a16="http://schemas.microsoft.com/office/drawing/2014/main" id="{00000000-0008-0000-0C00-000083380100}"/>
                  </a:ext>
                </a:extLst>
              </xdr:cNvPr>
              <xdr:cNvSpPr/>
            </xdr:nvSpPr>
            <xdr:spPr bwMode="auto">
              <a:xfrm>
                <a:off x="537210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5</xdr:row>
          <xdr:rowOff>57150</xdr:rowOff>
        </xdr:from>
        <xdr:to>
          <xdr:col>30</xdr:col>
          <xdr:colOff>114300</xdr:colOff>
          <xdr:row>5</xdr:row>
          <xdr:rowOff>266700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5353050" y="1943100"/>
              <a:ext cx="628650" cy="209550"/>
              <a:chOff x="5372100" y="57007125"/>
              <a:chExt cx="628650" cy="209550"/>
            </a:xfrm>
          </xdr:grpSpPr>
          <xdr:sp macro="" textlink="">
            <xdr:nvSpPr>
              <xdr:cNvPr id="80010" name="Check Box 138" hidden="1">
                <a:extLst>
                  <a:ext uri="{63B3BB69-23CF-44E3-9099-C40C66FF867C}">
                    <a14:compatExt spid="_x0000_s80010"/>
                  </a:ext>
                  <a:ext uri="{FF2B5EF4-FFF2-40B4-BE49-F238E27FC236}">
                    <a16:creationId xmlns:a16="http://schemas.microsoft.com/office/drawing/2014/main" id="{00000000-0008-0000-0C00-00008A380100}"/>
                  </a:ext>
                </a:extLst>
              </xdr:cNvPr>
              <xdr:cNvSpPr/>
            </xdr:nvSpPr>
            <xdr:spPr bwMode="auto">
              <a:xfrm>
                <a:off x="577215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0011" name="Check Box 139" hidden="1">
                <a:extLst>
                  <a:ext uri="{63B3BB69-23CF-44E3-9099-C40C66FF867C}">
                    <a14:compatExt spid="_x0000_s80011"/>
                  </a:ext>
                  <a:ext uri="{FF2B5EF4-FFF2-40B4-BE49-F238E27FC236}">
                    <a16:creationId xmlns:a16="http://schemas.microsoft.com/office/drawing/2014/main" id="{00000000-0008-0000-0C00-00008B380100}"/>
                  </a:ext>
                </a:extLst>
              </xdr:cNvPr>
              <xdr:cNvSpPr/>
            </xdr:nvSpPr>
            <xdr:spPr bwMode="auto">
              <a:xfrm>
                <a:off x="537210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6</xdr:row>
          <xdr:rowOff>66675</xdr:rowOff>
        </xdr:from>
        <xdr:to>
          <xdr:col>30</xdr:col>
          <xdr:colOff>114300</xdr:colOff>
          <xdr:row>6</xdr:row>
          <xdr:rowOff>276225</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5353050" y="2838450"/>
              <a:ext cx="628650" cy="209550"/>
              <a:chOff x="5372100" y="57007125"/>
              <a:chExt cx="628650" cy="209550"/>
            </a:xfrm>
          </xdr:grpSpPr>
          <xdr:sp macro="" textlink="">
            <xdr:nvSpPr>
              <xdr:cNvPr id="80012" name="Check Box 140" hidden="1">
                <a:extLst>
                  <a:ext uri="{63B3BB69-23CF-44E3-9099-C40C66FF867C}">
                    <a14:compatExt spid="_x0000_s80012"/>
                  </a:ext>
                  <a:ext uri="{FF2B5EF4-FFF2-40B4-BE49-F238E27FC236}">
                    <a16:creationId xmlns:a16="http://schemas.microsoft.com/office/drawing/2014/main" id="{00000000-0008-0000-0C00-00008C380100}"/>
                  </a:ext>
                </a:extLst>
              </xdr:cNvPr>
              <xdr:cNvSpPr/>
            </xdr:nvSpPr>
            <xdr:spPr bwMode="auto">
              <a:xfrm>
                <a:off x="577215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0013" name="Check Box 141" hidden="1">
                <a:extLst>
                  <a:ext uri="{63B3BB69-23CF-44E3-9099-C40C66FF867C}">
                    <a14:compatExt spid="_x0000_s80013"/>
                  </a:ext>
                  <a:ext uri="{FF2B5EF4-FFF2-40B4-BE49-F238E27FC236}">
                    <a16:creationId xmlns:a16="http://schemas.microsoft.com/office/drawing/2014/main" id="{00000000-0008-0000-0C00-00008D380100}"/>
                  </a:ext>
                </a:extLst>
              </xdr:cNvPr>
              <xdr:cNvSpPr/>
            </xdr:nvSpPr>
            <xdr:spPr bwMode="auto">
              <a:xfrm>
                <a:off x="5372100"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39</xdr:row>
      <xdr:rowOff>57151</xdr:rowOff>
    </xdr:from>
    <xdr:to>
      <xdr:col>65</xdr:col>
      <xdr:colOff>114300</xdr:colOff>
      <xdr:row>41</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800851"/>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E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E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E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E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E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E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E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E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E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E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E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E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E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F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F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F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F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F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F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F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F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F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F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F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F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F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F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F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F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F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F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F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F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F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F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F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F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F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F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F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F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1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1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1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1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1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1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1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1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1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10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10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10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10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10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10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10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1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1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1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1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1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1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1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1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1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1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1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1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1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1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1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1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1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1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1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1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1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1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1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1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1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104775</xdr:colOff>
          <xdr:row>35</xdr:row>
          <xdr:rowOff>28575</xdr:rowOff>
        </xdr:from>
        <xdr:to>
          <xdr:col>28</xdr:col>
          <xdr:colOff>133350</xdr:colOff>
          <xdr:row>35</xdr:row>
          <xdr:rowOff>238125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34</xdr:row>
          <xdr:rowOff>28575</xdr:rowOff>
        </xdr:from>
        <xdr:to>
          <xdr:col>30</xdr:col>
          <xdr:colOff>114300</xdr:colOff>
          <xdr:row>34</xdr:row>
          <xdr:rowOff>238125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4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34</xdr:row>
          <xdr:rowOff>28575</xdr:rowOff>
        </xdr:from>
        <xdr:to>
          <xdr:col>28</xdr:col>
          <xdr:colOff>114300</xdr:colOff>
          <xdr:row>34</xdr:row>
          <xdr:rowOff>238125</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4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36</xdr:row>
          <xdr:rowOff>28575</xdr:rowOff>
        </xdr:from>
        <xdr:to>
          <xdr:col>28</xdr:col>
          <xdr:colOff>133350</xdr:colOff>
          <xdr:row>36</xdr:row>
          <xdr:rowOff>238125</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4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28575</xdr:rowOff>
        </xdr:from>
        <xdr:to>
          <xdr:col>30</xdr:col>
          <xdr:colOff>133350</xdr:colOff>
          <xdr:row>35</xdr:row>
          <xdr:rowOff>238125</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4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36</xdr:row>
          <xdr:rowOff>28575</xdr:rowOff>
        </xdr:from>
        <xdr:to>
          <xdr:col>30</xdr:col>
          <xdr:colOff>133350</xdr:colOff>
          <xdr:row>36</xdr:row>
          <xdr:rowOff>238125</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4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9</xdr:row>
          <xdr:rowOff>28575</xdr:rowOff>
        </xdr:from>
        <xdr:to>
          <xdr:col>30</xdr:col>
          <xdr:colOff>133350</xdr:colOff>
          <xdr:row>9</xdr:row>
          <xdr:rowOff>238125</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0400-00008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9</xdr:row>
          <xdr:rowOff>28575</xdr:rowOff>
        </xdr:from>
        <xdr:to>
          <xdr:col>28</xdr:col>
          <xdr:colOff>133350</xdr:colOff>
          <xdr:row>9</xdr:row>
          <xdr:rowOff>238125</xdr:rowOff>
        </xdr:to>
        <xdr:sp macro="" textlink="">
          <xdr:nvSpPr>
            <xdr:cNvPr id="47243" name="Check Box 139" hidden="1">
              <a:extLst>
                <a:ext uri="{63B3BB69-23CF-44E3-9099-C40C66FF867C}">
                  <a14:compatExt spid="_x0000_s47243"/>
                </a:ext>
                <a:ext uri="{FF2B5EF4-FFF2-40B4-BE49-F238E27FC236}">
                  <a16:creationId xmlns:a16="http://schemas.microsoft.com/office/drawing/2014/main" id="{00000000-0008-0000-0400-00008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11</xdr:row>
          <xdr:rowOff>28575</xdr:rowOff>
        </xdr:from>
        <xdr:to>
          <xdr:col>28</xdr:col>
          <xdr:colOff>133350</xdr:colOff>
          <xdr:row>11</xdr:row>
          <xdr:rowOff>238125</xdr:rowOff>
        </xdr:to>
        <xdr:sp macro="" textlink="">
          <xdr:nvSpPr>
            <xdr:cNvPr id="47244" name="Check Box 140" hidden="1">
              <a:extLst>
                <a:ext uri="{63B3BB69-23CF-44E3-9099-C40C66FF867C}">
                  <a14:compatExt spid="_x0000_s47244"/>
                </a:ext>
                <a:ext uri="{FF2B5EF4-FFF2-40B4-BE49-F238E27FC236}">
                  <a16:creationId xmlns:a16="http://schemas.microsoft.com/office/drawing/2014/main" id="{00000000-0008-0000-0400-00008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xdr:row>
          <xdr:rowOff>28575</xdr:rowOff>
        </xdr:from>
        <xdr:to>
          <xdr:col>28</xdr:col>
          <xdr:colOff>133350</xdr:colOff>
          <xdr:row>12</xdr:row>
          <xdr:rowOff>238125</xdr:rowOff>
        </xdr:to>
        <xdr:sp macro="" textlink="">
          <xdr:nvSpPr>
            <xdr:cNvPr id="47245" name="Check Box 141" hidden="1">
              <a:extLst>
                <a:ext uri="{63B3BB69-23CF-44E3-9099-C40C66FF867C}">
                  <a14:compatExt spid="_x0000_s47245"/>
                </a:ext>
                <a:ext uri="{FF2B5EF4-FFF2-40B4-BE49-F238E27FC236}">
                  <a16:creationId xmlns:a16="http://schemas.microsoft.com/office/drawing/2014/main" id="{00000000-0008-0000-0400-00008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xdr:row>
          <xdr:rowOff>28575</xdr:rowOff>
        </xdr:from>
        <xdr:to>
          <xdr:col>30</xdr:col>
          <xdr:colOff>133350</xdr:colOff>
          <xdr:row>12</xdr:row>
          <xdr:rowOff>238125</xdr:rowOff>
        </xdr:to>
        <xdr:sp macro="" textlink="">
          <xdr:nvSpPr>
            <xdr:cNvPr id="47246" name="Check Box 142" hidden="1">
              <a:extLst>
                <a:ext uri="{63B3BB69-23CF-44E3-9099-C40C66FF867C}">
                  <a14:compatExt spid="_x0000_s47246"/>
                </a:ext>
                <a:ext uri="{FF2B5EF4-FFF2-40B4-BE49-F238E27FC236}">
                  <a16:creationId xmlns:a16="http://schemas.microsoft.com/office/drawing/2014/main" id="{00000000-0008-0000-0400-00008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11</xdr:row>
          <xdr:rowOff>28575</xdr:rowOff>
        </xdr:from>
        <xdr:to>
          <xdr:col>30</xdr:col>
          <xdr:colOff>133350</xdr:colOff>
          <xdr:row>11</xdr:row>
          <xdr:rowOff>238125</xdr:rowOff>
        </xdr:to>
        <xdr:sp macro="" textlink="">
          <xdr:nvSpPr>
            <xdr:cNvPr id="47247" name="Check Box 143" hidden="1">
              <a:extLst>
                <a:ext uri="{63B3BB69-23CF-44E3-9099-C40C66FF867C}">
                  <a14:compatExt spid="_x0000_s47247"/>
                </a:ext>
                <a:ext uri="{FF2B5EF4-FFF2-40B4-BE49-F238E27FC236}">
                  <a16:creationId xmlns:a16="http://schemas.microsoft.com/office/drawing/2014/main" id="{00000000-0008-0000-0400-00008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14</xdr:row>
          <xdr:rowOff>28575</xdr:rowOff>
        </xdr:from>
        <xdr:to>
          <xdr:col>30</xdr:col>
          <xdr:colOff>133350</xdr:colOff>
          <xdr:row>14</xdr:row>
          <xdr:rowOff>238125</xdr:rowOff>
        </xdr:to>
        <xdr:sp macro="" textlink="">
          <xdr:nvSpPr>
            <xdr:cNvPr id="47248" name="Check Box 144" hidden="1">
              <a:extLst>
                <a:ext uri="{63B3BB69-23CF-44E3-9099-C40C66FF867C}">
                  <a14:compatExt spid="_x0000_s47248"/>
                </a:ext>
                <a:ext uri="{FF2B5EF4-FFF2-40B4-BE49-F238E27FC236}">
                  <a16:creationId xmlns:a16="http://schemas.microsoft.com/office/drawing/2014/main" id="{00000000-0008-0000-0400-00009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14</xdr:row>
          <xdr:rowOff>28575</xdr:rowOff>
        </xdr:from>
        <xdr:to>
          <xdr:col>28</xdr:col>
          <xdr:colOff>133350</xdr:colOff>
          <xdr:row>14</xdr:row>
          <xdr:rowOff>238125</xdr:rowOff>
        </xdr:to>
        <xdr:sp macro="" textlink="">
          <xdr:nvSpPr>
            <xdr:cNvPr id="47249" name="Check Box 145" hidden="1">
              <a:extLst>
                <a:ext uri="{63B3BB69-23CF-44E3-9099-C40C66FF867C}">
                  <a14:compatExt spid="_x0000_s47249"/>
                </a:ext>
                <a:ext uri="{FF2B5EF4-FFF2-40B4-BE49-F238E27FC236}">
                  <a16:creationId xmlns:a16="http://schemas.microsoft.com/office/drawing/2014/main" id="{00000000-0008-0000-0400-00009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xdr:row>
          <xdr:rowOff>123825</xdr:rowOff>
        </xdr:from>
        <xdr:to>
          <xdr:col>30</xdr:col>
          <xdr:colOff>133350</xdr:colOff>
          <xdr:row>10</xdr:row>
          <xdr:rowOff>333375</xdr:rowOff>
        </xdr:to>
        <xdr:sp macro="" textlink="">
          <xdr:nvSpPr>
            <xdr:cNvPr id="47250" name="Check Box 146" hidden="1">
              <a:extLst>
                <a:ext uri="{63B3BB69-23CF-44E3-9099-C40C66FF867C}">
                  <a14:compatExt spid="_x0000_s47250"/>
                </a:ext>
                <a:ext uri="{FF2B5EF4-FFF2-40B4-BE49-F238E27FC236}">
                  <a16:creationId xmlns:a16="http://schemas.microsoft.com/office/drawing/2014/main" id="{00000000-0008-0000-0400-00009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xdr:row>
          <xdr:rowOff>123825</xdr:rowOff>
        </xdr:from>
        <xdr:to>
          <xdr:col>28</xdr:col>
          <xdr:colOff>133350</xdr:colOff>
          <xdr:row>10</xdr:row>
          <xdr:rowOff>333375</xdr:rowOff>
        </xdr:to>
        <xdr:sp macro="" textlink="">
          <xdr:nvSpPr>
            <xdr:cNvPr id="47251" name="Check Box 147" hidden="1">
              <a:extLst>
                <a:ext uri="{63B3BB69-23CF-44E3-9099-C40C66FF867C}">
                  <a14:compatExt spid="_x0000_s47251"/>
                </a:ext>
                <a:ext uri="{FF2B5EF4-FFF2-40B4-BE49-F238E27FC236}">
                  <a16:creationId xmlns:a16="http://schemas.microsoft.com/office/drawing/2014/main" id="{00000000-0008-0000-0400-00009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13</xdr:row>
          <xdr:rowOff>123825</xdr:rowOff>
        </xdr:from>
        <xdr:to>
          <xdr:col>28</xdr:col>
          <xdr:colOff>133350</xdr:colOff>
          <xdr:row>13</xdr:row>
          <xdr:rowOff>333375</xdr:rowOff>
        </xdr:to>
        <xdr:sp macro="" textlink="">
          <xdr:nvSpPr>
            <xdr:cNvPr id="47252" name="Check Box 148" hidden="1">
              <a:extLst>
                <a:ext uri="{63B3BB69-23CF-44E3-9099-C40C66FF867C}">
                  <a14:compatExt spid="_x0000_s47252"/>
                </a:ext>
                <a:ext uri="{FF2B5EF4-FFF2-40B4-BE49-F238E27FC236}">
                  <a16:creationId xmlns:a16="http://schemas.microsoft.com/office/drawing/2014/main" id="{00000000-0008-0000-0400-00009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13</xdr:row>
          <xdr:rowOff>123825</xdr:rowOff>
        </xdr:from>
        <xdr:to>
          <xdr:col>30</xdr:col>
          <xdr:colOff>133350</xdr:colOff>
          <xdr:row>13</xdr:row>
          <xdr:rowOff>333375</xdr:rowOff>
        </xdr:to>
        <xdr:sp macro="" textlink="">
          <xdr:nvSpPr>
            <xdr:cNvPr id="47253" name="Check Box 149" hidden="1">
              <a:extLst>
                <a:ext uri="{63B3BB69-23CF-44E3-9099-C40C66FF867C}">
                  <a14:compatExt spid="_x0000_s47253"/>
                </a:ext>
                <a:ext uri="{FF2B5EF4-FFF2-40B4-BE49-F238E27FC236}">
                  <a16:creationId xmlns:a16="http://schemas.microsoft.com/office/drawing/2014/main" id="{00000000-0008-0000-0400-00009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27</xdr:row>
      <xdr:rowOff>8283</xdr:rowOff>
    </xdr:from>
    <xdr:to>
      <xdr:col>6</xdr:col>
      <xdr:colOff>0</xdr:colOff>
      <xdr:row>28</xdr:row>
      <xdr:rowOff>8283</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0" y="3799233"/>
          <a:ext cx="10668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29</xdr:col>
          <xdr:colOff>95250</xdr:colOff>
          <xdr:row>23</xdr:row>
          <xdr:rowOff>361950</xdr:rowOff>
        </xdr:from>
        <xdr:to>
          <xdr:col>30</xdr:col>
          <xdr:colOff>123825</xdr:colOff>
          <xdr:row>23</xdr:row>
          <xdr:rowOff>571500</xdr:rowOff>
        </xdr:to>
        <xdr:sp macro="" textlink="">
          <xdr:nvSpPr>
            <xdr:cNvPr id="47256" name="Check Box 152" hidden="1">
              <a:extLst>
                <a:ext uri="{63B3BB69-23CF-44E3-9099-C40C66FF867C}">
                  <a14:compatExt spid="_x0000_s47256"/>
                </a:ext>
                <a:ext uri="{FF2B5EF4-FFF2-40B4-BE49-F238E27FC236}">
                  <a16:creationId xmlns:a16="http://schemas.microsoft.com/office/drawing/2014/main" id="{00000000-0008-0000-0400-00009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23</xdr:row>
          <xdr:rowOff>352425</xdr:rowOff>
        </xdr:from>
        <xdr:to>
          <xdr:col>28</xdr:col>
          <xdr:colOff>123825</xdr:colOff>
          <xdr:row>23</xdr:row>
          <xdr:rowOff>561975</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0400-00009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24</xdr:row>
          <xdr:rowOff>581025</xdr:rowOff>
        </xdr:from>
        <xdr:to>
          <xdr:col>28</xdr:col>
          <xdr:colOff>123825</xdr:colOff>
          <xdr:row>24</xdr:row>
          <xdr:rowOff>790575</xdr:rowOff>
        </xdr:to>
        <xdr:sp macro="" textlink="">
          <xdr:nvSpPr>
            <xdr:cNvPr id="47258" name="Check Box 154" hidden="1">
              <a:extLst>
                <a:ext uri="{63B3BB69-23CF-44E3-9099-C40C66FF867C}">
                  <a14:compatExt spid="_x0000_s47258"/>
                </a:ext>
                <a:ext uri="{FF2B5EF4-FFF2-40B4-BE49-F238E27FC236}">
                  <a16:creationId xmlns:a16="http://schemas.microsoft.com/office/drawing/2014/main" id="{00000000-0008-0000-0400-00009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590550</xdr:rowOff>
        </xdr:from>
        <xdr:to>
          <xdr:col>30</xdr:col>
          <xdr:colOff>123825</xdr:colOff>
          <xdr:row>24</xdr:row>
          <xdr:rowOff>800100</xdr:rowOff>
        </xdr:to>
        <xdr:sp macro="" textlink="">
          <xdr:nvSpPr>
            <xdr:cNvPr id="47259" name="Check Box 155" hidden="1">
              <a:extLst>
                <a:ext uri="{63B3BB69-23CF-44E3-9099-C40C66FF867C}">
                  <a14:compatExt spid="_x0000_s47259"/>
                </a:ext>
                <a:ext uri="{FF2B5EF4-FFF2-40B4-BE49-F238E27FC236}">
                  <a16:creationId xmlns:a16="http://schemas.microsoft.com/office/drawing/2014/main" id="{00000000-0008-0000-0400-00009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18</xdr:row>
          <xdr:rowOff>123825</xdr:rowOff>
        </xdr:from>
        <xdr:to>
          <xdr:col>30</xdr:col>
          <xdr:colOff>133350</xdr:colOff>
          <xdr:row>18</xdr:row>
          <xdr:rowOff>333375</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0400-00009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18</xdr:row>
          <xdr:rowOff>123825</xdr:rowOff>
        </xdr:from>
        <xdr:to>
          <xdr:col>28</xdr:col>
          <xdr:colOff>133350</xdr:colOff>
          <xdr:row>18</xdr:row>
          <xdr:rowOff>333375</xdr:rowOff>
        </xdr:to>
        <xdr:sp macro="" textlink="">
          <xdr:nvSpPr>
            <xdr:cNvPr id="47261" name="Check Box 157" hidden="1">
              <a:extLst>
                <a:ext uri="{63B3BB69-23CF-44E3-9099-C40C66FF867C}">
                  <a14:compatExt spid="_x0000_s47261"/>
                </a:ext>
                <a:ext uri="{FF2B5EF4-FFF2-40B4-BE49-F238E27FC236}">
                  <a16:creationId xmlns:a16="http://schemas.microsoft.com/office/drawing/2014/main" id="{00000000-0008-0000-0400-00009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19</xdr:row>
          <xdr:rowOff>123825</xdr:rowOff>
        </xdr:from>
        <xdr:to>
          <xdr:col>28</xdr:col>
          <xdr:colOff>133350</xdr:colOff>
          <xdr:row>19</xdr:row>
          <xdr:rowOff>333375</xdr:rowOff>
        </xdr:to>
        <xdr:sp macro="" textlink="">
          <xdr:nvSpPr>
            <xdr:cNvPr id="47262" name="Check Box 158" hidden="1">
              <a:extLst>
                <a:ext uri="{63B3BB69-23CF-44E3-9099-C40C66FF867C}">
                  <a14:compatExt spid="_x0000_s47262"/>
                </a:ext>
                <a:ext uri="{FF2B5EF4-FFF2-40B4-BE49-F238E27FC236}">
                  <a16:creationId xmlns:a16="http://schemas.microsoft.com/office/drawing/2014/main" id="{00000000-0008-0000-0400-00009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19</xdr:row>
          <xdr:rowOff>123825</xdr:rowOff>
        </xdr:from>
        <xdr:to>
          <xdr:col>30</xdr:col>
          <xdr:colOff>133350</xdr:colOff>
          <xdr:row>19</xdr:row>
          <xdr:rowOff>333375</xdr:rowOff>
        </xdr:to>
        <xdr:sp macro="" textlink="">
          <xdr:nvSpPr>
            <xdr:cNvPr id="47263" name="Check Box 159" hidden="1">
              <a:extLst>
                <a:ext uri="{63B3BB69-23CF-44E3-9099-C40C66FF867C}">
                  <a14:compatExt spid="_x0000_s47263"/>
                </a:ext>
                <a:ext uri="{FF2B5EF4-FFF2-40B4-BE49-F238E27FC236}">
                  <a16:creationId xmlns:a16="http://schemas.microsoft.com/office/drawing/2014/main" id="{00000000-0008-0000-0400-00009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0810" name="Check Box 154" hidden="1">
              <a:extLst>
                <a:ext uri="{63B3BB69-23CF-44E3-9099-C40C66FF867C}">
                  <a14:compatExt spid="_x0000_s70810"/>
                </a:ext>
                <a:ext uri="{FF2B5EF4-FFF2-40B4-BE49-F238E27FC236}">
                  <a16:creationId xmlns:a16="http://schemas.microsoft.com/office/drawing/2014/main" id="{00000000-0008-0000-0500-00009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0811" name="Check Box 155" hidden="1">
              <a:extLst>
                <a:ext uri="{63B3BB69-23CF-44E3-9099-C40C66FF867C}">
                  <a14:compatExt spid="_x0000_s70811"/>
                </a:ext>
                <a:ext uri="{FF2B5EF4-FFF2-40B4-BE49-F238E27FC236}">
                  <a16:creationId xmlns:a16="http://schemas.microsoft.com/office/drawing/2014/main" id="{00000000-0008-0000-0500-00009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9525</xdr:rowOff>
        </xdr:from>
        <xdr:to>
          <xdr:col>11</xdr:col>
          <xdr:colOff>19050</xdr:colOff>
          <xdr:row>15</xdr:row>
          <xdr:rowOff>219075</xdr:rowOff>
        </xdr:to>
        <xdr:sp macro="" textlink="">
          <xdr:nvSpPr>
            <xdr:cNvPr id="70812" name="Check Box 156" hidden="1">
              <a:extLst>
                <a:ext uri="{63B3BB69-23CF-44E3-9099-C40C66FF867C}">
                  <a14:compatExt spid="_x0000_s70812"/>
                </a:ext>
                <a:ext uri="{FF2B5EF4-FFF2-40B4-BE49-F238E27FC236}">
                  <a16:creationId xmlns:a16="http://schemas.microsoft.com/office/drawing/2014/main" id="{00000000-0008-0000-0500-00009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15</xdr:row>
          <xdr:rowOff>9525</xdr:rowOff>
        </xdr:from>
        <xdr:to>
          <xdr:col>18</xdr:col>
          <xdr:colOff>19050</xdr:colOff>
          <xdr:row>15</xdr:row>
          <xdr:rowOff>219075</xdr:rowOff>
        </xdr:to>
        <xdr:sp macro="" textlink="">
          <xdr:nvSpPr>
            <xdr:cNvPr id="70813" name="Check Box 157" hidden="1">
              <a:extLst>
                <a:ext uri="{63B3BB69-23CF-44E3-9099-C40C66FF867C}">
                  <a14:compatExt spid="_x0000_s70813"/>
                </a:ext>
                <a:ext uri="{FF2B5EF4-FFF2-40B4-BE49-F238E27FC236}">
                  <a16:creationId xmlns:a16="http://schemas.microsoft.com/office/drawing/2014/main" id="{00000000-0008-0000-0500-00009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16</xdr:row>
          <xdr:rowOff>9525</xdr:rowOff>
        </xdr:from>
        <xdr:to>
          <xdr:col>11</xdr:col>
          <xdr:colOff>19050</xdr:colOff>
          <xdr:row>16</xdr:row>
          <xdr:rowOff>219075</xdr:rowOff>
        </xdr:to>
        <xdr:sp macro="" textlink="">
          <xdr:nvSpPr>
            <xdr:cNvPr id="70814" name="Check Box 158" hidden="1">
              <a:extLst>
                <a:ext uri="{63B3BB69-23CF-44E3-9099-C40C66FF867C}">
                  <a14:compatExt spid="_x0000_s70814"/>
                </a:ext>
                <a:ext uri="{FF2B5EF4-FFF2-40B4-BE49-F238E27FC236}">
                  <a16:creationId xmlns:a16="http://schemas.microsoft.com/office/drawing/2014/main" id="{00000000-0008-0000-0500-00009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xdr:row>
          <xdr:rowOff>123825</xdr:rowOff>
        </xdr:from>
        <xdr:to>
          <xdr:col>30</xdr:col>
          <xdr:colOff>133350</xdr:colOff>
          <xdr:row>8</xdr:row>
          <xdr:rowOff>333375</xdr:rowOff>
        </xdr:to>
        <xdr:sp macro="" textlink="">
          <xdr:nvSpPr>
            <xdr:cNvPr id="70815" name="Check Box 159" hidden="1">
              <a:extLst>
                <a:ext uri="{63B3BB69-23CF-44E3-9099-C40C66FF867C}">
                  <a14:compatExt spid="_x0000_s70815"/>
                </a:ext>
                <a:ext uri="{FF2B5EF4-FFF2-40B4-BE49-F238E27FC236}">
                  <a16:creationId xmlns:a16="http://schemas.microsoft.com/office/drawing/2014/main" id="{00000000-0008-0000-0500-00009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xdr:row>
          <xdr:rowOff>123825</xdr:rowOff>
        </xdr:from>
        <xdr:to>
          <xdr:col>28</xdr:col>
          <xdr:colOff>133350</xdr:colOff>
          <xdr:row>8</xdr:row>
          <xdr:rowOff>333375</xdr:rowOff>
        </xdr:to>
        <xdr:sp macro="" textlink="">
          <xdr:nvSpPr>
            <xdr:cNvPr id="70816" name="Check Box 160" hidden="1">
              <a:extLst>
                <a:ext uri="{63B3BB69-23CF-44E3-9099-C40C66FF867C}">
                  <a14:compatExt spid="_x0000_s70816"/>
                </a:ext>
                <a:ext uri="{FF2B5EF4-FFF2-40B4-BE49-F238E27FC236}">
                  <a16:creationId xmlns:a16="http://schemas.microsoft.com/office/drawing/2014/main" id="{00000000-0008-0000-0500-0000A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76200</xdr:rowOff>
        </xdr:from>
        <xdr:to>
          <xdr:col>11</xdr:col>
          <xdr:colOff>47625</xdr:colOff>
          <xdr:row>20</xdr:row>
          <xdr:rowOff>285750</xdr:rowOff>
        </xdr:to>
        <xdr:sp macro="" textlink="">
          <xdr:nvSpPr>
            <xdr:cNvPr id="70817" name="Check Box 161" hidden="1">
              <a:extLst>
                <a:ext uri="{63B3BB69-23CF-44E3-9099-C40C66FF867C}">
                  <a14:compatExt spid="_x0000_s70817"/>
                </a:ext>
                <a:ext uri="{FF2B5EF4-FFF2-40B4-BE49-F238E27FC236}">
                  <a16:creationId xmlns:a16="http://schemas.microsoft.com/office/drawing/2014/main" id="{00000000-0008-0000-0500-0000A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76200</xdr:rowOff>
        </xdr:from>
        <xdr:to>
          <xdr:col>15</xdr:col>
          <xdr:colOff>38100</xdr:colOff>
          <xdr:row>20</xdr:row>
          <xdr:rowOff>285750</xdr:rowOff>
        </xdr:to>
        <xdr:sp macro="" textlink="">
          <xdr:nvSpPr>
            <xdr:cNvPr id="70818" name="Check Box 162" hidden="1">
              <a:extLst>
                <a:ext uri="{63B3BB69-23CF-44E3-9099-C40C66FF867C}">
                  <a14:compatExt spid="_x0000_s70818"/>
                </a:ext>
                <a:ext uri="{FF2B5EF4-FFF2-40B4-BE49-F238E27FC236}">
                  <a16:creationId xmlns:a16="http://schemas.microsoft.com/office/drawing/2014/main" id="{00000000-0008-0000-0500-0000A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23</xdr:row>
          <xdr:rowOff>28575</xdr:rowOff>
        </xdr:from>
        <xdr:to>
          <xdr:col>22</xdr:col>
          <xdr:colOff>28575</xdr:colOff>
          <xdr:row>23</xdr:row>
          <xdr:rowOff>238125</xdr:rowOff>
        </xdr:to>
        <xdr:sp macro="" textlink="">
          <xdr:nvSpPr>
            <xdr:cNvPr id="70819" name="Check Box 163" hidden="1">
              <a:extLst>
                <a:ext uri="{63B3BB69-23CF-44E3-9099-C40C66FF867C}">
                  <a14:compatExt spid="_x0000_s70819"/>
                </a:ext>
                <a:ext uri="{FF2B5EF4-FFF2-40B4-BE49-F238E27FC236}">
                  <a16:creationId xmlns:a16="http://schemas.microsoft.com/office/drawing/2014/main" id="{00000000-0008-0000-0500-0000A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13</xdr:col>
          <xdr:colOff>28575</xdr:colOff>
          <xdr:row>23</xdr:row>
          <xdr:rowOff>219075</xdr:rowOff>
        </xdr:to>
        <xdr:sp macro="" textlink="">
          <xdr:nvSpPr>
            <xdr:cNvPr id="70820" name="Check Box 164" hidden="1">
              <a:extLst>
                <a:ext uri="{63B3BB69-23CF-44E3-9099-C40C66FF867C}">
                  <a14:compatExt spid="_x0000_s70820"/>
                </a:ext>
                <a:ext uri="{FF2B5EF4-FFF2-40B4-BE49-F238E27FC236}">
                  <a16:creationId xmlns:a16="http://schemas.microsoft.com/office/drawing/2014/main" id="{00000000-0008-0000-0500-0000A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38100</xdr:rowOff>
        </xdr:from>
        <xdr:to>
          <xdr:col>13</xdr:col>
          <xdr:colOff>28575</xdr:colOff>
          <xdr:row>25</xdr:row>
          <xdr:rowOff>0</xdr:rowOff>
        </xdr:to>
        <xdr:sp macro="" textlink="">
          <xdr:nvSpPr>
            <xdr:cNvPr id="70821" name="Check Box 165" hidden="1">
              <a:extLst>
                <a:ext uri="{63B3BB69-23CF-44E3-9099-C40C66FF867C}">
                  <a14:compatExt spid="_x0000_s70821"/>
                </a:ext>
                <a:ext uri="{FF2B5EF4-FFF2-40B4-BE49-F238E27FC236}">
                  <a16:creationId xmlns:a16="http://schemas.microsoft.com/office/drawing/2014/main" id="{00000000-0008-0000-0500-0000A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9525</xdr:rowOff>
        </xdr:from>
        <xdr:to>
          <xdr:col>13</xdr:col>
          <xdr:colOff>28575</xdr:colOff>
          <xdr:row>27</xdr:row>
          <xdr:rowOff>219075</xdr:rowOff>
        </xdr:to>
        <xdr:sp macro="" textlink="">
          <xdr:nvSpPr>
            <xdr:cNvPr id="70822" name="Check Box 166" hidden="1">
              <a:extLst>
                <a:ext uri="{63B3BB69-23CF-44E3-9099-C40C66FF867C}">
                  <a14:compatExt spid="_x0000_s70822"/>
                </a:ext>
                <a:ext uri="{FF2B5EF4-FFF2-40B4-BE49-F238E27FC236}">
                  <a16:creationId xmlns:a16="http://schemas.microsoft.com/office/drawing/2014/main" id="{00000000-0008-0000-0500-0000A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9525</xdr:rowOff>
        </xdr:from>
        <xdr:to>
          <xdr:col>17</xdr:col>
          <xdr:colOff>38100</xdr:colOff>
          <xdr:row>27</xdr:row>
          <xdr:rowOff>219075</xdr:rowOff>
        </xdr:to>
        <xdr:sp macro="" textlink="">
          <xdr:nvSpPr>
            <xdr:cNvPr id="70823" name="Check Box 167" hidden="1">
              <a:extLst>
                <a:ext uri="{63B3BB69-23CF-44E3-9099-C40C66FF867C}">
                  <a14:compatExt spid="_x0000_s70823"/>
                </a:ext>
                <a:ext uri="{FF2B5EF4-FFF2-40B4-BE49-F238E27FC236}">
                  <a16:creationId xmlns:a16="http://schemas.microsoft.com/office/drawing/2014/main" id="{00000000-0008-0000-0500-0000A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31</xdr:row>
          <xdr:rowOff>28575</xdr:rowOff>
        </xdr:from>
        <xdr:to>
          <xdr:col>22</xdr:col>
          <xdr:colOff>28575</xdr:colOff>
          <xdr:row>31</xdr:row>
          <xdr:rowOff>238125</xdr:rowOff>
        </xdr:to>
        <xdr:sp macro="" textlink="">
          <xdr:nvSpPr>
            <xdr:cNvPr id="70824" name="Check Box 168" hidden="1">
              <a:extLst>
                <a:ext uri="{63B3BB69-23CF-44E3-9099-C40C66FF867C}">
                  <a14:compatExt spid="_x0000_s70824"/>
                </a:ext>
                <a:ext uri="{FF2B5EF4-FFF2-40B4-BE49-F238E27FC236}">
                  <a16:creationId xmlns:a16="http://schemas.microsoft.com/office/drawing/2014/main" id="{00000000-0008-0000-0500-0000A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9525</xdr:rowOff>
        </xdr:from>
        <xdr:to>
          <xdr:col>13</xdr:col>
          <xdr:colOff>28575</xdr:colOff>
          <xdr:row>31</xdr:row>
          <xdr:rowOff>219075</xdr:rowOff>
        </xdr:to>
        <xdr:sp macro="" textlink="">
          <xdr:nvSpPr>
            <xdr:cNvPr id="70825" name="Check Box 169" hidden="1">
              <a:extLst>
                <a:ext uri="{63B3BB69-23CF-44E3-9099-C40C66FF867C}">
                  <a14:compatExt spid="_x0000_s70825"/>
                </a:ext>
                <a:ext uri="{FF2B5EF4-FFF2-40B4-BE49-F238E27FC236}">
                  <a16:creationId xmlns:a16="http://schemas.microsoft.com/office/drawing/2014/main" id="{00000000-0008-0000-0500-0000A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38100</xdr:rowOff>
        </xdr:from>
        <xdr:to>
          <xdr:col>13</xdr:col>
          <xdr:colOff>28575</xdr:colOff>
          <xdr:row>33</xdr:row>
          <xdr:rowOff>0</xdr:rowOff>
        </xdr:to>
        <xdr:sp macro="" textlink="">
          <xdr:nvSpPr>
            <xdr:cNvPr id="70826" name="Check Box 170" hidden="1">
              <a:extLst>
                <a:ext uri="{63B3BB69-23CF-44E3-9099-C40C66FF867C}">
                  <a14:compatExt spid="_x0000_s70826"/>
                </a:ext>
                <a:ext uri="{FF2B5EF4-FFF2-40B4-BE49-F238E27FC236}">
                  <a16:creationId xmlns:a16="http://schemas.microsoft.com/office/drawing/2014/main" id="{00000000-0008-0000-0500-0000A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9525</xdr:rowOff>
        </xdr:from>
        <xdr:to>
          <xdr:col>13</xdr:col>
          <xdr:colOff>28575</xdr:colOff>
          <xdr:row>35</xdr:row>
          <xdr:rowOff>219075</xdr:rowOff>
        </xdr:to>
        <xdr:sp macro="" textlink="">
          <xdr:nvSpPr>
            <xdr:cNvPr id="70827" name="Check Box 171" hidden="1">
              <a:extLst>
                <a:ext uri="{63B3BB69-23CF-44E3-9099-C40C66FF867C}">
                  <a14:compatExt spid="_x0000_s70827"/>
                </a:ext>
                <a:ext uri="{FF2B5EF4-FFF2-40B4-BE49-F238E27FC236}">
                  <a16:creationId xmlns:a16="http://schemas.microsoft.com/office/drawing/2014/main" id="{00000000-0008-0000-0500-0000A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9525</xdr:rowOff>
        </xdr:from>
        <xdr:to>
          <xdr:col>17</xdr:col>
          <xdr:colOff>38100</xdr:colOff>
          <xdr:row>35</xdr:row>
          <xdr:rowOff>219075</xdr:rowOff>
        </xdr:to>
        <xdr:sp macro="" textlink="">
          <xdr:nvSpPr>
            <xdr:cNvPr id="70828" name="Check Box 172" hidden="1">
              <a:extLst>
                <a:ext uri="{63B3BB69-23CF-44E3-9099-C40C66FF867C}">
                  <a14:compatExt spid="_x0000_s70828"/>
                </a:ext>
                <a:ext uri="{FF2B5EF4-FFF2-40B4-BE49-F238E27FC236}">
                  <a16:creationId xmlns:a16="http://schemas.microsoft.com/office/drawing/2014/main" id="{00000000-0008-0000-0500-0000A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39</xdr:row>
          <xdr:rowOff>28575</xdr:rowOff>
        </xdr:from>
        <xdr:to>
          <xdr:col>22</xdr:col>
          <xdr:colOff>28575</xdr:colOff>
          <xdr:row>39</xdr:row>
          <xdr:rowOff>238125</xdr:rowOff>
        </xdr:to>
        <xdr:sp macro="" textlink="">
          <xdr:nvSpPr>
            <xdr:cNvPr id="70829" name="Check Box 173" hidden="1">
              <a:extLst>
                <a:ext uri="{63B3BB69-23CF-44E3-9099-C40C66FF867C}">
                  <a14:compatExt spid="_x0000_s70829"/>
                </a:ext>
                <a:ext uri="{FF2B5EF4-FFF2-40B4-BE49-F238E27FC236}">
                  <a16:creationId xmlns:a16="http://schemas.microsoft.com/office/drawing/2014/main" id="{00000000-0008-0000-0500-0000A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9525</xdr:rowOff>
        </xdr:from>
        <xdr:to>
          <xdr:col>13</xdr:col>
          <xdr:colOff>28575</xdr:colOff>
          <xdr:row>39</xdr:row>
          <xdr:rowOff>219075</xdr:rowOff>
        </xdr:to>
        <xdr:sp macro="" textlink="">
          <xdr:nvSpPr>
            <xdr:cNvPr id="70830" name="Check Box 174" hidden="1">
              <a:extLst>
                <a:ext uri="{63B3BB69-23CF-44E3-9099-C40C66FF867C}">
                  <a14:compatExt spid="_x0000_s70830"/>
                </a:ext>
                <a:ext uri="{FF2B5EF4-FFF2-40B4-BE49-F238E27FC236}">
                  <a16:creationId xmlns:a16="http://schemas.microsoft.com/office/drawing/2014/main" id="{00000000-0008-0000-0500-0000A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38100</xdr:rowOff>
        </xdr:from>
        <xdr:to>
          <xdr:col>13</xdr:col>
          <xdr:colOff>28575</xdr:colOff>
          <xdr:row>41</xdr:row>
          <xdr:rowOff>0</xdr:rowOff>
        </xdr:to>
        <xdr:sp macro="" textlink="">
          <xdr:nvSpPr>
            <xdr:cNvPr id="70831" name="Check Box 175" hidden="1">
              <a:extLst>
                <a:ext uri="{63B3BB69-23CF-44E3-9099-C40C66FF867C}">
                  <a14:compatExt spid="_x0000_s70831"/>
                </a:ext>
                <a:ext uri="{FF2B5EF4-FFF2-40B4-BE49-F238E27FC236}">
                  <a16:creationId xmlns:a16="http://schemas.microsoft.com/office/drawing/2014/main" id="{00000000-0008-0000-0500-0000A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9525</xdr:rowOff>
        </xdr:from>
        <xdr:to>
          <xdr:col>13</xdr:col>
          <xdr:colOff>28575</xdr:colOff>
          <xdr:row>43</xdr:row>
          <xdr:rowOff>219075</xdr:rowOff>
        </xdr:to>
        <xdr:sp macro="" textlink="">
          <xdr:nvSpPr>
            <xdr:cNvPr id="70832" name="Check Box 176" hidden="1">
              <a:extLst>
                <a:ext uri="{63B3BB69-23CF-44E3-9099-C40C66FF867C}">
                  <a14:compatExt spid="_x0000_s70832"/>
                </a:ext>
                <a:ext uri="{FF2B5EF4-FFF2-40B4-BE49-F238E27FC236}">
                  <a16:creationId xmlns:a16="http://schemas.microsoft.com/office/drawing/2014/main" id="{00000000-0008-0000-0500-0000B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43</xdr:row>
          <xdr:rowOff>9525</xdr:rowOff>
        </xdr:from>
        <xdr:to>
          <xdr:col>17</xdr:col>
          <xdr:colOff>38100</xdr:colOff>
          <xdr:row>43</xdr:row>
          <xdr:rowOff>219075</xdr:rowOff>
        </xdr:to>
        <xdr:sp macro="" textlink="">
          <xdr:nvSpPr>
            <xdr:cNvPr id="70833" name="Check Box 177" hidden="1">
              <a:extLst>
                <a:ext uri="{63B3BB69-23CF-44E3-9099-C40C66FF867C}">
                  <a14:compatExt spid="_x0000_s70833"/>
                </a:ext>
                <a:ext uri="{FF2B5EF4-FFF2-40B4-BE49-F238E27FC236}">
                  <a16:creationId xmlns:a16="http://schemas.microsoft.com/office/drawing/2014/main" id="{00000000-0008-0000-0500-0000B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47</xdr:row>
          <xdr:rowOff>28575</xdr:rowOff>
        </xdr:from>
        <xdr:to>
          <xdr:col>22</xdr:col>
          <xdr:colOff>28575</xdr:colOff>
          <xdr:row>47</xdr:row>
          <xdr:rowOff>238125</xdr:rowOff>
        </xdr:to>
        <xdr:sp macro="" textlink="">
          <xdr:nvSpPr>
            <xdr:cNvPr id="70834" name="Check Box 178" hidden="1">
              <a:extLst>
                <a:ext uri="{63B3BB69-23CF-44E3-9099-C40C66FF867C}">
                  <a14:compatExt spid="_x0000_s70834"/>
                </a:ext>
                <a:ext uri="{FF2B5EF4-FFF2-40B4-BE49-F238E27FC236}">
                  <a16:creationId xmlns:a16="http://schemas.microsoft.com/office/drawing/2014/main" id="{00000000-0008-0000-0500-0000B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9525</xdr:rowOff>
        </xdr:from>
        <xdr:to>
          <xdr:col>13</xdr:col>
          <xdr:colOff>28575</xdr:colOff>
          <xdr:row>47</xdr:row>
          <xdr:rowOff>219075</xdr:rowOff>
        </xdr:to>
        <xdr:sp macro="" textlink="">
          <xdr:nvSpPr>
            <xdr:cNvPr id="70835" name="Check Box 179" hidden="1">
              <a:extLst>
                <a:ext uri="{63B3BB69-23CF-44E3-9099-C40C66FF867C}">
                  <a14:compatExt spid="_x0000_s70835"/>
                </a:ext>
                <a:ext uri="{FF2B5EF4-FFF2-40B4-BE49-F238E27FC236}">
                  <a16:creationId xmlns:a16="http://schemas.microsoft.com/office/drawing/2014/main" id="{00000000-0008-0000-0500-0000B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38100</xdr:rowOff>
        </xdr:from>
        <xdr:to>
          <xdr:col>13</xdr:col>
          <xdr:colOff>28575</xdr:colOff>
          <xdr:row>49</xdr:row>
          <xdr:rowOff>0</xdr:rowOff>
        </xdr:to>
        <xdr:sp macro="" textlink="">
          <xdr:nvSpPr>
            <xdr:cNvPr id="70836" name="Check Box 180" hidden="1">
              <a:extLst>
                <a:ext uri="{63B3BB69-23CF-44E3-9099-C40C66FF867C}">
                  <a14:compatExt spid="_x0000_s70836"/>
                </a:ext>
                <a:ext uri="{FF2B5EF4-FFF2-40B4-BE49-F238E27FC236}">
                  <a16:creationId xmlns:a16="http://schemas.microsoft.com/office/drawing/2014/main" id="{00000000-0008-0000-0500-0000B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xdr:row>
          <xdr:rowOff>9525</xdr:rowOff>
        </xdr:from>
        <xdr:to>
          <xdr:col>13</xdr:col>
          <xdr:colOff>28575</xdr:colOff>
          <xdr:row>51</xdr:row>
          <xdr:rowOff>219075</xdr:rowOff>
        </xdr:to>
        <xdr:sp macro="" textlink="">
          <xdr:nvSpPr>
            <xdr:cNvPr id="70837" name="Check Box 181" hidden="1">
              <a:extLst>
                <a:ext uri="{63B3BB69-23CF-44E3-9099-C40C66FF867C}">
                  <a14:compatExt spid="_x0000_s70837"/>
                </a:ext>
                <a:ext uri="{FF2B5EF4-FFF2-40B4-BE49-F238E27FC236}">
                  <a16:creationId xmlns:a16="http://schemas.microsoft.com/office/drawing/2014/main" id="{00000000-0008-0000-0500-0000B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51</xdr:row>
          <xdr:rowOff>9525</xdr:rowOff>
        </xdr:from>
        <xdr:to>
          <xdr:col>17</xdr:col>
          <xdr:colOff>38100</xdr:colOff>
          <xdr:row>51</xdr:row>
          <xdr:rowOff>219075</xdr:rowOff>
        </xdr:to>
        <xdr:sp macro="" textlink="">
          <xdr:nvSpPr>
            <xdr:cNvPr id="70838" name="Check Box 182" hidden="1">
              <a:extLst>
                <a:ext uri="{63B3BB69-23CF-44E3-9099-C40C66FF867C}">
                  <a14:compatExt spid="_x0000_s70838"/>
                </a:ext>
                <a:ext uri="{FF2B5EF4-FFF2-40B4-BE49-F238E27FC236}">
                  <a16:creationId xmlns:a16="http://schemas.microsoft.com/office/drawing/2014/main" id="{00000000-0008-0000-0500-0000B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9</xdr:row>
          <xdr:rowOff>123825</xdr:rowOff>
        </xdr:from>
        <xdr:to>
          <xdr:col>30</xdr:col>
          <xdr:colOff>123825</xdr:colOff>
          <xdr:row>9</xdr:row>
          <xdr:rowOff>333375</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6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9</xdr:row>
          <xdr:rowOff>123825</xdr:rowOff>
        </xdr:from>
        <xdr:to>
          <xdr:col>28</xdr:col>
          <xdr:colOff>123825</xdr:colOff>
          <xdr:row>9</xdr:row>
          <xdr:rowOff>333375</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6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28575</xdr:rowOff>
        </xdr:from>
        <xdr:to>
          <xdr:col>28</xdr:col>
          <xdr:colOff>123825</xdr:colOff>
          <xdr:row>4</xdr:row>
          <xdr:rowOff>238125</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6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28575</xdr:rowOff>
        </xdr:from>
        <xdr:to>
          <xdr:col>30</xdr:col>
          <xdr:colOff>123825</xdr:colOff>
          <xdr:row>4</xdr:row>
          <xdr:rowOff>238125</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6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19050</xdr:rowOff>
        </xdr:from>
        <xdr:to>
          <xdr:col>7</xdr:col>
          <xdr:colOff>114300</xdr:colOff>
          <xdr:row>6</xdr:row>
          <xdr:rowOff>228600</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6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労働者名簿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9525</xdr:rowOff>
        </xdr:from>
        <xdr:to>
          <xdr:col>24</xdr:col>
          <xdr:colOff>57150</xdr:colOff>
          <xdr:row>6</xdr:row>
          <xdr:rowOff>219075</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6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健康診断書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9</xdr:col>
          <xdr:colOff>95250</xdr:colOff>
          <xdr:row>7</xdr:row>
          <xdr:rowOff>228600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6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初任給格付関係書類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7</xdr:row>
          <xdr:rowOff>19050</xdr:rowOff>
        </xdr:from>
        <xdr:to>
          <xdr:col>15</xdr:col>
          <xdr:colOff>104775</xdr:colOff>
          <xdr:row>7</xdr:row>
          <xdr:rowOff>238125</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6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履歴書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8</xdr:col>
          <xdr:colOff>85725</xdr:colOff>
          <xdr:row>8</xdr:row>
          <xdr:rowOff>219075</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6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雇用契約書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xdr:row>
          <xdr:rowOff>9525</xdr:rowOff>
        </xdr:from>
        <xdr:to>
          <xdr:col>16</xdr:col>
          <xdr:colOff>85725</xdr:colOff>
          <xdr:row>8</xdr:row>
          <xdr:rowOff>228600</xdr:rowOff>
        </xdr:to>
        <xdr:sp macro="" textlink="">
          <xdr:nvSpPr>
            <xdr:cNvPr id="71872" name="Check Box 192" hidden="1">
              <a:extLst>
                <a:ext uri="{63B3BB69-23CF-44E3-9099-C40C66FF867C}">
                  <a14:compatExt spid="_x0000_s71872"/>
                </a:ext>
                <a:ext uri="{FF2B5EF4-FFF2-40B4-BE49-F238E27FC236}">
                  <a16:creationId xmlns:a16="http://schemas.microsoft.com/office/drawing/2014/main" id="{00000000-0008-0000-0600-0000C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採用辞令(写)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19</xdr:col>
          <xdr:colOff>142875</xdr:colOff>
          <xdr:row>8</xdr:row>
          <xdr:rowOff>238125</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6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9525</xdr:rowOff>
        </xdr:from>
        <xdr:to>
          <xdr:col>17</xdr:col>
          <xdr:colOff>19050</xdr:colOff>
          <xdr:row>6</xdr:row>
          <xdr:rowOff>228600</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6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最終学歴証明書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xdr:row>
          <xdr:rowOff>238125</xdr:rowOff>
        </xdr:from>
        <xdr:to>
          <xdr:col>25</xdr:col>
          <xdr:colOff>76200</xdr:colOff>
          <xdr:row>7</xdr:row>
          <xdr:rowOff>228600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6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資格証明書（写）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13</xdr:row>
          <xdr:rowOff>28575</xdr:rowOff>
        </xdr:from>
        <xdr:to>
          <xdr:col>28</xdr:col>
          <xdr:colOff>123825</xdr:colOff>
          <xdr:row>13</xdr:row>
          <xdr:rowOff>238125</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6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13</xdr:row>
          <xdr:rowOff>28575</xdr:rowOff>
        </xdr:from>
        <xdr:to>
          <xdr:col>30</xdr:col>
          <xdr:colOff>123825</xdr:colOff>
          <xdr:row>13</xdr:row>
          <xdr:rowOff>238125</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6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30</xdr:col>
          <xdr:colOff>123825</xdr:colOff>
          <xdr:row>10</xdr:row>
          <xdr:rowOff>333375</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6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10</xdr:row>
          <xdr:rowOff>123825</xdr:rowOff>
        </xdr:from>
        <xdr:to>
          <xdr:col>28</xdr:col>
          <xdr:colOff>123825</xdr:colOff>
          <xdr:row>10</xdr:row>
          <xdr:rowOff>333375</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6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11</xdr:row>
          <xdr:rowOff>123825</xdr:rowOff>
        </xdr:from>
        <xdr:to>
          <xdr:col>30</xdr:col>
          <xdr:colOff>123825</xdr:colOff>
          <xdr:row>11</xdr:row>
          <xdr:rowOff>333375</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6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11</xdr:row>
          <xdr:rowOff>123825</xdr:rowOff>
        </xdr:from>
        <xdr:to>
          <xdr:col>28</xdr:col>
          <xdr:colOff>123825</xdr:colOff>
          <xdr:row>11</xdr:row>
          <xdr:rowOff>333375</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6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12</xdr:row>
          <xdr:rowOff>123825</xdr:rowOff>
        </xdr:from>
        <xdr:to>
          <xdr:col>30</xdr:col>
          <xdr:colOff>133350</xdr:colOff>
          <xdr:row>12</xdr:row>
          <xdr:rowOff>333375</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6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12</xdr:row>
          <xdr:rowOff>123825</xdr:rowOff>
        </xdr:from>
        <xdr:to>
          <xdr:col>28</xdr:col>
          <xdr:colOff>123825</xdr:colOff>
          <xdr:row>12</xdr:row>
          <xdr:rowOff>333375</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6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17</xdr:row>
          <xdr:rowOff>95250</xdr:rowOff>
        </xdr:from>
        <xdr:to>
          <xdr:col>30</xdr:col>
          <xdr:colOff>95250</xdr:colOff>
          <xdr:row>18</xdr:row>
          <xdr:rowOff>57150</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5000625" y="6429375"/>
              <a:ext cx="542925" cy="209550"/>
              <a:chOff x="5372082" y="5295900"/>
              <a:chExt cx="628675" cy="209550"/>
            </a:xfrm>
          </xdr:grpSpPr>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600-0000CC180100}"/>
                  </a:ext>
                </a:extLst>
              </xdr:cNvPr>
              <xdr:cNvSpPr/>
            </xdr:nvSpPr>
            <xdr:spPr bwMode="auto">
              <a:xfrm>
                <a:off x="5372082"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85" name="Check Box 205" hidden="1">
                <a:extLst>
                  <a:ext uri="{63B3BB69-23CF-44E3-9099-C40C66FF867C}">
                    <a14:compatExt spid="_x0000_s71885"/>
                  </a:ext>
                  <a:ext uri="{FF2B5EF4-FFF2-40B4-BE49-F238E27FC236}">
                    <a16:creationId xmlns:a16="http://schemas.microsoft.com/office/drawing/2014/main" id="{00000000-0008-0000-0600-0000CD180100}"/>
                  </a:ext>
                </a:extLst>
              </xdr:cNvPr>
              <xdr:cNvSpPr/>
            </xdr:nvSpPr>
            <xdr:spPr bwMode="auto">
              <a:xfrm>
                <a:off x="5772157"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19</xdr:row>
          <xdr:rowOff>28575</xdr:rowOff>
        </xdr:from>
        <xdr:to>
          <xdr:col>28</xdr:col>
          <xdr:colOff>123825</xdr:colOff>
          <xdr:row>19</xdr:row>
          <xdr:rowOff>238125</xdr:rowOff>
        </xdr:to>
        <xdr:sp macro="" textlink="">
          <xdr:nvSpPr>
            <xdr:cNvPr id="71886" name="Check Box 206" hidden="1">
              <a:extLst>
                <a:ext uri="{63B3BB69-23CF-44E3-9099-C40C66FF867C}">
                  <a14:compatExt spid="_x0000_s71886"/>
                </a:ext>
                <a:ext uri="{FF2B5EF4-FFF2-40B4-BE49-F238E27FC236}">
                  <a16:creationId xmlns:a16="http://schemas.microsoft.com/office/drawing/2014/main" id="{00000000-0008-0000-0600-0000C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19</xdr:row>
          <xdr:rowOff>28575</xdr:rowOff>
        </xdr:from>
        <xdr:to>
          <xdr:col>30</xdr:col>
          <xdr:colOff>123825</xdr:colOff>
          <xdr:row>19</xdr:row>
          <xdr:rowOff>238125</xdr:rowOff>
        </xdr:to>
        <xdr:sp macro="" textlink="">
          <xdr:nvSpPr>
            <xdr:cNvPr id="71887" name="Check Box 207" hidden="1">
              <a:extLst>
                <a:ext uri="{63B3BB69-23CF-44E3-9099-C40C66FF867C}">
                  <a14:compatExt spid="_x0000_s71887"/>
                </a:ext>
                <a:ext uri="{FF2B5EF4-FFF2-40B4-BE49-F238E27FC236}">
                  <a16:creationId xmlns:a16="http://schemas.microsoft.com/office/drawing/2014/main" id="{00000000-0008-0000-0600-0000C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27</xdr:row>
          <xdr:rowOff>104775</xdr:rowOff>
        </xdr:from>
        <xdr:to>
          <xdr:col>32</xdr:col>
          <xdr:colOff>133350</xdr:colOff>
          <xdr:row>27</xdr:row>
          <xdr:rowOff>314325</xdr:rowOff>
        </xdr:to>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5000625" y="8924925"/>
              <a:ext cx="923925" cy="209550"/>
              <a:chOff x="5181594" y="7905750"/>
              <a:chExt cx="876311" cy="209550"/>
            </a:xfrm>
          </xdr:grpSpPr>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600-0000D0180100}"/>
                  </a:ext>
                </a:extLst>
              </xdr:cNvPr>
              <xdr:cNvSpPr/>
            </xdr:nvSpPr>
            <xdr:spPr bwMode="auto">
              <a:xfrm>
                <a:off x="5181594" y="7905750"/>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600-0000D1180100}"/>
                  </a:ext>
                </a:extLst>
              </xdr:cNvPr>
              <xdr:cNvSpPr/>
            </xdr:nvSpPr>
            <xdr:spPr bwMode="auto">
              <a:xfrm>
                <a:off x="5505450"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600-0000D2180100}"/>
                  </a:ext>
                </a:extLst>
              </xdr:cNvPr>
              <xdr:cNvSpPr/>
            </xdr:nvSpPr>
            <xdr:spPr bwMode="auto">
              <a:xfrm>
                <a:off x="5829305"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29</xdr:row>
          <xdr:rowOff>104775</xdr:rowOff>
        </xdr:from>
        <xdr:to>
          <xdr:col>32</xdr:col>
          <xdr:colOff>133350</xdr:colOff>
          <xdr:row>30</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000625" y="9677400"/>
              <a:ext cx="923925" cy="400050"/>
              <a:chOff x="5181594" y="7905750"/>
              <a:chExt cx="876311" cy="209550"/>
            </a:xfrm>
          </xdr:grpSpPr>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600-0000D3180100}"/>
                  </a:ext>
                </a:extLst>
              </xdr:cNvPr>
              <xdr:cNvSpPr/>
            </xdr:nvSpPr>
            <xdr:spPr bwMode="auto">
              <a:xfrm>
                <a:off x="5181594" y="7905750"/>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2" name="Check Box 212" hidden="1">
                <a:extLst>
                  <a:ext uri="{63B3BB69-23CF-44E3-9099-C40C66FF867C}">
                    <a14:compatExt spid="_x0000_s71892"/>
                  </a:ext>
                  <a:ext uri="{FF2B5EF4-FFF2-40B4-BE49-F238E27FC236}">
                    <a16:creationId xmlns:a16="http://schemas.microsoft.com/office/drawing/2014/main" id="{00000000-0008-0000-0600-0000D4180100}"/>
                  </a:ext>
                </a:extLst>
              </xdr:cNvPr>
              <xdr:cNvSpPr/>
            </xdr:nvSpPr>
            <xdr:spPr bwMode="auto">
              <a:xfrm>
                <a:off x="5505450"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3" name="Check Box 213" hidden="1">
                <a:extLst>
                  <a:ext uri="{63B3BB69-23CF-44E3-9099-C40C66FF867C}">
                    <a14:compatExt spid="_x0000_s71893"/>
                  </a:ext>
                  <a:ext uri="{FF2B5EF4-FFF2-40B4-BE49-F238E27FC236}">
                    <a16:creationId xmlns:a16="http://schemas.microsoft.com/office/drawing/2014/main" id="{00000000-0008-0000-0600-0000D5180100}"/>
                  </a:ext>
                </a:extLst>
              </xdr:cNvPr>
              <xdr:cNvSpPr/>
            </xdr:nvSpPr>
            <xdr:spPr bwMode="auto">
              <a:xfrm>
                <a:off x="5829305"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28575</xdr:rowOff>
        </xdr:from>
        <xdr:to>
          <xdr:col>7</xdr:col>
          <xdr:colOff>114300</xdr:colOff>
          <xdr:row>31</xdr:row>
          <xdr:rowOff>228600</xdr:rowOff>
        </xdr:to>
        <xdr:sp macro="" textlink="">
          <xdr:nvSpPr>
            <xdr:cNvPr id="71894" name="Check Box 214" hidden="1">
              <a:extLst>
                <a:ext uri="{63B3BB69-23CF-44E3-9099-C40C66FF867C}">
                  <a14:compatExt spid="_x0000_s71894"/>
                </a:ext>
                <a:ext uri="{FF2B5EF4-FFF2-40B4-BE49-F238E27FC236}">
                  <a16:creationId xmlns:a16="http://schemas.microsoft.com/office/drawing/2014/main" id="{00000000-0008-0000-0600-0000D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財形貯蓄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31</xdr:row>
          <xdr:rowOff>9525</xdr:rowOff>
        </xdr:from>
        <xdr:to>
          <xdr:col>24</xdr:col>
          <xdr:colOff>57150</xdr:colOff>
          <xdr:row>31</xdr:row>
          <xdr:rowOff>219075</xdr:rowOff>
        </xdr:to>
        <xdr:sp macro="" textlink="">
          <xdr:nvSpPr>
            <xdr:cNvPr id="71895" name="Check Box 215" hidden="1">
              <a:extLst>
                <a:ext uri="{63B3BB69-23CF-44E3-9099-C40C66FF867C}">
                  <a14:compatExt spid="_x0000_s71895"/>
                </a:ext>
                <a:ext uri="{FF2B5EF4-FFF2-40B4-BE49-F238E27FC236}">
                  <a16:creationId xmlns:a16="http://schemas.microsoft.com/office/drawing/2014/main" id="{00000000-0008-0000-0600-0000D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職員給食費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28575</xdr:rowOff>
        </xdr:from>
        <xdr:to>
          <xdr:col>8</xdr:col>
          <xdr:colOff>66675</xdr:colOff>
          <xdr:row>32</xdr:row>
          <xdr:rowOff>228600</xdr:rowOff>
        </xdr:to>
        <xdr:sp macro="" textlink="">
          <xdr:nvSpPr>
            <xdr:cNvPr id="71896" name="Check Box 216" hidden="1">
              <a:extLst>
                <a:ext uri="{63B3BB69-23CF-44E3-9099-C40C66FF867C}">
                  <a14:compatExt spid="_x0000_s71896"/>
                </a:ext>
                <a:ext uri="{FF2B5EF4-FFF2-40B4-BE49-F238E27FC236}">
                  <a16:creationId xmlns:a16="http://schemas.microsoft.com/office/drawing/2014/main" id="{00000000-0008-0000-0600-0000D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互助会費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238125</xdr:rowOff>
        </xdr:from>
        <xdr:to>
          <xdr:col>16</xdr:col>
          <xdr:colOff>38100</xdr:colOff>
          <xdr:row>31</xdr:row>
          <xdr:rowOff>228600</xdr:rowOff>
        </xdr:to>
        <xdr:sp macro="" textlink="">
          <xdr:nvSpPr>
            <xdr:cNvPr id="71897" name="Check Box 217" hidden="1">
              <a:extLst>
                <a:ext uri="{63B3BB69-23CF-44E3-9099-C40C66FF867C}">
                  <a14:compatExt spid="_x0000_s71897"/>
                </a:ext>
                <a:ext uri="{FF2B5EF4-FFF2-40B4-BE49-F238E27FC236}">
                  <a16:creationId xmlns:a16="http://schemas.microsoft.com/office/drawing/2014/main" id="{00000000-0008-0000-0600-0000D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駐車場料金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13</xdr:col>
          <xdr:colOff>142875</xdr:colOff>
          <xdr:row>32</xdr:row>
          <xdr:rowOff>238125</xdr:rowOff>
        </xdr:to>
        <xdr:sp macro="" textlink="">
          <xdr:nvSpPr>
            <xdr:cNvPr id="71898" name="Check Box 218" hidden="1">
              <a:extLst>
                <a:ext uri="{63B3BB69-23CF-44E3-9099-C40C66FF867C}">
                  <a14:compatExt spid="_x0000_s71898"/>
                </a:ext>
                <a:ext uri="{FF2B5EF4-FFF2-40B4-BE49-F238E27FC236}">
                  <a16:creationId xmlns:a16="http://schemas.microsoft.com/office/drawing/2014/main" id="{00000000-0008-0000-0600-0000D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37</xdr:row>
          <xdr:rowOff>28575</xdr:rowOff>
        </xdr:from>
        <xdr:to>
          <xdr:col>30</xdr:col>
          <xdr:colOff>104775</xdr:colOff>
          <xdr:row>37</xdr:row>
          <xdr:rowOff>238125</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5010150" y="11906250"/>
              <a:ext cx="542925" cy="209550"/>
              <a:chOff x="5372082" y="5295900"/>
              <a:chExt cx="628675" cy="209550"/>
            </a:xfrm>
          </xdr:grpSpPr>
          <xdr:sp macro="" textlink="">
            <xdr:nvSpPr>
              <xdr:cNvPr id="71899" name="Check Box 219" hidden="1">
                <a:extLst>
                  <a:ext uri="{63B3BB69-23CF-44E3-9099-C40C66FF867C}">
                    <a14:compatExt spid="_x0000_s71899"/>
                  </a:ext>
                  <a:ext uri="{FF2B5EF4-FFF2-40B4-BE49-F238E27FC236}">
                    <a16:creationId xmlns:a16="http://schemas.microsoft.com/office/drawing/2014/main" id="{00000000-0008-0000-0600-0000DB180100}"/>
                  </a:ext>
                </a:extLst>
              </xdr:cNvPr>
              <xdr:cNvSpPr/>
            </xdr:nvSpPr>
            <xdr:spPr bwMode="auto">
              <a:xfrm>
                <a:off x="5372082"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0" name="Check Box 220" hidden="1">
                <a:extLst>
                  <a:ext uri="{63B3BB69-23CF-44E3-9099-C40C66FF867C}">
                    <a14:compatExt spid="_x0000_s71900"/>
                  </a:ext>
                  <a:ext uri="{FF2B5EF4-FFF2-40B4-BE49-F238E27FC236}">
                    <a16:creationId xmlns:a16="http://schemas.microsoft.com/office/drawing/2014/main" id="{00000000-0008-0000-0600-0000DC180100}"/>
                  </a:ext>
                </a:extLst>
              </xdr:cNvPr>
              <xdr:cNvSpPr/>
            </xdr:nvSpPr>
            <xdr:spPr bwMode="auto">
              <a:xfrm>
                <a:off x="5772157"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19050</xdr:rowOff>
        </xdr:from>
        <xdr:to>
          <xdr:col>8</xdr:col>
          <xdr:colOff>133350</xdr:colOff>
          <xdr:row>39</xdr:row>
          <xdr:rowOff>228600</xdr:rowOff>
        </xdr:to>
        <xdr:sp macro="" textlink="">
          <xdr:nvSpPr>
            <xdr:cNvPr id="71901" name="Check Box 221" hidden="1">
              <a:extLst>
                <a:ext uri="{63B3BB69-23CF-44E3-9099-C40C66FF867C}">
                  <a14:compatExt spid="_x0000_s71901"/>
                </a:ext>
                <a:ext uri="{FF2B5EF4-FFF2-40B4-BE49-F238E27FC236}">
                  <a16:creationId xmlns:a16="http://schemas.microsoft.com/office/drawing/2014/main" id="{00000000-0008-0000-0600-0000D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xdr:row>
          <xdr:rowOff>9525</xdr:rowOff>
        </xdr:from>
        <xdr:to>
          <xdr:col>24</xdr:col>
          <xdr:colOff>57150</xdr:colOff>
          <xdr:row>39</xdr:row>
          <xdr:rowOff>219075</xdr:rowOff>
        </xdr:to>
        <xdr:sp macro="" textlink="">
          <xdr:nvSpPr>
            <xdr:cNvPr id="71902" name="Check Box 222" hidden="1">
              <a:extLst>
                <a:ext uri="{63B3BB69-23CF-44E3-9099-C40C66FF867C}">
                  <a14:compatExt spid="_x0000_s71902"/>
                </a:ext>
                <a:ext uri="{FF2B5EF4-FFF2-40B4-BE49-F238E27FC236}">
                  <a16:creationId xmlns:a16="http://schemas.microsoft.com/office/drawing/2014/main" id="{00000000-0008-0000-0600-0000D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9525</xdr:rowOff>
        </xdr:from>
        <xdr:to>
          <xdr:col>17</xdr:col>
          <xdr:colOff>19050</xdr:colOff>
          <xdr:row>39</xdr:row>
          <xdr:rowOff>228600</xdr:rowOff>
        </xdr:to>
        <xdr:sp macro="" textlink="">
          <xdr:nvSpPr>
            <xdr:cNvPr id="71903" name="Check Box 223" hidden="1">
              <a:extLst>
                <a:ext uri="{63B3BB69-23CF-44E3-9099-C40C66FF867C}">
                  <a14:compatExt spid="_x0000_s71903"/>
                </a:ext>
                <a:ext uri="{FF2B5EF4-FFF2-40B4-BE49-F238E27FC236}">
                  <a16:creationId xmlns:a16="http://schemas.microsoft.com/office/drawing/2014/main" id="{00000000-0008-0000-0600-0000D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タイムカード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228600</xdr:rowOff>
        </xdr:from>
        <xdr:to>
          <xdr:col>6</xdr:col>
          <xdr:colOff>152400</xdr:colOff>
          <xdr:row>40</xdr:row>
          <xdr:rowOff>238125</xdr:rowOff>
        </xdr:to>
        <xdr:sp macro="" textlink="">
          <xdr:nvSpPr>
            <xdr:cNvPr id="71904" name="Check Box 224" hidden="1">
              <a:extLst>
                <a:ext uri="{63B3BB69-23CF-44E3-9099-C40C66FF867C}">
                  <a14:compatExt spid="_x0000_s71904"/>
                </a:ext>
                <a:ext uri="{FF2B5EF4-FFF2-40B4-BE49-F238E27FC236}">
                  <a16:creationId xmlns:a16="http://schemas.microsoft.com/office/drawing/2014/main" id="{00000000-0008-0000-0600-0000E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46</xdr:row>
          <xdr:rowOff>28575</xdr:rowOff>
        </xdr:from>
        <xdr:to>
          <xdr:col>30</xdr:col>
          <xdr:colOff>114300</xdr:colOff>
          <xdr:row>46</xdr:row>
          <xdr:rowOff>238125</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5000625" y="14135100"/>
              <a:ext cx="561975" cy="209550"/>
              <a:chOff x="4953006" y="13373100"/>
              <a:chExt cx="590539" cy="209550"/>
            </a:xfrm>
          </xdr:grpSpPr>
          <xdr:sp macro="" textlink="">
            <xdr:nvSpPr>
              <xdr:cNvPr id="71905" name="Check Box 225" hidden="1">
                <a:extLst>
                  <a:ext uri="{63B3BB69-23CF-44E3-9099-C40C66FF867C}">
                    <a14:compatExt spid="_x0000_s71905"/>
                  </a:ext>
                  <a:ext uri="{FF2B5EF4-FFF2-40B4-BE49-F238E27FC236}">
                    <a16:creationId xmlns:a16="http://schemas.microsoft.com/office/drawing/2014/main" id="{00000000-0008-0000-0600-0000E1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6" name="Check Box 226" hidden="1">
                <a:extLst>
                  <a:ext uri="{63B3BB69-23CF-44E3-9099-C40C66FF867C}">
                    <a14:compatExt spid="_x0000_s71906"/>
                  </a:ext>
                  <a:ext uri="{FF2B5EF4-FFF2-40B4-BE49-F238E27FC236}">
                    <a16:creationId xmlns:a16="http://schemas.microsoft.com/office/drawing/2014/main" id="{00000000-0008-0000-0600-0000E2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47</xdr:row>
          <xdr:rowOff>28575</xdr:rowOff>
        </xdr:from>
        <xdr:to>
          <xdr:col>30</xdr:col>
          <xdr:colOff>114300</xdr:colOff>
          <xdr:row>47</xdr:row>
          <xdr:rowOff>238125</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5000625" y="14382750"/>
              <a:ext cx="561975" cy="209550"/>
              <a:chOff x="4953006" y="13373100"/>
              <a:chExt cx="590539" cy="209550"/>
            </a:xfrm>
          </xdr:grpSpPr>
          <xdr:sp macro="" textlink="">
            <xdr:nvSpPr>
              <xdr:cNvPr id="71907" name="Check Box 227" hidden="1">
                <a:extLst>
                  <a:ext uri="{63B3BB69-23CF-44E3-9099-C40C66FF867C}">
                    <a14:compatExt spid="_x0000_s71907"/>
                  </a:ext>
                  <a:ext uri="{FF2B5EF4-FFF2-40B4-BE49-F238E27FC236}">
                    <a16:creationId xmlns:a16="http://schemas.microsoft.com/office/drawing/2014/main" id="{00000000-0008-0000-0600-0000E3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8" name="Check Box 228" hidden="1">
                <a:extLst>
                  <a:ext uri="{63B3BB69-23CF-44E3-9099-C40C66FF867C}">
                    <a14:compatExt spid="_x0000_s71908"/>
                  </a:ext>
                  <a:ext uri="{FF2B5EF4-FFF2-40B4-BE49-F238E27FC236}">
                    <a16:creationId xmlns:a16="http://schemas.microsoft.com/office/drawing/2014/main" id="{00000000-0008-0000-0600-0000E4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53</xdr:row>
          <xdr:rowOff>28575</xdr:rowOff>
        </xdr:from>
        <xdr:to>
          <xdr:col>30</xdr:col>
          <xdr:colOff>114300</xdr:colOff>
          <xdr:row>53</xdr:row>
          <xdr:rowOff>238125</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5000625" y="15868650"/>
              <a:ext cx="561975" cy="209550"/>
              <a:chOff x="4953006" y="13373100"/>
              <a:chExt cx="590539" cy="209550"/>
            </a:xfrm>
          </xdr:grpSpPr>
          <xdr:sp macro="" textlink="">
            <xdr:nvSpPr>
              <xdr:cNvPr id="71909" name="Check Box 229" hidden="1">
                <a:extLst>
                  <a:ext uri="{63B3BB69-23CF-44E3-9099-C40C66FF867C}">
                    <a14:compatExt spid="_x0000_s71909"/>
                  </a:ext>
                  <a:ext uri="{FF2B5EF4-FFF2-40B4-BE49-F238E27FC236}">
                    <a16:creationId xmlns:a16="http://schemas.microsoft.com/office/drawing/2014/main" id="{00000000-0008-0000-0600-0000E5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0" name="Check Box 230" hidden="1">
                <a:extLst>
                  <a:ext uri="{63B3BB69-23CF-44E3-9099-C40C66FF867C}">
                    <a14:compatExt spid="_x0000_s71910"/>
                  </a:ext>
                  <a:ext uri="{FF2B5EF4-FFF2-40B4-BE49-F238E27FC236}">
                    <a16:creationId xmlns:a16="http://schemas.microsoft.com/office/drawing/2014/main" id="{00000000-0008-0000-0600-0000E6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54</xdr:row>
          <xdr:rowOff>28575</xdr:rowOff>
        </xdr:from>
        <xdr:to>
          <xdr:col>30</xdr:col>
          <xdr:colOff>114300</xdr:colOff>
          <xdr:row>54</xdr:row>
          <xdr:rowOff>238125</xdr:rowOff>
        </xdr:to>
        <xdr:grpSp>
          <xdr:nvGrpSpPr>
            <xdr:cNvPr id="10" name="グループ化 9">
              <a:extLst>
                <a:ext uri="{FF2B5EF4-FFF2-40B4-BE49-F238E27FC236}">
                  <a16:creationId xmlns:a16="http://schemas.microsoft.com/office/drawing/2014/main" id="{00000000-0008-0000-0600-00000A000000}"/>
                </a:ext>
              </a:extLst>
            </xdr:cNvPr>
            <xdr:cNvGrpSpPr/>
          </xdr:nvGrpSpPr>
          <xdr:grpSpPr>
            <a:xfrm>
              <a:off x="5000625" y="16373475"/>
              <a:ext cx="561975" cy="209550"/>
              <a:chOff x="4953006" y="13373100"/>
              <a:chExt cx="590539" cy="209550"/>
            </a:xfrm>
          </xdr:grpSpPr>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600-0000E7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600-0000E8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58</xdr:row>
          <xdr:rowOff>28575</xdr:rowOff>
        </xdr:from>
        <xdr:to>
          <xdr:col>30</xdr:col>
          <xdr:colOff>114300</xdr:colOff>
          <xdr:row>58</xdr:row>
          <xdr:rowOff>238125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5000625" y="17497425"/>
              <a:ext cx="561975" cy="209550"/>
              <a:chOff x="4953006" y="13373100"/>
              <a:chExt cx="590539" cy="209550"/>
            </a:xfrm>
          </xdr:grpSpPr>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600-0000E9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4" name="Check Box 234" hidden="1">
                <a:extLst>
                  <a:ext uri="{63B3BB69-23CF-44E3-9099-C40C66FF867C}">
                    <a14:compatExt spid="_x0000_s71914"/>
                  </a:ext>
                  <a:ext uri="{FF2B5EF4-FFF2-40B4-BE49-F238E27FC236}">
                    <a16:creationId xmlns:a16="http://schemas.microsoft.com/office/drawing/2014/main" id="{00000000-0008-0000-0600-0000EA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59</xdr:row>
          <xdr:rowOff>28575</xdr:rowOff>
        </xdr:from>
        <xdr:to>
          <xdr:col>30</xdr:col>
          <xdr:colOff>114300</xdr:colOff>
          <xdr:row>59</xdr:row>
          <xdr:rowOff>238125</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5000625" y="17745075"/>
              <a:ext cx="561975" cy="209550"/>
              <a:chOff x="4953006" y="13373100"/>
              <a:chExt cx="590539" cy="209550"/>
            </a:xfrm>
          </xdr:grpSpPr>
          <xdr:sp macro="" textlink="">
            <xdr:nvSpPr>
              <xdr:cNvPr id="71915" name="Check Box 235" hidden="1">
                <a:extLst>
                  <a:ext uri="{63B3BB69-23CF-44E3-9099-C40C66FF867C}">
                    <a14:compatExt spid="_x0000_s71915"/>
                  </a:ext>
                  <a:ext uri="{FF2B5EF4-FFF2-40B4-BE49-F238E27FC236}">
                    <a16:creationId xmlns:a16="http://schemas.microsoft.com/office/drawing/2014/main" id="{00000000-0008-0000-0600-0000EB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6" name="Check Box 236" hidden="1">
                <a:extLst>
                  <a:ext uri="{63B3BB69-23CF-44E3-9099-C40C66FF867C}">
                    <a14:compatExt spid="_x0000_s71916"/>
                  </a:ext>
                  <a:ext uri="{FF2B5EF4-FFF2-40B4-BE49-F238E27FC236}">
                    <a16:creationId xmlns:a16="http://schemas.microsoft.com/office/drawing/2014/main" id="{00000000-0008-0000-0600-0000EC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60</xdr:row>
          <xdr:rowOff>28575</xdr:rowOff>
        </xdr:from>
        <xdr:to>
          <xdr:col>30</xdr:col>
          <xdr:colOff>114300</xdr:colOff>
          <xdr:row>60</xdr:row>
          <xdr:rowOff>238125</xdr:rowOff>
        </xdr:to>
        <xdr:grpSp>
          <xdr:nvGrpSpPr>
            <xdr:cNvPr id="13" name="グループ化 12">
              <a:extLst>
                <a:ext uri="{FF2B5EF4-FFF2-40B4-BE49-F238E27FC236}">
                  <a16:creationId xmlns:a16="http://schemas.microsoft.com/office/drawing/2014/main" id="{00000000-0008-0000-0600-00000D000000}"/>
                </a:ext>
              </a:extLst>
            </xdr:cNvPr>
            <xdr:cNvGrpSpPr/>
          </xdr:nvGrpSpPr>
          <xdr:grpSpPr>
            <a:xfrm>
              <a:off x="5000625" y="17992725"/>
              <a:ext cx="561975" cy="209550"/>
              <a:chOff x="4953006" y="13373100"/>
              <a:chExt cx="590539" cy="209550"/>
            </a:xfrm>
          </xdr:grpSpPr>
          <xdr:sp macro="" textlink="">
            <xdr:nvSpPr>
              <xdr:cNvPr id="71917" name="Check Box 237" hidden="1">
                <a:extLst>
                  <a:ext uri="{63B3BB69-23CF-44E3-9099-C40C66FF867C}">
                    <a14:compatExt spid="_x0000_s71917"/>
                  </a:ext>
                  <a:ext uri="{FF2B5EF4-FFF2-40B4-BE49-F238E27FC236}">
                    <a16:creationId xmlns:a16="http://schemas.microsoft.com/office/drawing/2014/main" id="{00000000-0008-0000-0600-0000ED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8" name="Check Box 238" hidden="1">
                <a:extLst>
                  <a:ext uri="{63B3BB69-23CF-44E3-9099-C40C66FF867C}">
                    <a14:compatExt spid="_x0000_s71918"/>
                  </a:ext>
                  <a:ext uri="{FF2B5EF4-FFF2-40B4-BE49-F238E27FC236}">
                    <a16:creationId xmlns:a16="http://schemas.microsoft.com/office/drawing/2014/main" id="{00000000-0008-0000-0600-0000EE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58</xdr:row>
          <xdr:rowOff>38100</xdr:rowOff>
        </xdr:from>
        <xdr:to>
          <xdr:col>32</xdr:col>
          <xdr:colOff>123825</xdr:colOff>
          <xdr:row>59</xdr:row>
          <xdr:rowOff>0</xdr:rowOff>
        </xdr:to>
        <xdr:sp macro="" textlink="">
          <xdr:nvSpPr>
            <xdr:cNvPr id="71919" name="Check Box 239" hidden="1">
              <a:extLst>
                <a:ext uri="{63B3BB69-23CF-44E3-9099-C40C66FF867C}">
                  <a14:compatExt spid="_x0000_s71919"/>
                </a:ext>
                <a:ext uri="{FF2B5EF4-FFF2-40B4-BE49-F238E27FC236}">
                  <a16:creationId xmlns:a16="http://schemas.microsoft.com/office/drawing/2014/main" id="{00000000-0008-0000-0600-0000E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59</xdr:row>
          <xdr:rowOff>28575</xdr:rowOff>
        </xdr:from>
        <xdr:to>
          <xdr:col>32</xdr:col>
          <xdr:colOff>123825</xdr:colOff>
          <xdr:row>59</xdr:row>
          <xdr:rowOff>238125</xdr:rowOff>
        </xdr:to>
        <xdr:sp macro="" textlink="">
          <xdr:nvSpPr>
            <xdr:cNvPr id="71920" name="Check Box 240" hidden="1">
              <a:extLst>
                <a:ext uri="{63B3BB69-23CF-44E3-9099-C40C66FF867C}">
                  <a14:compatExt spid="_x0000_s71920"/>
                </a:ext>
                <a:ext uri="{FF2B5EF4-FFF2-40B4-BE49-F238E27FC236}">
                  <a16:creationId xmlns:a16="http://schemas.microsoft.com/office/drawing/2014/main" id="{00000000-0008-0000-0600-0000F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60</xdr:row>
          <xdr:rowOff>28575</xdr:rowOff>
        </xdr:from>
        <xdr:to>
          <xdr:col>32</xdr:col>
          <xdr:colOff>123825</xdr:colOff>
          <xdr:row>60</xdr:row>
          <xdr:rowOff>238125</xdr:rowOff>
        </xdr:to>
        <xdr:sp macro="" textlink="">
          <xdr:nvSpPr>
            <xdr:cNvPr id="71921" name="Check Box 241" hidden="1">
              <a:extLst>
                <a:ext uri="{63B3BB69-23CF-44E3-9099-C40C66FF867C}">
                  <a14:compatExt spid="_x0000_s71921"/>
                </a:ext>
                <a:ext uri="{FF2B5EF4-FFF2-40B4-BE49-F238E27FC236}">
                  <a16:creationId xmlns:a16="http://schemas.microsoft.com/office/drawing/2014/main" id="{00000000-0008-0000-0600-0000F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64</xdr:row>
          <xdr:rowOff>28575</xdr:rowOff>
        </xdr:from>
        <xdr:to>
          <xdr:col>30</xdr:col>
          <xdr:colOff>114300</xdr:colOff>
          <xdr:row>64</xdr:row>
          <xdr:rowOff>238125</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5000625" y="18983325"/>
              <a:ext cx="561975" cy="209550"/>
              <a:chOff x="4953006" y="13373100"/>
              <a:chExt cx="590539" cy="209550"/>
            </a:xfrm>
          </xdr:grpSpPr>
          <xdr:sp macro="" textlink="">
            <xdr:nvSpPr>
              <xdr:cNvPr id="71922" name="Check Box 242" hidden="1">
                <a:extLst>
                  <a:ext uri="{63B3BB69-23CF-44E3-9099-C40C66FF867C}">
                    <a14:compatExt spid="_x0000_s71922"/>
                  </a:ext>
                  <a:ext uri="{FF2B5EF4-FFF2-40B4-BE49-F238E27FC236}">
                    <a16:creationId xmlns:a16="http://schemas.microsoft.com/office/drawing/2014/main" id="{00000000-0008-0000-0600-0000F2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23" name="Check Box 243" hidden="1">
                <a:extLst>
                  <a:ext uri="{63B3BB69-23CF-44E3-9099-C40C66FF867C}">
                    <a14:compatExt spid="_x0000_s71923"/>
                  </a:ext>
                  <a:ext uri="{FF2B5EF4-FFF2-40B4-BE49-F238E27FC236}">
                    <a16:creationId xmlns:a16="http://schemas.microsoft.com/office/drawing/2014/main" id="{00000000-0008-0000-0600-0000F3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14</xdr:col>
          <xdr:colOff>38100</xdr:colOff>
          <xdr:row>69</xdr:row>
          <xdr:rowOff>19050</xdr:rowOff>
        </xdr:to>
        <xdr:sp macro="" textlink="">
          <xdr:nvSpPr>
            <xdr:cNvPr id="71924" name="Check Box 244" hidden="1">
              <a:extLst>
                <a:ext uri="{63B3BB69-23CF-44E3-9099-C40C66FF867C}">
                  <a14:compatExt spid="_x0000_s71924"/>
                </a:ext>
                <a:ext uri="{FF2B5EF4-FFF2-40B4-BE49-F238E27FC236}">
                  <a16:creationId xmlns:a16="http://schemas.microsoft.com/office/drawing/2014/main" id="{00000000-0008-0000-0600-0000F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67</xdr:row>
          <xdr:rowOff>238125</xdr:rowOff>
        </xdr:from>
        <xdr:to>
          <xdr:col>25</xdr:col>
          <xdr:colOff>152400</xdr:colOff>
          <xdr:row>69</xdr:row>
          <xdr:rowOff>0</xdr:rowOff>
        </xdr:to>
        <xdr:sp macro="" textlink="">
          <xdr:nvSpPr>
            <xdr:cNvPr id="71925" name="Check Box 245" hidden="1">
              <a:extLst>
                <a:ext uri="{63B3BB69-23CF-44E3-9099-C40C66FF867C}">
                  <a14:compatExt spid="_x0000_s71925"/>
                </a:ext>
                <a:ext uri="{FF2B5EF4-FFF2-40B4-BE49-F238E27FC236}">
                  <a16:creationId xmlns:a16="http://schemas.microsoft.com/office/drawing/2014/main" id="{00000000-0008-0000-0600-0000F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68</xdr:row>
          <xdr:rowOff>9525</xdr:rowOff>
        </xdr:from>
        <xdr:to>
          <xdr:col>19</xdr:col>
          <xdr:colOff>28575</xdr:colOff>
          <xdr:row>69</xdr:row>
          <xdr:rowOff>0</xdr:rowOff>
        </xdr:to>
        <xdr:sp macro="" textlink="">
          <xdr:nvSpPr>
            <xdr:cNvPr id="71926" name="Check Box 246" hidden="1">
              <a:extLst>
                <a:ext uri="{63B3BB69-23CF-44E3-9099-C40C66FF867C}">
                  <a14:compatExt spid="_x0000_s71926"/>
                </a:ext>
                <a:ext uri="{FF2B5EF4-FFF2-40B4-BE49-F238E27FC236}">
                  <a16:creationId xmlns:a16="http://schemas.microsoft.com/office/drawing/2014/main" id="{00000000-0008-0000-0600-0000F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70</xdr:row>
          <xdr:rowOff>0</xdr:rowOff>
        </xdr:from>
        <xdr:to>
          <xdr:col>13</xdr:col>
          <xdr:colOff>142875</xdr:colOff>
          <xdr:row>71</xdr:row>
          <xdr:rowOff>9525</xdr:rowOff>
        </xdr:to>
        <xdr:sp macro="" textlink="">
          <xdr:nvSpPr>
            <xdr:cNvPr id="71927" name="Check Box 247" hidden="1">
              <a:extLst>
                <a:ext uri="{63B3BB69-23CF-44E3-9099-C40C66FF867C}">
                  <a14:compatExt spid="_x0000_s71927"/>
                </a:ext>
                <a:ext uri="{FF2B5EF4-FFF2-40B4-BE49-F238E27FC236}">
                  <a16:creationId xmlns:a16="http://schemas.microsoft.com/office/drawing/2014/main" id="{00000000-0008-0000-0600-0000F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69</xdr:row>
          <xdr:rowOff>0</xdr:rowOff>
        </xdr:from>
        <xdr:to>
          <xdr:col>13</xdr:col>
          <xdr:colOff>95250</xdr:colOff>
          <xdr:row>70</xdr:row>
          <xdr:rowOff>9525</xdr:rowOff>
        </xdr:to>
        <xdr:sp macro="" textlink="">
          <xdr:nvSpPr>
            <xdr:cNvPr id="71928" name="Check Box 248" hidden="1">
              <a:extLst>
                <a:ext uri="{63B3BB69-23CF-44E3-9099-C40C66FF867C}">
                  <a14:compatExt spid="_x0000_s71928"/>
                </a:ext>
                <a:ext uri="{FF2B5EF4-FFF2-40B4-BE49-F238E27FC236}">
                  <a16:creationId xmlns:a16="http://schemas.microsoft.com/office/drawing/2014/main" id="{00000000-0008-0000-0600-0000F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71</xdr:row>
          <xdr:rowOff>28575</xdr:rowOff>
        </xdr:from>
        <xdr:to>
          <xdr:col>30</xdr:col>
          <xdr:colOff>114300</xdr:colOff>
          <xdr:row>71</xdr:row>
          <xdr:rowOff>238125</xdr:rowOff>
        </xdr:to>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5000625" y="20716875"/>
              <a:ext cx="561975" cy="209550"/>
              <a:chOff x="4953006" y="13373100"/>
              <a:chExt cx="590539" cy="209550"/>
            </a:xfrm>
          </xdr:grpSpPr>
          <xdr:sp macro="" textlink="">
            <xdr:nvSpPr>
              <xdr:cNvPr id="71929" name="Check Box 249" hidden="1">
                <a:extLst>
                  <a:ext uri="{63B3BB69-23CF-44E3-9099-C40C66FF867C}">
                    <a14:compatExt spid="_x0000_s71929"/>
                  </a:ext>
                  <a:ext uri="{FF2B5EF4-FFF2-40B4-BE49-F238E27FC236}">
                    <a16:creationId xmlns:a16="http://schemas.microsoft.com/office/drawing/2014/main" id="{00000000-0008-0000-0600-0000F9180100}"/>
                  </a:ext>
                </a:extLst>
              </xdr:cNvPr>
              <xdr:cNvSpPr/>
            </xdr:nvSpPr>
            <xdr:spPr bwMode="auto">
              <a:xfrm>
                <a:off x="4953006"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30" name="Check Box 250" hidden="1">
                <a:extLst>
                  <a:ext uri="{63B3BB69-23CF-44E3-9099-C40C66FF867C}">
                    <a14:compatExt spid="_x0000_s71930"/>
                  </a:ext>
                  <a:ext uri="{FF2B5EF4-FFF2-40B4-BE49-F238E27FC236}">
                    <a16:creationId xmlns:a16="http://schemas.microsoft.com/office/drawing/2014/main" id="{00000000-0008-0000-0600-0000FA180100}"/>
                  </a:ext>
                </a:extLst>
              </xdr:cNvPr>
              <xdr:cNvSpPr/>
            </xdr:nvSpPr>
            <xdr:spPr bwMode="auto">
              <a:xfrm>
                <a:off x="5314945"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75</xdr:row>
          <xdr:rowOff>0</xdr:rowOff>
        </xdr:from>
        <xdr:to>
          <xdr:col>30</xdr:col>
          <xdr:colOff>161925</xdr:colOff>
          <xdr:row>75</xdr:row>
          <xdr:rowOff>209550</xdr:rowOff>
        </xdr:to>
        <xdr:sp macro="" textlink="">
          <xdr:nvSpPr>
            <xdr:cNvPr id="71931" name="Check Box 251" hidden="1">
              <a:extLst>
                <a:ext uri="{63B3BB69-23CF-44E3-9099-C40C66FF867C}">
                  <a14:compatExt spid="_x0000_s71931"/>
                </a:ext>
                <a:ext uri="{FF2B5EF4-FFF2-40B4-BE49-F238E27FC236}">
                  <a16:creationId xmlns:a16="http://schemas.microsoft.com/office/drawing/2014/main" id="{00000000-0008-0000-0600-0000F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75</xdr:row>
          <xdr:rowOff>0</xdr:rowOff>
        </xdr:from>
        <xdr:to>
          <xdr:col>28</xdr:col>
          <xdr:colOff>161925</xdr:colOff>
          <xdr:row>75</xdr:row>
          <xdr:rowOff>209550</xdr:rowOff>
        </xdr:to>
        <xdr:sp macro="" textlink="">
          <xdr:nvSpPr>
            <xdr:cNvPr id="71932" name="Check Box 252" hidden="1">
              <a:extLst>
                <a:ext uri="{63B3BB69-23CF-44E3-9099-C40C66FF867C}">
                  <a14:compatExt spid="_x0000_s71932"/>
                </a:ext>
                <a:ext uri="{FF2B5EF4-FFF2-40B4-BE49-F238E27FC236}">
                  <a16:creationId xmlns:a16="http://schemas.microsoft.com/office/drawing/2014/main" id="{00000000-0008-0000-0600-0000F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75</xdr:row>
          <xdr:rowOff>0</xdr:rowOff>
        </xdr:from>
        <xdr:to>
          <xdr:col>28</xdr:col>
          <xdr:colOff>161925</xdr:colOff>
          <xdr:row>75</xdr:row>
          <xdr:rowOff>209550</xdr:rowOff>
        </xdr:to>
        <xdr:sp macro="" textlink="">
          <xdr:nvSpPr>
            <xdr:cNvPr id="71933" name="Check Box 253" hidden="1">
              <a:extLst>
                <a:ext uri="{63B3BB69-23CF-44E3-9099-C40C66FF867C}">
                  <a14:compatExt spid="_x0000_s71933"/>
                </a:ext>
                <a:ext uri="{FF2B5EF4-FFF2-40B4-BE49-F238E27FC236}">
                  <a16:creationId xmlns:a16="http://schemas.microsoft.com/office/drawing/2014/main" id="{00000000-0008-0000-0600-0000F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75</xdr:row>
          <xdr:rowOff>0</xdr:rowOff>
        </xdr:from>
        <xdr:to>
          <xdr:col>30</xdr:col>
          <xdr:colOff>161925</xdr:colOff>
          <xdr:row>75</xdr:row>
          <xdr:rowOff>209550</xdr:rowOff>
        </xdr:to>
        <xdr:sp macro="" textlink="">
          <xdr:nvSpPr>
            <xdr:cNvPr id="71934" name="Check Box 254" hidden="1">
              <a:extLst>
                <a:ext uri="{63B3BB69-23CF-44E3-9099-C40C66FF867C}">
                  <a14:compatExt spid="_x0000_s71934"/>
                </a:ext>
                <a:ext uri="{FF2B5EF4-FFF2-40B4-BE49-F238E27FC236}">
                  <a16:creationId xmlns:a16="http://schemas.microsoft.com/office/drawing/2014/main" id="{00000000-0008-0000-0600-0000F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77</xdr:row>
          <xdr:rowOff>28575</xdr:rowOff>
        </xdr:from>
        <xdr:to>
          <xdr:col>28</xdr:col>
          <xdr:colOff>161925</xdr:colOff>
          <xdr:row>77</xdr:row>
          <xdr:rowOff>238125</xdr:rowOff>
        </xdr:to>
        <xdr:sp macro="" textlink="">
          <xdr:nvSpPr>
            <xdr:cNvPr id="71935" name="Check Box 255" hidden="1">
              <a:extLst>
                <a:ext uri="{63B3BB69-23CF-44E3-9099-C40C66FF867C}">
                  <a14:compatExt spid="_x0000_s71935"/>
                </a:ext>
                <a:ext uri="{FF2B5EF4-FFF2-40B4-BE49-F238E27FC236}">
                  <a16:creationId xmlns:a16="http://schemas.microsoft.com/office/drawing/2014/main" id="{00000000-0008-0000-0600-0000F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77</xdr:row>
          <xdr:rowOff>28575</xdr:rowOff>
        </xdr:from>
        <xdr:to>
          <xdr:col>30</xdr:col>
          <xdr:colOff>161925</xdr:colOff>
          <xdr:row>77</xdr:row>
          <xdr:rowOff>238125</xdr:rowOff>
        </xdr:to>
        <xdr:sp macro="" textlink="">
          <xdr:nvSpPr>
            <xdr:cNvPr id="71936" name="Check Box 256" hidden="1">
              <a:extLst>
                <a:ext uri="{63B3BB69-23CF-44E3-9099-C40C66FF867C}">
                  <a14:compatExt spid="_x0000_s71936"/>
                </a:ext>
                <a:ext uri="{FF2B5EF4-FFF2-40B4-BE49-F238E27FC236}">
                  <a16:creationId xmlns:a16="http://schemas.microsoft.com/office/drawing/2014/main" id="{00000000-0008-0000-0600-00000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76</xdr:row>
          <xdr:rowOff>28575</xdr:rowOff>
        </xdr:from>
        <xdr:to>
          <xdr:col>28</xdr:col>
          <xdr:colOff>161925</xdr:colOff>
          <xdr:row>76</xdr:row>
          <xdr:rowOff>238125</xdr:rowOff>
        </xdr:to>
        <xdr:sp macro="" textlink="">
          <xdr:nvSpPr>
            <xdr:cNvPr id="71937" name="Check Box 257" hidden="1">
              <a:extLst>
                <a:ext uri="{63B3BB69-23CF-44E3-9099-C40C66FF867C}">
                  <a14:compatExt spid="_x0000_s71937"/>
                </a:ext>
                <a:ext uri="{FF2B5EF4-FFF2-40B4-BE49-F238E27FC236}">
                  <a16:creationId xmlns:a16="http://schemas.microsoft.com/office/drawing/2014/main" id="{00000000-0008-0000-0600-00000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76</xdr:row>
          <xdr:rowOff>28575</xdr:rowOff>
        </xdr:from>
        <xdr:to>
          <xdr:col>30</xdr:col>
          <xdr:colOff>161925</xdr:colOff>
          <xdr:row>76</xdr:row>
          <xdr:rowOff>238125</xdr:rowOff>
        </xdr:to>
        <xdr:sp macro="" textlink="">
          <xdr:nvSpPr>
            <xdr:cNvPr id="71938" name="Check Box 258" hidden="1">
              <a:extLst>
                <a:ext uri="{63B3BB69-23CF-44E3-9099-C40C66FF867C}">
                  <a14:compatExt spid="_x0000_s71938"/>
                </a:ext>
                <a:ext uri="{FF2B5EF4-FFF2-40B4-BE49-F238E27FC236}">
                  <a16:creationId xmlns:a16="http://schemas.microsoft.com/office/drawing/2014/main" id="{00000000-0008-0000-0600-00000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78</xdr:row>
          <xdr:rowOff>28575</xdr:rowOff>
        </xdr:from>
        <xdr:to>
          <xdr:col>28</xdr:col>
          <xdr:colOff>161925</xdr:colOff>
          <xdr:row>78</xdr:row>
          <xdr:rowOff>238125</xdr:rowOff>
        </xdr:to>
        <xdr:sp macro="" textlink="">
          <xdr:nvSpPr>
            <xdr:cNvPr id="71939" name="Check Box 259" hidden="1">
              <a:extLst>
                <a:ext uri="{63B3BB69-23CF-44E3-9099-C40C66FF867C}">
                  <a14:compatExt spid="_x0000_s71939"/>
                </a:ext>
                <a:ext uri="{FF2B5EF4-FFF2-40B4-BE49-F238E27FC236}">
                  <a16:creationId xmlns:a16="http://schemas.microsoft.com/office/drawing/2014/main" id="{00000000-0008-0000-0600-00000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78</xdr:row>
          <xdr:rowOff>28575</xdr:rowOff>
        </xdr:from>
        <xdr:to>
          <xdr:col>30</xdr:col>
          <xdr:colOff>161925</xdr:colOff>
          <xdr:row>78</xdr:row>
          <xdr:rowOff>238125</xdr:rowOff>
        </xdr:to>
        <xdr:sp macro="" textlink="">
          <xdr:nvSpPr>
            <xdr:cNvPr id="71940" name="Check Box 260" hidden="1">
              <a:extLst>
                <a:ext uri="{63B3BB69-23CF-44E3-9099-C40C66FF867C}">
                  <a14:compatExt spid="_x0000_s71940"/>
                </a:ext>
                <a:ext uri="{FF2B5EF4-FFF2-40B4-BE49-F238E27FC236}">
                  <a16:creationId xmlns:a16="http://schemas.microsoft.com/office/drawing/2014/main" id="{00000000-0008-0000-0600-00000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79</xdr:row>
          <xdr:rowOff>28575</xdr:rowOff>
        </xdr:from>
        <xdr:to>
          <xdr:col>28</xdr:col>
          <xdr:colOff>161925</xdr:colOff>
          <xdr:row>79</xdr:row>
          <xdr:rowOff>238125</xdr:rowOff>
        </xdr:to>
        <xdr:sp macro="" textlink="">
          <xdr:nvSpPr>
            <xdr:cNvPr id="71941" name="Check Box 261" hidden="1">
              <a:extLst>
                <a:ext uri="{63B3BB69-23CF-44E3-9099-C40C66FF867C}">
                  <a14:compatExt spid="_x0000_s71941"/>
                </a:ext>
                <a:ext uri="{FF2B5EF4-FFF2-40B4-BE49-F238E27FC236}">
                  <a16:creationId xmlns:a16="http://schemas.microsoft.com/office/drawing/2014/main" id="{00000000-0008-0000-0600-00000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79</xdr:row>
          <xdr:rowOff>28575</xdr:rowOff>
        </xdr:from>
        <xdr:to>
          <xdr:col>30</xdr:col>
          <xdr:colOff>161925</xdr:colOff>
          <xdr:row>79</xdr:row>
          <xdr:rowOff>238125</xdr:rowOff>
        </xdr:to>
        <xdr:sp macro="" textlink="">
          <xdr:nvSpPr>
            <xdr:cNvPr id="71942" name="Check Box 262" hidden="1">
              <a:extLst>
                <a:ext uri="{63B3BB69-23CF-44E3-9099-C40C66FF867C}">
                  <a14:compatExt spid="_x0000_s71942"/>
                </a:ext>
                <a:ext uri="{FF2B5EF4-FFF2-40B4-BE49-F238E27FC236}">
                  <a16:creationId xmlns:a16="http://schemas.microsoft.com/office/drawing/2014/main" id="{00000000-0008-0000-0600-00000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57150</xdr:colOff>
          <xdr:row>88</xdr:row>
          <xdr:rowOff>19050</xdr:rowOff>
        </xdr:from>
        <xdr:to>
          <xdr:col>30</xdr:col>
          <xdr:colOff>85725</xdr:colOff>
          <xdr:row>88</xdr:row>
          <xdr:rowOff>228600</xdr:rowOff>
        </xdr:to>
        <xdr:grpSp>
          <xdr:nvGrpSpPr>
            <xdr:cNvPr id="22" name="グループ化 21">
              <a:extLst>
                <a:ext uri="{FF2B5EF4-FFF2-40B4-BE49-F238E27FC236}">
                  <a16:creationId xmlns:a16="http://schemas.microsoft.com/office/drawing/2014/main" id="{00000000-0008-0000-0600-000016000000}"/>
                </a:ext>
              </a:extLst>
            </xdr:cNvPr>
            <xdr:cNvGrpSpPr/>
          </xdr:nvGrpSpPr>
          <xdr:grpSpPr>
            <a:xfrm>
              <a:off x="4991100" y="26203275"/>
              <a:ext cx="542925" cy="209550"/>
              <a:chOff x="5372100" y="53768625"/>
              <a:chExt cx="628655" cy="209550"/>
            </a:xfrm>
          </xdr:grpSpPr>
          <xdr:sp macro="" textlink="">
            <xdr:nvSpPr>
              <xdr:cNvPr id="72040" name="Check Box 360" hidden="1">
                <a:extLst>
                  <a:ext uri="{63B3BB69-23CF-44E3-9099-C40C66FF867C}">
                    <a14:compatExt spid="_x0000_s72040"/>
                  </a:ext>
                  <a:ext uri="{FF2B5EF4-FFF2-40B4-BE49-F238E27FC236}">
                    <a16:creationId xmlns:a16="http://schemas.microsoft.com/office/drawing/2014/main" id="{00000000-0008-0000-0600-000068190100}"/>
                  </a:ext>
                </a:extLst>
              </xdr:cNvPr>
              <xdr:cNvSpPr/>
            </xdr:nvSpPr>
            <xdr:spPr bwMode="auto">
              <a:xfrm>
                <a:off x="5772155"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2041" name="Check Box 361" hidden="1">
                <a:extLst>
                  <a:ext uri="{63B3BB69-23CF-44E3-9099-C40C66FF867C}">
                    <a14:compatExt spid="_x0000_s72041"/>
                  </a:ext>
                  <a:ext uri="{FF2B5EF4-FFF2-40B4-BE49-F238E27FC236}">
                    <a16:creationId xmlns:a16="http://schemas.microsoft.com/office/drawing/2014/main" id="{00000000-0008-0000-0600-000069190100}"/>
                  </a:ext>
                </a:extLst>
              </xdr:cNvPr>
              <xdr:cNvSpPr/>
            </xdr:nvSpPr>
            <xdr:spPr bwMode="auto">
              <a:xfrm>
                <a:off x="5372100"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5015" name="Check Box 263" hidden="1">
              <a:extLst>
                <a:ext uri="{63B3BB69-23CF-44E3-9099-C40C66FF867C}">
                  <a14:compatExt spid="_x0000_s75015"/>
                </a:ext>
                <a:ext uri="{FF2B5EF4-FFF2-40B4-BE49-F238E27FC236}">
                  <a16:creationId xmlns:a16="http://schemas.microsoft.com/office/drawing/2014/main" id="{00000000-0008-0000-0700-00000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5016" name="Check Box 264" hidden="1">
              <a:extLst>
                <a:ext uri="{63B3BB69-23CF-44E3-9099-C40C66FF867C}">
                  <a14:compatExt spid="_x0000_s75016"/>
                </a:ext>
                <a:ext uri="{FF2B5EF4-FFF2-40B4-BE49-F238E27FC236}">
                  <a16:creationId xmlns:a16="http://schemas.microsoft.com/office/drawing/2014/main" id="{00000000-0008-0000-0700-00000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123825</xdr:rowOff>
        </xdr:from>
        <xdr:to>
          <xdr:col>30</xdr:col>
          <xdr:colOff>133350</xdr:colOff>
          <xdr:row>4</xdr:row>
          <xdr:rowOff>333375</xdr:rowOff>
        </xdr:to>
        <xdr:sp macro="" textlink="">
          <xdr:nvSpPr>
            <xdr:cNvPr id="75017" name="Check Box 265" hidden="1">
              <a:extLst>
                <a:ext uri="{63B3BB69-23CF-44E3-9099-C40C66FF867C}">
                  <a14:compatExt spid="_x0000_s75017"/>
                </a:ext>
                <a:ext uri="{FF2B5EF4-FFF2-40B4-BE49-F238E27FC236}">
                  <a16:creationId xmlns:a16="http://schemas.microsoft.com/office/drawing/2014/main" id="{00000000-0008-0000-0700-00000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123825</xdr:rowOff>
        </xdr:from>
        <xdr:to>
          <xdr:col>28</xdr:col>
          <xdr:colOff>133350</xdr:colOff>
          <xdr:row>4</xdr:row>
          <xdr:rowOff>333375</xdr:rowOff>
        </xdr:to>
        <xdr:sp macro="" textlink="">
          <xdr:nvSpPr>
            <xdr:cNvPr id="75018" name="Check Box 266" hidden="1">
              <a:extLst>
                <a:ext uri="{63B3BB69-23CF-44E3-9099-C40C66FF867C}">
                  <a14:compatExt spid="_x0000_s75018"/>
                </a:ext>
                <a:ext uri="{FF2B5EF4-FFF2-40B4-BE49-F238E27FC236}">
                  <a16:creationId xmlns:a16="http://schemas.microsoft.com/office/drawing/2014/main" id="{00000000-0008-0000-0700-00000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xdr:row>
          <xdr:rowOff>28575</xdr:rowOff>
        </xdr:from>
        <xdr:to>
          <xdr:col>28</xdr:col>
          <xdr:colOff>133350</xdr:colOff>
          <xdr:row>6</xdr:row>
          <xdr:rowOff>238125</xdr:rowOff>
        </xdr:to>
        <xdr:sp macro="" textlink="">
          <xdr:nvSpPr>
            <xdr:cNvPr id="75114" name="Check Box 362" hidden="1">
              <a:extLst>
                <a:ext uri="{63B3BB69-23CF-44E3-9099-C40C66FF867C}">
                  <a14:compatExt spid="_x0000_s75114"/>
                </a:ext>
                <a:ext uri="{FF2B5EF4-FFF2-40B4-BE49-F238E27FC236}">
                  <a16:creationId xmlns:a16="http://schemas.microsoft.com/office/drawing/2014/main" id="{00000000-0008-0000-0700-00006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xdr:row>
          <xdr:rowOff>28575</xdr:rowOff>
        </xdr:from>
        <xdr:to>
          <xdr:col>30</xdr:col>
          <xdr:colOff>133350</xdr:colOff>
          <xdr:row>6</xdr:row>
          <xdr:rowOff>238125</xdr:rowOff>
        </xdr:to>
        <xdr:sp macro="" textlink="">
          <xdr:nvSpPr>
            <xdr:cNvPr id="75115" name="Check Box 363" hidden="1">
              <a:extLst>
                <a:ext uri="{63B3BB69-23CF-44E3-9099-C40C66FF867C}">
                  <a14:compatExt spid="_x0000_s75115"/>
                </a:ext>
                <a:ext uri="{FF2B5EF4-FFF2-40B4-BE49-F238E27FC236}">
                  <a16:creationId xmlns:a16="http://schemas.microsoft.com/office/drawing/2014/main" id="{00000000-0008-0000-0700-00006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28575</xdr:rowOff>
        </xdr:from>
        <xdr:to>
          <xdr:col>28</xdr:col>
          <xdr:colOff>133350</xdr:colOff>
          <xdr:row>27</xdr:row>
          <xdr:rowOff>238125</xdr:rowOff>
        </xdr:to>
        <xdr:sp macro="" textlink="">
          <xdr:nvSpPr>
            <xdr:cNvPr id="75181" name="Check Box 429" hidden="1">
              <a:extLst>
                <a:ext uri="{63B3BB69-23CF-44E3-9099-C40C66FF867C}">
                  <a14:compatExt spid="_x0000_s75181"/>
                </a:ext>
                <a:ext uri="{FF2B5EF4-FFF2-40B4-BE49-F238E27FC236}">
                  <a16:creationId xmlns:a16="http://schemas.microsoft.com/office/drawing/2014/main" id="{00000000-0008-0000-0700-0000A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28575</xdr:rowOff>
        </xdr:from>
        <xdr:to>
          <xdr:col>30</xdr:col>
          <xdr:colOff>133350</xdr:colOff>
          <xdr:row>27</xdr:row>
          <xdr:rowOff>238125</xdr:rowOff>
        </xdr:to>
        <xdr:sp macro="" textlink="">
          <xdr:nvSpPr>
            <xdr:cNvPr id="75182" name="Check Box 430" hidden="1">
              <a:extLst>
                <a:ext uri="{63B3BB69-23CF-44E3-9099-C40C66FF867C}">
                  <a14:compatExt spid="_x0000_s75182"/>
                </a:ext>
                <a:ext uri="{FF2B5EF4-FFF2-40B4-BE49-F238E27FC236}">
                  <a16:creationId xmlns:a16="http://schemas.microsoft.com/office/drawing/2014/main" id="{00000000-0008-0000-0700-0000A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4</xdr:row>
          <xdr:rowOff>38100</xdr:rowOff>
        </xdr:from>
        <xdr:to>
          <xdr:col>11</xdr:col>
          <xdr:colOff>38100</xdr:colOff>
          <xdr:row>5</xdr:row>
          <xdr:rowOff>0</xdr:rowOff>
        </xdr:to>
        <xdr:sp macro="" textlink="">
          <xdr:nvSpPr>
            <xdr:cNvPr id="74016" name="Check Box 288" hidden="1">
              <a:extLst>
                <a:ext uri="{63B3BB69-23CF-44E3-9099-C40C66FF867C}">
                  <a14:compatExt spid="_x0000_s74016"/>
                </a:ext>
                <a:ext uri="{FF2B5EF4-FFF2-40B4-BE49-F238E27FC236}">
                  <a16:creationId xmlns:a16="http://schemas.microsoft.com/office/drawing/2014/main" id="{00000000-0008-0000-0800-00002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xdr:row>
          <xdr:rowOff>38100</xdr:rowOff>
        </xdr:from>
        <xdr:to>
          <xdr:col>18</xdr:col>
          <xdr:colOff>47625</xdr:colOff>
          <xdr:row>5</xdr:row>
          <xdr:rowOff>0</xdr:rowOff>
        </xdr:to>
        <xdr:sp macro="" textlink="">
          <xdr:nvSpPr>
            <xdr:cNvPr id="74017" name="Check Box 289" hidden="1">
              <a:extLst>
                <a:ext uri="{63B3BB69-23CF-44E3-9099-C40C66FF867C}">
                  <a14:compatExt spid="_x0000_s74017"/>
                </a:ext>
                <a:ext uri="{FF2B5EF4-FFF2-40B4-BE49-F238E27FC236}">
                  <a16:creationId xmlns:a16="http://schemas.microsoft.com/office/drawing/2014/main" id="{00000000-0008-0000-0800-00002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xdr:row>
          <xdr:rowOff>9525</xdr:rowOff>
        </xdr:from>
        <xdr:to>
          <xdr:col>11</xdr:col>
          <xdr:colOff>19050</xdr:colOff>
          <xdr:row>6</xdr:row>
          <xdr:rowOff>219075</xdr:rowOff>
        </xdr:to>
        <xdr:sp macro="" textlink="">
          <xdr:nvSpPr>
            <xdr:cNvPr id="74018" name="Check Box 290" hidden="1">
              <a:extLst>
                <a:ext uri="{63B3BB69-23CF-44E3-9099-C40C66FF867C}">
                  <a14:compatExt spid="_x0000_s74018"/>
                </a:ext>
                <a:ext uri="{FF2B5EF4-FFF2-40B4-BE49-F238E27FC236}">
                  <a16:creationId xmlns:a16="http://schemas.microsoft.com/office/drawing/2014/main" id="{00000000-0008-0000-0800-00002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xdr:row>
          <xdr:rowOff>28575</xdr:rowOff>
        </xdr:from>
        <xdr:to>
          <xdr:col>28</xdr:col>
          <xdr:colOff>133350</xdr:colOff>
          <xdr:row>12</xdr:row>
          <xdr:rowOff>238125</xdr:rowOff>
        </xdr:to>
        <xdr:sp macro="" textlink="">
          <xdr:nvSpPr>
            <xdr:cNvPr id="74019" name="Check Box 291" hidden="1">
              <a:extLst>
                <a:ext uri="{63B3BB69-23CF-44E3-9099-C40C66FF867C}">
                  <a14:compatExt spid="_x0000_s74019"/>
                </a:ext>
                <a:ext uri="{FF2B5EF4-FFF2-40B4-BE49-F238E27FC236}">
                  <a16:creationId xmlns:a16="http://schemas.microsoft.com/office/drawing/2014/main" id="{00000000-0008-0000-0800-00002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xdr:row>
          <xdr:rowOff>28575</xdr:rowOff>
        </xdr:from>
        <xdr:to>
          <xdr:col>30</xdr:col>
          <xdr:colOff>133350</xdr:colOff>
          <xdr:row>12</xdr:row>
          <xdr:rowOff>238125</xdr:rowOff>
        </xdr:to>
        <xdr:sp macro="" textlink="">
          <xdr:nvSpPr>
            <xdr:cNvPr id="74020" name="Check Box 292" hidden="1">
              <a:extLst>
                <a:ext uri="{63B3BB69-23CF-44E3-9099-C40C66FF867C}">
                  <a14:compatExt spid="_x0000_s74020"/>
                </a:ext>
                <a:ext uri="{FF2B5EF4-FFF2-40B4-BE49-F238E27FC236}">
                  <a16:creationId xmlns:a16="http://schemas.microsoft.com/office/drawing/2014/main" id="{00000000-0008-0000-0800-00002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13</xdr:row>
          <xdr:rowOff>28575</xdr:rowOff>
        </xdr:from>
        <xdr:to>
          <xdr:col>30</xdr:col>
          <xdr:colOff>133350</xdr:colOff>
          <xdr:row>13</xdr:row>
          <xdr:rowOff>238125</xdr:rowOff>
        </xdr:to>
        <xdr:sp macro="" textlink="">
          <xdr:nvSpPr>
            <xdr:cNvPr id="74021" name="Check Box 293" hidden="1">
              <a:extLst>
                <a:ext uri="{63B3BB69-23CF-44E3-9099-C40C66FF867C}">
                  <a14:compatExt spid="_x0000_s74021"/>
                </a:ext>
                <a:ext uri="{FF2B5EF4-FFF2-40B4-BE49-F238E27FC236}">
                  <a16:creationId xmlns:a16="http://schemas.microsoft.com/office/drawing/2014/main" id="{00000000-0008-0000-0800-00002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13</xdr:row>
          <xdr:rowOff>28575</xdr:rowOff>
        </xdr:from>
        <xdr:to>
          <xdr:col>28</xdr:col>
          <xdr:colOff>133350</xdr:colOff>
          <xdr:row>13</xdr:row>
          <xdr:rowOff>238125</xdr:rowOff>
        </xdr:to>
        <xdr:sp macro="" textlink="">
          <xdr:nvSpPr>
            <xdr:cNvPr id="74022" name="Check Box 294" hidden="1">
              <a:extLst>
                <a:ext uri="{63B3BB69-23CF-44E3-9099-C40C66FF867C}">
                  <a14:compatExt spid="_x0000_s74022"/>
                </a:ext>
                <a:ext uri="{FF2B5EF4-FFF2-40B4-BE49-F238E27FC236}">
                  <a16:creationId xmlns:a16="http://schemas.microsoft.com/office/drawing/2014/main" id="{00000000-0008-0000-0800-00002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14</xdr:row>
          <xdr:rowOff>28575</xdr:rowOff>
        </xdr:from>
        <xdr:to>
          <xdr:col>28</xdr:col>
          <xdr:colOff>133350</xdr:colOff>
          <xdr:row>14</xdr:row>
          <xdr:rowOff>238125</xdr:rowOff>
        </xdr:to>
        <xdr:sp macro="" textlink="">
          <xdr:nvSpPr>
            <xdr:cNvPr id="74023" name="Check Box 295" hidden="1">
              <a:extLst>
                <a:ext uri="{63B3BB69-23CF-44E3-9099-C40C66FF867C}">
                  <a14:compatExt spid="_x0000_s74023"/>
                </a:ext>
                <a:ext uri="{FF2B5EF4-FFF2-40B4-BE49-F238E27FC236}">
                  <a16:creationId xmlns:a16="http://schemas.microsoft.com/office/drawing/2014/main" id="{00000000-0008-0000-0800-00002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14</xdr:row>
          <xdr:rowOff>28575</xdr:rowOff>
        </xdr:from>
        <xdr:to>
          <xdr:col>30</xdr:col>
          <xdr:colOff>133350</xdr:colOff>
          <xdr:row>14</xdr:row>
          <xdr:rowOff>238125</xdr:rowOff>
        </xdr:to>
        <xdr:sp macro="" textlink="">
          <xdr:nvSpPr>
            <xdr:cNvPr id="74024" name="Check Box 296" hidden="1">
              <a:extLst>
                <a:ext uri="{63B3BB69-23CF-44E3-9099-C40C66FF867C}">
                  <a14:compatExt spid="_x0000_s74024"/>
                </a:ext>
                <a:ext uri="{FF2B5EF4-FFF2-40B4-BE49-F238E27FC236}">
                  <a16:creationId xmlns:a16="http://schemas.microsoft.com/office/drawing/2014/main" id="{00000000-0008-0000-0800-00002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15</xdr:row>
          <xdr:rowOff>28575</xdr:rowOff>
        </xdr:from>
        <xdr:to>
          <xdr:col>30</xdr:col>
          <xdr:colOff>133350</xdr:colOff>
          <xdr:row>15</xdr:row>
          <xdr:rowOff>238125</xdr:rowOff>
        </xdr:to>
        <xdr:sp macro="" textlink="">
          <xdr:nvSpPr>
            <xdr:cNvPr id="74025" name="Check Box 297" hidden="1">
              <a:extLst>
                <a:ext uri="{63B3BB69-23CF-44E3-9099-C40C66FF867C}">
                  <a14:compatExt spid="_x0000_s74025"/>
                </a:ext>
                <a:ext uri="{FF2B5EF4-FFF2-40B4-BE49-F238E27FC236}">
                  <a16:creationId xmlns:a16="http://schemas.microsoft.com/office/drawing/2014/main" id="{00000000-0008-0000-0800-00002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15</xdr:row>
          <xdr:rowOff>28575</xdr:rowOff>
        </xdr:from>
        <xdr:to>
          <xdr:col>28</xdr:col>
          <xdr:colOff>133350</xdr:colOff>
          <xdr:row>15</xdr:row>
          <xdr:rowOff>238125</xdr:rowOff>
        </xdr:to>
        <xdr:sp macro="" textlink="">
          <xdr:nvSpPr>
            <xdr:cNvPr id="74026" name="Check Box 298" hidden="1">
              <a:extLst>
                <a:ext uri="{63B3BB69-23CF-44E3-9099-C40C66FF867C}">
                  <a14:compatExt spid="_x0000_s74026"/>
                </a:ext>
                <a:ext uri="{FF2B5EF4-FFF2-40B4-BE49-F238E27FC236}">
                  <a16:creationId xmlns:a16="http://schemas.microsoft.com/office/drawing/2014/main" id="{00000000-0008-0000-0800-00002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16</xdr:row>
          <xdr:rowOff>57150</xdr:rowOff>
        </xdr:from>
        <xdr:to>
          <xdr:col>30</xdr:col>
          <xdr:colOff>123825</xdr:colOff>
          <xdr:row>16</xdr:row>
          <xdr:rowOff>266700</xdr:rowOff>
        </xdr:to>
        <xdr:grpSp>
          <xdr:nvGrpSpPr>
            <xdr:cNvPr id="16" name="グループ化 15">
              <a:extLst>
                <a:ext uri="{FF2B5EF4-FFF2-40B4-BE49-F238E27FC236}">
                  <a16:creationId xmlns:a16="http://schemas.microsoft.com/office/drawing/2014/main" id="{00000000-0008-0000-0800-000010000000}"/>
                </a:ext>
              </a:extLst>
            </xdr:cNvPr>
            <xdr:cNvGrpSpPr/>
          </xdr:nvGrpSpPr>
          <xdr:grpSpPr>
            <a:xfrm>
              <a:off x="5114925" y="4543425"/>
              <a:ext cx="628650" cy="209550"/>
              <a:chOff x="5372100" y="6753225"/>
              <a:chExt cx="628650" cy="209550"/>
            </a:xfrm>
          </xdr:grpSpPr>
          <xdr:sp macro="" textlink="">
            <xdr:nvSpPr>
              <xdr:cNvPr id="74027" name="Check Box 299" hidden="1">
                <a:extLst>
                  <a:ext uri="{63B3BB69-23CF-44E3-9099-C40C66FF867C}">
                    <a14:compatExt spid="_x0000_s74027"/>
                  </a:ext>
                  <a:ext uri="{FF2B5EF4-FFF2-40B4-BE49-F238E27FC236}">
                    <a16:creationId xmlns:a16="http://schemas.microsoft.com/office/drawing/2014/main" id="{00000000-0008-0000-0800-00002B210100}"/>
                  </a:ext>
                </a:extLst>
              </xdr:cNvPr>
              <xdr:cNvSpPr/>
            </xdr:nvSpPr>
            <xdr:spPr bwMode="auto">
              <a:xfrm>
                <a:off x="5372100" y="6753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4028" name="Check Box 300" hidden="1">
                <a:extLst>
                  <a:ext uri="{63B3BB69-23CF-44E3-9099-C40C66FF867C}">
                    <a14:compatExt spid="_x0000_s74028"/>
                  </a:ext>
                  <a:ext uri="{FF2B5EF4-FFF2-40B4-BE49-F238E27FC236}">
                    <a16:creationId xmlns:a16="http://schemas.microsoft.com/office/drawing/2014/main" id="{00000000-0008-0000-0800-00002C210100}"/>
                  </a:ext>
                </a:extLst>
              </xdr:cNvPr>
              <xdr:cNvSpPr/>
            </xdr:nvSpPr>
            <xdr:spPr bwMode="auto">
              <a:xfrm>
                <a:off x="5772150" y="6753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xdr:row>
          <xdr:rowOff>123825</xdr:rowOff>
        </xdr:from>
        <xdr:to>
          <xdr:col>30</xdr:col>
          <xdr:colOff>133350</xdr:colOff>
          <xdr:row>10</xdr:row>
          <xdr:rowOff>333375</xdr:rowOff>
        </xdr:to>
        <xdr:sp macro="" textlink="">
          <xdr:nvSpPr>
            <xdr:cNvPr id="74029" name="Check Box 301" hidden="1">
              <a:extLst>
                <a:ext uri="{63B3BB69-23CF-44E3-9099-C40C66FF867C}">
                  <a14:compatExt spid="_x0000_s74029"/>
                </a:ext>
                <a:ext uri="{FF2B5EF4-FFF2-40B4-BE49-F238E27FC236}">
                  <a16:creationId xmlns:a16="http://schemas.microsoft.com/office/drawing/2014/main" id="{00000000-0008-0000-0800-00002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xdr:row>
          <xdr:rowOff>123825</xdr:rowOff>
        </xdr:from>
        <xdr:to>
          <xdr:col>28</xdr:col>
          <xdr:colOff>133350</xdr:colOff>
          <xdr:row>10</xdr:row>
          <xdr:rowOff>333375</xdr:rowOff>
        </xdr:to>
        <xdr:sp macro="" textlink="">
          <xdr:nvSpPr>
            <xdr:cNvPr id="74030" name="Check Box 302" hidden="1">
              <a:extLst>
                <a:ext uri="{63B3BB69-23CF-44E3-9099-C40C66FF867C}">
                  <a14:compatExt spid="_x0000_s74030"/>
                </a:ext>
                <a:ext uri="{FF2B5EF4-FFF2-40B4-BE49-F238E27FC236}">
                  <a16:creationId xmlns:a16="http://schemas.microsoft.com/office/drawing/2014/main" id="{00000000-0008-0000-0800-00002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11</xdr:row>
          <xdr:rowOff>123825</xdr:rowOff>
        </xdr:from>
        <xdr:to>
          <xdr:col>28</xdr:col>
          <xdr:colOff>133350</xdr:colOff>
          <xdr:row>11</xdr:row>
          <xdr:rowOff>333375</xdr:rowOff>
        </xdr:to>
        <xdr:sp macro="" textlink="">
          <xdr:nvSpPr>
            <xdr:cNvPr id="74031" name="Check Box 303" hidden="1">
              <a:extLst>
                <a:ext uri="{63B3BB69-23CF-44E3-9099-C40C66FF867C}">
                  <a14:compatExt spid="_x0000_s74031"/>
                </a:ext>
                <a:ext uri="{FF2B5EF4-FFF2-40B4-BE49-F238E27FC236}">
                  <a16:creationId xmlns:a16="http://schemas.microsoft.com/office/drawing/2014/main" id="{00000000-0008-0000-0800-00002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11</xdr:row>
          <xdr:rowOff>123825</xdr:rowOff>
        </xdr:from>
        <xdr:to>
          <xdr:col>30</xdr:col>
          <xdr:colOff>133350</xdr:colOff>
          <xdr:row>11</xdr:row>
          <xdr:rowOff>333375</xdr:rowOff>
        </xdr:to>
        <xdr:sp macro="" textlink="">
          <xdr:nvSpPr>
            <xdr:cNvPr id="74032" name="Check Box 304" hidden="1">
              <a:extLst>
                <a:ext uri="{63B3BB69-23CF-44E3-9099-C40C66FF867C}">
                  <a14:compatExt spid="_x0000_s74032"/>
                </a:ext>
                <a:ext uri="{FF2B5EF4-FFF2-40B4-BE49-F238E27FC236}">
                  <a16:creationId xmlns:a16="http://schemas.microsoft.com/office/drawing/2014/main" id="{00000000-0008-0000-0800-00003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28575</xdr:rowOff>
        </xdr:from>
        <xdr:to>
          <xdr:col>28</xdr:col>
          <xdr:colOff>133350</xdr:colOff>
          <xdr:row>17</xdr:row>
          <xdr:rowOff>238125</xdr:rowOff>
        </xdr:to>
        <xdr:sp macro="" textlink="">
          <xdr:nvSpPr>
            <xdr:cNvPr id="74033" name="Check Box 305" hidden="1">
              <a:extLst>
                <a:ext uri="{63B3BB69-23CF-44E3-9099-C40C66FF867C}">
                  <a14:compatExt spid="_x0000_s74033"/>
                </a:ext>
                <a:ext uri="{FF2B5EF4-FFF2-40B4-BE49-F238E27FC236}">
                  <a16:creationId xmlns:a16="http://schemas.microsoft.com/office/drawing/2014/main" id="{00000000-0008-0000-0800-00003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28575</xdr:rowOff>
        </xdr:from>
        <xdr:to>
          <xdr:col>30</xdr:col>
          <xdr:colOff>133350</xdr:colOff>
          <xdr:row>17</xdr:row>
          <xdr:rowOff>238125</xdr:rowOff>
        </xdr:to>
        <xdr:sp macro="" textlink="">
          <xdr:nvSpPr>
            <xdr:cNvPr id="74034" name="Check Box 306" hidden="1">
              <a:extLst>
                <a:ext uri="{63B3BB69-23CF-44E3-9099-C40C66FF867C}">
                  <a14:compatExt spid="_x0000_s74034"/>
                </a:ext>
                <a:ext uri="{FF2B5EF4-FFF2-40B4-BE49-F238E27FC236}">
                  <a16:creationId xmlns:a16="http://schemas.microsoft.com/office/drawing/2014/main" id="{00000000-0008-0000-0800-00003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152400</xdr:colOff>
          <xdr:row>33</xdr:row>
          <xdr:rowOff>76200</xdr:rowOff>
        </xdr:from>
        <xdr:to>
          <xdr:col>14</xdr:col>
          <xdr:colOff>19050</xdr:colOff>
          <xdr:row>33</xdr:row>
          <xdr:rowOff>285750</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9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76200</xdr:rowOff>
        </xdr:from>
        <xdr:to>
          <xdr:col>18</xdr:col>
          <xdr:colOff>28575</xdr:colOff>
          <xdr:row>33</xdr:row>
          <xdr:rowOff>285750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9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32</xdr:row>
          <xdr:rowOff>247650</xdr:rowOff>
        </xdr:from>
        <xdr:to>
          <xdr:col>28</xdr:col>
          <xdr:colOff>142875</xdr:colOff>
          <xdr:row>32</xdr:row>
          <xdr:rowOff>457200</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9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32</xdr:row>
          <xdr:rowOff>247650</xdr:rowOff>
        </xdr:from>
        <xdr:to>
          <xdr:col>30</xdr:col>
          <xdr:colOff>142875</xdr:colOff>
          <xdr:row>32</xdr:row>
          <xdr:rowOff>457200</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9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152400</xdr:colOff>
          <xdr:row>4</xdr:row>
          <xdr:rowOff>238125</xdr:rowOff>
        </xdr:to>
        <xdr:sp macro="" textlink="">
          <xdr:nvSpPr>
            <xdr:cNvPr id="76083" name="Check Box 307" hidden="1">
              <a:extLst>
                <a:ext uri="{63B3BB69-23CF-44E3-9099-C40C66FF867C}">
                  <a14:compatExt spid="_x0000_s76083"/>
                </a:ext>
                <a:ext uri="{FF2B5EF4-FFF2-40B4-BE49-F238E27FC236}">
                  <a16:creationId xmlns:a16="http://schemas.microsoft.com/office/drawing/2014/main" id="{00000000-0008-0000-0900-00003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152400</xdr:colOff>
          <xdr:row>4</xdr:row>
          <xdr:rowOff>238125</xdr:rowOff>
        </xdr:to>
        <xdr:sp macro="" textlink="">
          <xdr:nvSpPr>
            <xdr:cNvPr id="76084" name="Check Box 308" hidden="1">
              <a:extLst>
                <a:ext uri="{63B3BB69-23CF-44E3-9099-C40C66FF867C}">
                  <a14:compatExt spid="_x0000_s76084"/>
                </a:ext>
                <a:ext uri="{FF2B5EF4-FFF2-40B4-BE49-F238E27FC236}">
                  <a16:creationId xmlns:a16="http://schemas.microsoft.com/office/drawing/2014/main" id="{00000000-0008-0000-0900-00003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152400</xdr:colOff>
          <xdr:row>5</xdr:row>
          <xdr:rowOff>238125</xdr:rowOff>
        </xdr:to>
        <xdr:sp macro="" textlink="">
          <xdr:nvSpPr>
            <xdr:cNvPr id="76085" name="Check Box 309" hidden="1">
              <a:extLst>
                <a:ext uri="{63B3BB69-23CF-44E3-9099-C40C66FF867C}">
                  <a14:compatExt spid="_x0000_s76085"/>
                </a:ext>
                <a:ext uri="{FF2B5EF4-FFF2-40B4-BE49-F238E27FC236}">
                  <a16:creationId xmlns:a16="http://schemas.microsoft.com/office/drawing/2014/main" id="{00000000-0008-0000-0900-00003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152400</xdr:colOff>
          <xdr:row>5</xdr:row>
          <xdr:rowOff>238125</xdr:rowOff>
        </xdr:to>
        <xdr:sp macro="" textlink="">
          <xdr:nvSpPr>
            <xdr:cNvPr id="76086" name="Check Box 310" hidden="1">
              <a:extLst>
                <a:ext uri="{63B3BB69-23CF-44E3-9099-C40C66FF867C}">
                  <a14:compatExt spid="_x0000_s76086"/>
                </a:ext>
                <a:ext uri="{FF2B5EF4-FFF2-40B4-BE49-F238E27FC236}">
                  <a16:creationId xmlns:a16="http://schemas.microsoft.com/office/drawing/2014/main" id="{00000000-0008-0000-0900-00003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19</xdr:row>
          <xdr:rowOff>28575</xdr:rowOff>
        </xdr:from>
        <xdr:to>
          <xdr:col>28</xdr:col>
          <xdr:colOff>152400</xdr:colOff>
          <xdr:row>19</xdr:row>
          <xdr:rowOff>238125</xdr:rowOff>
        </xdr:to>
        <xdr:sp macro="" textlink="">
          <xdr:nvSpPr>
            <xdr:cNvPr id="76087" name="Check Box 311" hidden="1">
              <a:extLst>
                <a:ext uri="{63B3BB69-23CF-44E3-9099-C40C66FF867C}">
                  <a14:compatExt spid="_x0000_s76087"/>
                </a:ext>
                <a:ext uri="{FF2B5EF4-FFF2-40B4-BE49-F238E27FC236}">
                  <a16:creationId xmlns:a16="http://schemas.microsoft.com/office/drawing/2014/main" id="{00000000-0008-0000-0900-00003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19</xdr:row>
          <xdr:rowOff>28575</xdr:rowOff>
        </xdr:from>
        <xdr:to>
          <xdr:col>30</xdr:col>
          <xdr:colOff>152400</xdr:colOff>
          <xdr:row>19</xdr:row>
          <xdr:rowOff>238125</xdr:rowOff>
        </xdr:to>
        <xdr:sp macro="" textlink="">
          <xdr:nvSpPr>
            <xdr:cNvPr id="76088" name="Check Box 312" hidden="1">
              <a:extLst>
                <a:ext uri="{63B3BB69-23CF-44E3-9099-C40C66FF867C}">
                  <a14:compatExt spid="_x0000_s76088"/>
                </a:ext>
                <a:ext uri="{FF2B5EF4-FFF2-40B4-BE49-F238E27FC236}">
                  <a16:creationId xmlns:a16="http://schemas.microsoft.com/office/drawing/2014/main" id="{00000000-0008-0000-0900-00003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123825</xdr:rowOff>
        </xdr:from>
        <xdr:to>
          <xdr:col>28</xdr:col>
          <xdr:colOff>152400</xdr:colOff>
          <xdr:row>17</xdr:row>
          <xdr:rowOff>333375</xdr:rowOff>
        </xdr:to>
        <xdr:sp macro="" textlink="">
          <xdr:nvSpPr>
            <xdr:cNvPr id="76089" name="Check Box 313" hidden="1">
              <a:extLst>
                <a:ext uri="{63B3BB69-23CF-44E3-9099-C40C66FF867C}">
                  <a14:compatExt spid="_x0000_s76089"/>
                </a:ext>
                <a:ext uri="{FF2B5EF4-FFF2-40B4-BE49-F238E27FC236}">
                  <a16:creationId xmlns:a16="http://schemas.microsoft.com/office/drawing/2014/main" id="{00000000-0008-0000-0900-00003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123825</xdr:rowOff>
        </xdr:from>
        <xdr:to>
          <xdr:col>30</xdr:col>
          <xdr:colOff>152400</xdr:colOff>
          <xdr:row>17</xdr:row>
          <xdr:rowOff>333375</xdr:rowOff>
        </xdr:to>
        <xdr:sp macro="" textlink="">
          <xdr:nvSpPr>
            <xdr:cNvPr id="76090" name="Check Box 314" hidden="1">
              <a:extLst>
                <a:ext uri="{63B3BB69-23CF-44E3-9099-C40C66FF867C}">
                  <a14:compatExt spid="_x0000_s76090"/>
                </a:ext>
                <a:ext uri="{FF2B5EF4-FFF2-40B4-BE49-F238E27FC236}">
                  <a16:creationId xmlns:a16="http://schemas.microsoft.com/office/drawing/2014/main" id="{00000000-0008-0000-0900-00003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18</xdr:row>
          <xdr:rowOff>247650</xdr:rowOff>
        </xdr:from>
        <xdr:to>
          <xdr:col>28</xdr:col>
          <xdr:colOff>142875</xdr:colOff>
          <xdr:row>18</xdr:row>
          <xdr:rowOff>457200</xdr:rowOff>
        </xdr:to>
        <xdr:sp macro="" textlink="">
          <xdr:nvSpPr>
            <xdr:cNvPr id="76091" name="Check Box 315" hidden="1">
              <a:extLst>
                <a:ext uri="{63B3BB69-23CF-44E3-9099-C40C66FF867C}">
                  <a14:compatExt spid="_x0000_s76091"/>
                </a:ext>
                <a:ext uri="{FF2B5EF4-FFF2-40B4-BE49-F238E27FC236}">
                  <a16:creationId xmlns:a16="http://schemas.microsoft.com/office/drawing/2014/main" id="{00000000-0008-0000-0900-00003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247650</xdr:rowOff>
        </xdr:from>
        <xdr:to>
          <xdr:col>30</xdr:col>
          <xdr:colOff>142875</xdr:colOff>
          <xdr:row>18</xdr:row>
          <xdr:rowOff>457200</xdr:rowOff>
        </xdr:to>
        <xdr:sp macro="" textlink="">
          <xdr:nvSpPr>
            <xdr:cNvPr id="76092" name="Check Box 316" hidden="1">
              <a:extLst>
                <a:ext uri="{63B3BB69-23CF-44E3-9099-C40C66FF867C}">
                  <a14:compatExt spid="_x0000_s76092"/>
                </a:ext>
                <a:ext uri="{FF2B5EF4-FFF2-40B4-BE49-F238E27FC236}">
                  <a16:creationId xmlns:a16="http://schemas.microsoft.com/office/drawing/2014/main" id="{00000000-0008-0000-0900-00003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142874</xdr:colOff>
      <xdr:row>11</xdr:row>
      <xdr:rowOff>247649</xdr:rowOff>
    </xdr:from>
    <xdr:to>
      <xdr:col>59</xdr:col>
      <xdr:colOff>428624</xdr:colOff>
      <xdr:row>30</xdr:row>
      <xdr:rowOff>85724</xdr:rowOff>
    </xdr:to>
    <xdr:grpSp>
      <xdr:nvGrpSpPr>
        <xdr:cNvPr id="17" name="グループ化 16">
          <a:extLst>
            <a:ext uri="{FF2B5EF4-FFF2-40B4-BE49-F238E27FC236}">
              <a16:creationId xmlns:a16="http://schemas.microsoft.com/office/drawing/2014/main" id="{00000000-0008-0000-0900-000011000000}"/>
            </a:ext>
          </a:extLst>
        </xdr:cNvPr>
        <xdr:cNvGrpSpPr/>
      </xdr:nvGrpSpPr>
      <xdr:grpSpPr>
        <a:xfrm>
          <a:off x="6162674" y="3238499"/>
          <a:ext cx="9725025" cy="6372225"/>
          <a:chOff x="7629525" y="247650"/>
          <a:chExt cx="9334500" cy="6826748"/>
        </a:xfrm>
      </xdr:grpSpPr>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9" name="図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27</xdr:col>
          <xdr:colOff>95250</xdr:colOff>
          <xdr:row>72</xdr:row>
          <xdr:rowOff>0</xdr:rowOff>
        </xdr:from>
        <xdr:to>
          <xdr:col>28</xdr:col>
          <xdr:colOff>142875</xdr:colOff>
          <xdr:row>72</xdr:row>
          <xdr:rowOff>209550</xdr:rowOff>
        </xdr:to>
        <xdr:sp macro="" textlink="">
          <xdr:nvSpPr>
            <xdr:cNvPr id="76093" name="Check Box 317" hidden="1">
              <a:extLst>
                <a:ext uri="{63B3BB69-23CF-44E3-9099-C40C66FF867C}">
                  <a14:compatExt spid="_x0000_s76093"/>
                </a:ext>
                <a:ext uri="{FF2B5EF4-FFF2-40B4-BE49-F238E27FC236}">
                  <a16:creationId xmlns:a16="http://schemas.microsoft.com/office/drawing/2014/main" id="{00000000-0008-0000-0900-00003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73</xdr:row>
          <xdr:rowOff>133350</xdr:rowOff>
        </xdr:from>
        <xdr:to>
          <xdr:col>30</xdr:col>
          <xdr:colOff>133350</xdr:colOff>
          <xdr:row>73</xdr:row>
          <xdr:rowOff>342900</xdr:rowOff>
        </xdr:to>
        <xdr:sp macro="" textlink="">
          <xdr:nvSpPr>
            <xdr:cNvPr id="76094" name="Check Box 318" hidden="1">
              <a:extLst>
                <a:ext uri="{63B3BB69-23CF-44E3-9099-C40C66FF867C}">
                  <a14:compatExt spid="_x0000_s76094"/>
                </a:ext>
                <a:ext uri="{FF2B5EF4-FFF2-40B4-BE49-F238E27FC236}">
                  <a16:creationId xmlns:a16="http://schemas.microsoft.com/office/drawing/2014/main" id="{00000000-0008-0000-0900-00003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73</xdr:row>
          <xdr:rowOff>123825</xdr:rowOff>
        </xdr:from>
        <xdr:to>
          <xdr:col>28</xdr:col>
          <xdr:colOff>133350</xdr:colOff>
          <xdr:row>73</xdr:row>
          <xdr:rowOff>333375</xdr:rowOff>
        </xdr:to>
        <xdr:sp macro="" textlink="">
          <xdr:nvSpPr>
            <xdr:cNvPr id="76096" name="Check Box 320" hidden="1">
              <a:extLst>
                <a:ext uri="{63B3BB69-23CF-44E3-9099-C40C66FF867C}">
                  <a14:compatExt spid="_x0000_s76096"/>
                </a:ext>
                <a:ext uri="{FF2B5EF4-FFF2-40B4-BE49-F238E27FC236}">
                  <a16:creationId xmlns:a16="http://schemas.microsoft.com/office/drawing/2014/main" id="{00000000-0008-0000-0900-00004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72</xdr:row>
          <xdr:rowOff>0</xdr:rowOff>
        </xdr:from>
        <xdr:to>
          <xdr:col>30</xdr:col>
          <xdr:colOff>142875</xdr:colOff>
          <xdr:row>72</xdr:row>
          <xdr:rowOff>209550</xdr:rowOff>
        </xdr:to>
        <xdr:sp macro="" textlink="">
          <xdr:nvSpPr>
            <xdr:cNvPr id="76097" name="Check Box 321" hidden="1">
              <a:extLst>
                <a:ext uri="{63B3BB69-23CF-44E3-9099-C40C66FF867C}">
                  <a14:compatExt spid="_x0000_s76097"/>
                </a:ext>
                <a:ext uri="{FF2B5EF4-FFF2-40B4-BE49-F238E27FC236}">
                  <a16:creationId xmlns:a16="http://schemas.microsoft.com/office/drawing/2014/main" id="{00000000-0008-0000-0900-00004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64</xdr:row>
          <xdr:rowOff>28575</xdr:rowOff>
        </xdr:from>
        <xdr:to>
          <xdr:col>30</xdr:col>
          <xdr:colOff>152400</xdr:colOff>
          <xdr:row>64</xdr:row>
          <xdr:rowOff>238125</xdr:rowOff>
        </xdr:to>
        <xdr:sp macro="" textlink="">
          <xdr:nvSpPr>
            <xdr:cNvPr id="76098" name="Check Box 322" hidden="1">
              <a:extLst>
                <a:ext uri="{63B3BB69-23CF-44E3-9099-C40C66FF867C}">
                  <a14:compatExt spid="_x0000_s76098"/>
                </a:ext>
                <a:ext uri="{FF2B5EF4-FFF2-40B4-BE49-F238E27FC236}">
                  <a16:creationId xmlns:a16="http://schemas.microsoft.com/office/drawing/2014/main" id="{00000000-0008-0000-0900-00004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64</xdr:row>
          <xdr:rowOff>28575</xdr:rowOff>
        </xdr:from>
        <xdr:to>
          <xdr:col>28</xdr:col>
          <xdr:colOff>152400</xdr:colOff>
          <xdr:row>64</xdr:row>
          <xdr:rowOff>238125</xdr:rowOff>
        </xdr:to>
        <xdr:sp macro="" textlink="">
          <xdr:nvSpPr>
            <xdr:cNvPr id="76099" name="Check Box 323" hidden="1">
              <a:extLst>
                <a:ext uri="{63B3BB69-23CF-44E3-9099-C40C66FF867C}">
                  <a14:compatExt spid="_x0000_s76099"/>
                </a:ext>
                <a:ext uri="{FF2B5EF4-FFF2-40B4-BE49-F238E27FC236}">
                  <a16:creationId xmlns:a16="http://schemas.microsoft.com/office/drawing/2014/main" id="{00000000-0008-0000-0900-00004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66</xdr:row>
          <xdr:rowOff>28575</xdr:rowOff>
        </xdr:from>
        <xdr:to>
          <xdr:col>28</xdr:col>
          <xdr:colOff>152400</xdr:colOff>
          <xdr:row>66</xdr:row>
          <xdr:rowOff>238125</xdr:rowOff>
        </xdr:to>
        <xdr:sp macro="" textlink="">
          <xdr:nvSpPr>
            <xdr:cNvPr id="76100" name="Check Box 324" hidden="1">
              <a:extLst>
                <a:ext uri="{63B3BB69-23CF-44E3-9099-C40C66FF867C}">
                  <a14:compatExt spid="_x0000_s76100"/>
                </a:ext>
                <a:ext uri="{FF2B5EF4-FFF2-40B4-BE49-F238E27FC236}">
                  <a16:creationId xmlns:a16="http://schemas.microsoft.com/office/drawing/2014/main" id="{00000000-0008-0000-0900-00004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66</xdr:row>
          <xdr:rowOff>28575</xdr:rowOff>
        </xdr:from>
        <xdr:to>
          <xdr:col>30</xdr:col>
          <xdr:colOff>152400</xdr:colOff>
          <xdr:row>66</xdr:row>
          <xdr:rowOff>238125</xdr:rowOff>
        </xdr:to>
        <xdr:sp macro="" textlink="">
          <xdr:nvSpPr>
            <xdr:cNvPr id="76101" name="Check Box 325" hidden="1">
              <a:extLst>
                <a:ext uri="{63B3BB69-23CF-44E3-9099-C40C66FF867C}">
                  <a14:compatExt spid="_x0000_s76101"/>
                </a:ext>
                <a:ext uri="{FF2B5EF4-FFF2-40B4-BE49-F238E27FC236}">
                  <a16:creationId xmlns:a16="http://schemas.microsoft.com/office/drawing/2014/main" id="{00000000-0008-0000-0900-00004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67</xdr:row>
          <xdr:rowOff>28575</xdr:rowOff>
        </xdr:from>
        <xdr:to>
          <xdr:col>30</xdr:col>
          <xdr:colOff>152400</xdr:colOff>
          <xdr:row>67</xdr:row>
          <xdr:rowOff>238125</xdr:rowOff>
        </xdr:to>
        <xdr:sp macro="" textlink="">
          <xdr:nvSpPr>
            <xdr:cNvPr id="76102" name="Check Box 326" hidden="1">
              <a:extLst>
                <a:ext uri="{63B3BB69-23CF-44E3-9099-C40C66FF867C}">
                  <a14:compatExt spid="_x0000_s76102"/>
                </a:ext>
                <a:ext uri="{FF2B5EF4-FFF2-40B4-BE49-F238E27FC236}">
                  <a16:creationId xmlns:a16="http://schemas.microsoft.com/office/drawing/2014/main" id="{00000000-0008-0000-0900-00004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67</xdr:row>
          <xdr:rowOff>28575</xdr:rowOff>
        </xdr:from>
        <xdr:to>
          <xdr:col>28</xdr:col>
          <xdr:colOff>152400</xdr:colOff>
          <xdr:row>67</xdr:row>
          <xdr:rowOff>238125</xdr:rowOff>
        </xdr:to>
        <xdr:sp macro="" textlink="">
          <xdr:nvSpPr>
            <xdr:cNvPr id="76103" name="Check Box 327" hidden="1">
              <a:extLst>
                <a:ext uri="{63B3BB69-23CF-44E3-9099-C40C66FF867C}">
                  <a14:compatExt spid="_x0000_s76103"/>
                </a:ext>
                <a:ext uri="{FF2B5EF4-FFF2-40B4-BE49-F238E27FC236}">
                  <a16:creationId xmlns:a16="http://schemas.microsoft.com/office/drawing/2014/main" id="{00000000-0008-0000-0900-00004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65</xdr:row>
          <xdr:rowOff>123825</xdr:rowOff>
        </xdr:from>
        <xdr:to>
          <xdr:col>30</xdr:col>
          <xdr:colOff>152400</xdr:colOff>
          <xdr:row>65</xdr:row>
          <xdr:rowOff>333375</xdr:rowOff>
        </xdr:to>
        <xdr:sp macro="" textlink="">
          <xdr:nvSpPr>
            <xdr:cNvPr id="76104" name="Check Box 328" hidden="1">
              <a:extLst>
                <a:ext uri="{63B3BB69-23CF-44E3-9099-C40C66FF867C}">
                  <a14:compatExt spid="_x0000_s76104"/>
                </a:ext>
                <a:ext uri="{FF2B5EF4-FFF2-40B4-BE49-F238E27FC236}">
                  <a16:creationId xmlns:a16="http://schemas.microsoft.com/office/drawing/2014/main" id="{00000000-0008-0000-0900-00004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65</xdr:row>
          <xdr:rowOff>123825</xdr:rowOff>
        </xdr:from>
        <xdr:to>
          <xdr:col>28</xdr:col>
          <xdr:colOff>152400</xdr:colOff>
          <xdr:row>65</xdr:row>
          <xdr:rowOff>333375</xdr:rowOff>
        </xdr:to>
        <xdr:sp macro="" textlink="">
          <xdr:nvSpPr>
            <xdr:cNvPr id="76105" name="Check Box 329" hidden="1">
              <a:extLst>
                <a:ext uri="{63B3BB69-23CF-44E3-9099-C40C66FF867C}">
                  <a14:compatExt spid="_x0000_s76105"/>
                </a:ext>
                <a:ext uri="{FF2B5EF4-FFF2-40B4-BE49-F238E27FC236}">
                  <a16:creationId xmlns:a16="http://schemas.microsoft.com/office/drawing/2014/main" id="{00000000-0008-0000-0900-00004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99</xdr:row>
          <xdr:rowOff>247650</xdr:rowOff>
        </xdr:from>
        <xdr:to>
          <xdr:col>28</xdr:col>
          <xdr:colOff>142875</xdr:colOff>
          <xdr:row>99</xdr:row>
          <xdr:rowOff>457200</xdr:rowOff>
        </xdr:to>
        <xdr:sp macro="" textlink="">
          <xdr:nvSpPr>
            <xdr:cNvPr id="76106" name="Check Box 330" hidden="1">
              <a:extLst>
                <a:ext uri="{63B3BB69-23CF-44E3-9099-C40C66FF867C}">
                  <a14:compatExt spid="_x0000_s76106"/>
                </a:ext>
                <a:ext uri="{FF2B5EF4-FFF2-40B4-BE49-F238E27FC236}">
                  <a16:creationId xmlns:a16="http://schemas.microsoft.com/office/drawing/2014/main" id="{00000000-0008-0000-0900-00004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99</xdr:row>
          <xdr:rowOff>247650</xdr:rowOff>
        </xdr:from>
        <xdr:to>
          <xdr:col>30</xdr:col>
          <xdr:colOff>142875</xdr:colOff>
          <xdr:row>99</xdr:row>
          <xdr:rowOff>457200</xdr:rowOff>
        </xdr:to>
        <xdr:sp macro="" textlink="">
          <xdr:nvSpPr>
            <xdr:cNvPr id="76107" name="Check Box 331" hidden="1">
              <a:extLst>
                <a:ext uri="{63B3BB69-23CF-44E3-9099-C40C66FF867C}">
                  <a14:compatExt spid="_x0000_s76107"/>
                </a:ext>
                <a:ext uri="{FF2B5EF4-FFF2-40B4-BE49-F238E27FC236}">
                  <a16:creationId xmlns:a16="http://schemas.microsoft.com/office/drawing/2014/main" id="{00000000-0008-0000-0900-00004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100</xdr:row>
          <xdr:rowOff>247650</xdr:rowOff>
        </xdr:from>
        <xdr:to>
          <xdr:col>28</xdr:col>
          <xdr:colOff>142875</xdr:colOff>
          <xdr:row>100</xdr:row>
          <xdr:rowOff>457200</xdr:rowOff>
        </xdr:to>
        <xdr:sp macro="" textlink="">
          <xdr:nvSpPr>
            <xdr:cNvPr id="76108" name="Check Box 332" hidden="1">
              <a:extLst>
                <a:ext uri="{63B3BB69-23CF-44E3-9099-C40C66FF867C}">
                  <a14:compatExt spid="_x0000_s76108"/>
                </a:ext>
                <a:ext uri="{FF2B5EF4-FFF2-40B4-BE49-F238E27FC236}">
                  <a16:creationId xmlns:a16="http://schemas.microsoft.com/office/drawing/2014/main" id="{00000000-0008-0000-0900-00004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100</xdr:row>
          <xdr:rowOff>247650</xdr:rowOff>
        </xdr:from>
        <xdr:to>
          <xdr:col>30</xdr:col>
          <xdr:colOff>142875</xdr:colOff>
          <xdr:row>100</xdr:row>
          <xdr:rowOff>457200</xdr:rowOff>
        </xdr:to>
        <xdr:sp macro="" textlink="">
          <xdr:nvSpPr>
            <xdr:cNvPr id="76109" name="Check Box 333" hidden="1">
              <a:extLst>
                <a:ext uri="{63B3BB69-23CF-44E3-9099-C40C66FF867C}">
                  <a14:compatExt spid="_x0000_s76109"/>
                </a:ext>
                <a:ext uri="{FF2B5EF4-FFF2-40B4-BE49-F238E27FC236}">
                  <a16:creationId xmlns:a16="http://schemas.microsoft.com/office/drawing/2014/main" id="{00000000-0008-0000-0900-00004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60</xdr:row>
          <xdr:rowOff>123825</xdr:rowOff>
        </xdr:from>
        <xdr:to>
          <xdr:col>28</xdr:col>
          <xdr:colOff>152400</xdr:colOff>
          <xdr:row>60</xdr:row>
          <xdr:rowOff>333375</xdr:rowOff>
        </xdr:to>
        <xdr:sp macro="" textlink="">
          <xdr:nvSpPr>
            <xdr:cNvPr id="76134" name="Check Box 358" hidden="1">
              <a:extLst>
                <a:ext uri="{63B3BB69-23CF-44E3-9099-C40C66FF867C}">
                  <a14:compatExt spid="_x0000_s76134"/>
                </a:ext>
                <a:ext uri="{FF2B5EF4-FFF2-40B4-BE49-F238E27FC236}">
                  <a16:creationId xmlns:a16="http://schemas.microsoft.com/office/drawing/2014/main" id="{00000000-0008-0000-0900-00006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60</xdr:row>
          <xdr:rowOff>123825</xdr:rowOff>
        </xdr:from>
        <xdr:to>
          <xdr:col>30</xdr:col>
          <xdr:colOff>152400</xdr:colOff>
          <xdr:row>60</xdr:row>
          <xdr:rowOff>333375</xdr:rowOff>
        </xdr:to>
        <xdr:sp macro="" textlink="">
          <xdr:nvSpPr>
            <xdr:cNvPr id="76135" name="Check Box 359" hidden="1">
              <a:extLst>
                <a:ext uri="{63B3BB69-23CF-44E3-9099-C40C66FF867C}">
                  <a14:compatExt spid="_x0000_s76135"/>
                </a:ext>
                <a:ext uri="{FF2B5EF4-FFF2-40B4-BE49-F238E27FC236}">
                  <a16:creationId xmlns:a16="http://schemas.microsoft.com/office/drawing/2014/main" id="{00000000-0008-0000-0900-00006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37</xdr:row>
          <xdr:rowOff>28575</xdr:rowOff>
        </xdr:from>
        <xdr:to>
          <xdr:col>28</xdr:col>
          <xdr:colOff>152400</xdr:colOff>
          <xdr:row>37</xdr:row>
          <xdr:rowOff>238125</xdr:rowOff>
        </xdr:to>
        <xdr:sp macro="" textlink="">
          <xdr:nvSpPr>
            <xdr:cNvPr id="76140" name="Check Box 364" hidden="1">
              <a:extLst>
                <a:ext uri="{63B3BB69-23CF-44E3-9099-C40C66FF867C}">
                  <a14:compatExt spid="_x0000_s76140"/>
                </a:ext>
                <a:ext uri="{FF2B5EF4-FFF2-40B4-BE49-F238E27FC236}">
                  <a16:creationId xmlns:a16="http://schemas.microsoft.com/office/drawing/2014/main" id="{00000000-0008-0000-0900-00006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28575</xdr:rowOff>
        </xdr:from>
        <xdr:to>
          <xdr:col>30</xdr:col>
          <xdr:colOff>152400</xdr:colOff>
          <xdr:row>37</xdr:row>
          <xdr:rowOff>238125</xdr:rowOff>
        </xdr:to>
        <xdr:sp macro="" textlink="">
          <xdr:nvSpPr>
            <xdr:cNvPr id="76141" name="Check Box 365" hidden="1">
              <a:extLst>
                <a:ext uri="{63B3BB69-23CF-44E3-9099-C40C66FF867C}">
                  <a14:compatExt spid="_x0000_s76141"/>
                </a:ext>
                <a:ext uri="{FF2B5EF4-FFF2-40B4-BE49-F238E27FC236}">
                  <a16:creationId xmlns:a16="http://schemas.microsoft.com/office/drawing/2014/main" id="{00000000-0008-0000-0900-00006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28575</xdr:rowOff>
        </xdr:from>
        <xdr:to>
          <xdr:col>28</xdr:col>
          <xdr:colOff>152400</xdr:colOff>
          <xdr:row>38</xdr:row>
          <xdr:rowOff>238125</xdr:rowOff>
        </xdr:to>
        <xdr:sp macro="" textlink="">
          <xdr:nvSpPr>
            <xdr:cNvPr id="76142" name="Check Box 366" hidden="1">
              <a:extLst>
                <a:ext uri="{63B3BB69-23CF-44E3-9099-C40C66FF867C}">
                  <a14:compatExt spid="_x0000_s76142"/>
                </a:ext>
                <a:ext uri="{FF2B5EF4-FFF2-40B4-BE49-F238E27FC236}">
                  <a16:creationId xmlns:a16="http://schemas.microsoft.com/office/drawing/2014/main" id="{00000000-0008-0000-0900-00006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28575</xdr:rowOff>
        </xdr:from>
        <xdr:to>
          <xdr:col>30</xdr:col>
          <xdr:colOff>152400</xdr:colOff>
          <xdr:row>38</xdr:row>
          <xdr:rowOff>238125</xdr:rowOff>
        </xdr:to>
        <xdr:sp macro="" textlink="">
          <xdr:nvSpPr>
            <xdr:cNvPr id="76143" name="Check Box 367" hidden="1">
              <a:extLst>
                <a:ext uri="{63B3BB69-23CF-44E3-9099-C40C66FF867C}">
                  <a14:compatExt spid="_x0000_s76143"/>
                </a:ext>
                <a:ext uri="{FF2B5EF4-FFF2-40B4-BE49-F238E27FC236}">
                  <a16:creationId xmlns:a16="http://schemas.microsoft.com/office/drawing/2014/main" id="{00000000-0008-0000-0900-00006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104775</xdr:colOff>
          <xdr:row>42</xdr:row>
          <xdr:rowOff>9525</xdr:rowOff>
        </xdr:from>
        <xdr:to>
          <xdr:col>30</xdr:col>
          <xdr:colOff>133350</xdr:colOff>
          <xdr:row>42</xdr:row>
          <xdr:rowOff>219075</xdr:rowOff>
        </xdr:to>
        <xdr:grpSp>
          <xdr:nvGrpSpPr>
            <xdr:cNvPr id="23" name="グループ化 22">
              <a:extLst>
                <a:ext uri="{FF2B5EF4-FFF2-40B4-BE49-F238E27FC236}">
                  <a16:creationId xmlns:a16="http://schemas.microsoft.com/office/drawing/2014/main" id="{00000000-0008-0000-0900-000017000000}"/>
                </a:ext>
              </a:extLst>
            </xdr:cNvPr>
            <xdr:cNvGrpSpPr/>
          </xdr:nvGrpSpPr>
          <xdr:grpSpPr>
            <a:xfrm>
              <a:off x="5038725" y="14182725"/>
              <a:ext cx="571500" cy="209550"/>
              <a:chOff x="5372104" y="53768625"/>
              <a:chExt cx="628637" cy="209550"/>
            </a:xfrm>
          </xdr:grpSpPr>
          <xdr:sp macro="" textlink="">
            <xdr:nvSpPr>
              <xdr:cNvPr id="76144" name="Check Box 368" hidden="1">
                <a:extLst>
                  <a:ext uri="{63B3BB69-23CF-44E3-9099-C40C66FF867C}">
                    <a14:compatExt spid="_x0000_s76144"/>
                  </a:ext>
                  <a:ext uri="{FF2B5EF4-FFF2-40B4-BE49-F238E27FC236}">
                    <a16:creationId xmlns:a16="http://schemas.microsoft.com/office/drawing/2014/main" id="{00000000-0008-0000-0900-000070290100}"/>
                  </a:ext>
                </a:extLst>
              </xdr:cNvPr>
              <xdr:cNvSpPr/>
            </xdr:nvSpPr>
            <xdr:spPr bwMode="auto">
              <a:xfrm>
                <a:off x="5772141"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45" name="Check Box 369" hidden="1">
                <a:extLst>
                  <a:ext uri="{63B3BB69-23CF-44E3-9099-C40C66FF867C}">
                    <a14:compatExt spid="_x0000_s76145"/>
                  </a:ext>
                  <a:ext uri="{FF2B5EF4-FFF2-40B4-BE49-F238E27FC236}">
                    <a16:creationId xmlns:a16="http://schemas.microsoft.com/office/drawing/2014/main" id="{00000000-0008-0000-0900-000071290100}"/>
                  </a:ext>
                </a:extLst>
              </xdr:cNvPr>
              <xdr:cNvSpPr/>
            </xdr:nvSpPr>
            <xdr:spPr bwMode="auto">
              <a:xfrm>
                <a:off x="5372104"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104775</xdr:colOff>
          <xdr:row>46</xdr:row>
          <xdr:rowOff>9525</xdr:rowOff>
        </xdr:from>
        <xdr:to>
          <xdr:col>30</xdr:col>
          <xdr:colOff>133350</xdr:colOff>
          <xdr:row>46</xdr:row>
          <xdr:rowOff>219075</xdr:rowOff>
        </xdr:to>
        <xdr:grpSp>
          <xdr:nvGrpSpPr>
            <xdr:cNvPr id="24" name="グループ化 23">
              <a:extLst>
                <a:ext uri="{FF2B5EF4-FFF2-40B4-BE49-F238E27FC236}">
                  <a16:creationId xmlns:a16="http://schemas.microsoft.com/office/drawing/2014/main" id="{00000000-0008-0000-0900-000018000000}"/>
                </a:ext>
              </a:extLst>
            </xdr:cNvPr>
            <xdr:cNvGrpSpPr/>
          </xdr:nvGrpSpPr>
          <xdr:grpSpPr>
            <a:xfrm>
              <a:off x="5038725" y="15430500"/>
              <a:ext cx="571500" cy="209550"/>
              <a:chOff x="5372104" y="53768625"/>
              <a:chExt cx="628637" cy="209550"/>
            </a:xfrm>
          </xdr:grpSpPr>
          <xdr:sp macro="" textlink="">
            <xdr:nvSpPr>
              <xdr:cNvPr id="76146" name="Check Box 370" hidden="1">
                <a:extLst>
                  <a:ext uri="{63B3BB69-23CF-44E3-9099-C40C66FF867C}">
                    <a14:compatExt spid="_x0000_s76146"/>
                  </a:ext>
                  <a:ext uri="{FF2B5EF4-FFF2-40B4-BE49-F238E27FC236}">
                    <a16:creationId xmlns:a16="http://schemas.microsoft.com/office/drawing/2014/main" id="{00000000-0008-0000-0900-000072290100}"/>
                  </a:ext>
                </a:extLst>
              </xdr:cNvPr>
              <xdr:cNvSpPr/>
            </xdr:nvSpPr>
            <xdr:spPr bwMode="auto">
              <a:xfrm>
                <a:off x="5772141"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47" name="Check Box 371" hidden="1">
                <a:extLst>
                  <a:ext uri="{63B3BB69-23CF-44E3-9099-C40C66FF867C}">
                    <a14:compatExt spid="_x0000_s76147"/>
                  </a:ext>
                  <a:ext uri="{FF2B5EF4-FFF2-40B4-BE49-F238E27FC236}">
                    <a16:creationId xmlns:a16="http://schemas.microsoft.com/office/drawing/2014/main" id="{00000000-0008-0000-0900-000073290100}"/>
                  </a:ext>
                </a:extLst>
              </xdr:cNvPr>
              <xdr:cNvSpPr/>
            </xdr:nvSpPr>
            <xdr:spPr bwMode="auto">
              <a:xfrm>
                <a:off x="5372104"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49</xdr:row>
          <xdr:rowOff>123825</xdr:rowOff>
        </xdr:from>
        <xdr:to>
          <xdr:col>28</xdr:col>
          <xdr:colOff>152400</xdr:colOff>
          <xdr:row>49</xdr:row>
          <xdr:rowOff>333375</xdr:rowOff>
        </xdr:to>
        <xdr:sp macro="" textlink="">
          <xdr:nvSpPr>
            <xdr:cNvPr id="76148" name="Check Box 372" hidden="1">
              <a:extLst>
                <a:ext uri="{63B3BB69-23CF-44E3-9099-C40C66FF867C}">
                  <a14:compatExt spid="_x0000_s76148"/>
                </a:ext>
                <a:ext uri="{FF2B5EF4-FFF2-40B4-BE49-F238E27FC236}">
                  <a16:creationId xmlns:a16="http://schemas.microsoft.com/office/drawing/2014/main" id="{00000000-0008-0000-0900-00007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49</xdr:row>
          <xdr:rowOff>123825</xdr:rowOff>
        </xdr:from>
        <xdr:to>
          <xdr:col>30</xdr:col>
          <xdr:colOff>152400</xdr:colOff>
          <xdr:row>49</xdr:row>
          <xdr:rowOff>333375</xdr:rowOff>
        </xdr:to>
        <xdr:sp macro="" textlink="">
          <xdr:nvSpPr>
            <xdr:cNvPr id="76149" name="Check Box 373" hidden="1">
              <a:extLst>
                <a:ext uri="{63B3BB69-23CF-44E3-9099-C40C66FF867C}">
                  <a14:compatExt spid="_x0000_s76149"/>
                </a:ext>
                <a:ext uri="{FF2B5EF4-FFF2-40B4-BE49-F238E27FC236}">
                  <a16:creationId xmlns:a16="http://schemas.microsoft.com/office/drawing/2014/main" id="{00000000-0008-0000-0900-00007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104770</xdr:colOff>
          <xdr:row>52</xdr:row>
          <xdr:rowOff>123825</xdr:rowOff>
        </xdr:from>
        <xdr:to>
          <xdr:col>32</xdr:col>
          <xdr:colOff>133353</xdr:colOff>
          <xdr:row>52</xdr:row>
          <xdr:rowOff>333375</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5038720" y="17802225"/>
              <a:ext cx="933458" cy="209550"/>
              <a:chOff x="5372092" y="98669475"/>
              <a:chExt cx="1028726" cy="209550"/>
            </a:xfrm>
          </xdr:grpSpPr>
          <xdr:grpSp>
            <xdr:nvGrpSpPr>
              <xdr:cNvPr id="26" name="グループ化 25">
                <a:extLst>
                  <a:ext uri="{FF2B5EF4-FFF2-40B4-BE49-F238E27FC236}">
                    <a16:creationId xmlns:a16="http://schemas.microsoft.com/office/drawing/2014/main" id="{00000000-0008-0000-0900-00001A000000}"/>
                  </a:ext>
                </a:extLst>
              </xdr:cNvPr>
              <xdr:cNvGrpSpPr/>
            </xdr:nvGrpSpPr>
            <xdr:grpSpPr>
              <a:xfrm>
                <a:off x="5372092" y="98669475"/>
                <a:ext cx="628662" cy="209550"/>
                <a:chOff x="5372092" y="53768625"/>
                <a:chExt cx="628662" cy="209550"/>
              </a:xfrm>
            </xdr:grpSpPr>
            <xdr:sp macro="" textlink="">
              <xdr:nvSpPr>
                <xdr:cNvPr id="76150" name="Check Box 374" hidden="1">
                  <a:extLst>
                    <a:ext uri="{63B3BB69-23CF-44E3-9099-C40C66FF867C}">
                      <a14:compatExt spid="_x0000_s76150"/>
                    </a:ext>
                    <a:ext uri="{FF2B5EF4-FFF2-40B4-BE49-F238E27FC236}">
                      <a16:creationId xmlns:a16="http://schemas.microsoft.com/office/drawing/2014/main" id="{00000000-0008-0000-0900-000076290100}"/>
                    </a:ext>
                  </a:extLst>
                </xdr:cNvPr>
                <xdr:cNvSpPr/>
              </xdr:nvSpPr>
              <xdr:spPr bwMode="auto">
                <a:xfrm>
                  <a:off x="5772153" y="53768625"/>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51" name="Check Box 375" hidden="1">
                  <a:extLst>
                    <a:ext uri="{63B3BB69-23CF-44E3-9099-C40C66FF867C}">
                      <a14:compatExt spid="_x0000_s76151"/>
                    </a:ext>
                    <a:ext uri="{FF2B5EF4-FFF2-40B4-BE49-F238E27FC236}">
                      <a16:creationId xmlns:a16="http://schemas.microsoft.com/office/drawing/2014/main" id="{00000000-0008-0000-0900-000077290100}"/>
                    </a:ext>
                  </a:extLst>
                </xdr:cNvPr>
                <xdr:cNvSpPr/>
              </xdr:nvSpPr>
              <xdr:spPr bwMode="auto">
                <a:xfrm>
                  <a:off x="5372092" y="53768625"/>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76152" name="Check Box 376" hidden="1">
                <a:extLst>
                  <a:ext uri="{63B3BB69-23CF-44E3-9099-C40C66FF867C}">
                    <a14:compatExt spid="_x0000_s76152"/>
                  </a:ext>
                  <a:ext uri="{FF2B5EF4-FFF2-40B4-BE49-F238E27FC236}">
                    <a16:creationId xmlns:a16="http://schemas.microsoft.com/office/drawing/2014/main" id="{00000000-0008-0000-0900-000078290100}"/>
                  </a:ext>
                </a:extLst>
              </xdr:cNvPr>
              <xdr:cNvSpPr/>
            </xdr:nvSpPr>
            <xdr:spPr bwMode="auto">
              <a:xfrm>
                <a:off x="6172218" y="986694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74</xdr:row>
          <xdr:rowOff>0</xdr:rowOff>
        </xdr:from>
        <xdr:to>
          <xdr:col>28</xdr:col>
          <xdr:colOff>142875</xdr:colOff>
          <xdr:row>74</xdr:row>
          <xdr:rowOff>209550</xdr:rowOff>
        </xdr:to>
        <xdr:sp macro="" textlink="">
          <xdr:nvSpPr>
            <xdr:cNvPr id="76153" name="Check Box 377" hidden="1">
              <a:extLst>
                <a:ext uri="{63B3BB69-23CF-44E3-9099-C40C66FF867C}">
                  <a14:compatExt spid="_x0000_s76153"/>
                </a:ext>
                <a:ext uri="{FF2B5EF4-FFF2-40B4-BE49-F238E27FC236}">
                  <a16:creationId xmlns:a16="http://schemas.microsoft.com/office/drawing/2014/main" id="{00000000-0008-0000-0900-00007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74</xdr:row>
          <xdr:rowOff>0</xdr:rowOff>
        </xdr:from>
        <xdr:to>
          <xdr:col>30</xdr:col>
          <xdr:colOff>142875</xdr:colOff>
          <xdr:row>74</xdr:row>
          <xdr:rowOff>209550</xdr:rowOff>
        </xdr:to>
        <xdr:sp macro="" textlink="">
          <xdr:nvSpPr>
            <xdr:cNvPr id="76154" name="Check Box 378" hidden="1">
              <a:extLst>
                <a:ext uri="{63B3BB69-23CF-44E3-9099-C40C66FF867C}">
                  <a14:compatExt spid="_x0000_s76154"/>
                </a:ext>
                <a:ext uri="{FF2B5EF4-FFF2-40B4-BE49-F238E27FC236}">
                  <a16:creationId xmlns:a16="http://schemas.microsoft.com/office/drawing/2014/main" id="{00000000-0008-0000-0900-00007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75</xdr:row>
          <xdr:rowOff>0</xdr:rowOff>
        </xdr:from>
        <xdr:to>
          <xdr:col>28</xdr:col>
          <xdr:colOff>142875</xdr:colOff>
          <xdr:row>75</xdr:row>
          <xdr:rowOff>209550</xdr:rowOff>
        </xdr:to>
        <xdr:sp macro="" textlink="">
          <xdr:nvSpPr>
            <xdr:cNvPr id="76155" name="Check Box 379" hidden="1">
              <a:extLst>
                <a:ext uri="{63B3BB69-23CF-44E3-9099-C40C66FF867C}">
                  <a14:compatExt spid="_x0000_s76155"/>
                </a:ext>
                <a:ext uri="{FF2B5EF4-FFF2-40B4-BE49-F238E27FC236}">
                  <a16:creationId xmlns:a16="http://schemas.microsoft.com/office/drawing/2014/main" id="{00000000-0008-0000-0900-00007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75</xdr:row>
          <xdr:rowOff>0</xdr:rowOff>
        </xdr:from>
        <xdr:to>
          <xdr:col>30</xdr:col>
          <xdr:colOff>142875</xdr:colOff>
          <xdr:row>75</xdr:row>
          <xdr:rowOff>209550</xdr:rowOff>
        </xdr:to>
        <xdr:sp macro="" textlink="">
          <xdr:nvSpPr>
            <xdr:cNvPr id="76156" name="Check Box 380" hidden="1">
              <a:extLst>
                <a:ext uri="{63B3BB69-23CF-44E3-9099-C40C66FF867C}">
                  <a14:compatExt spid="_x0000_s76156"/>
                </a:ext>
                <a:ext uri="{FF2B5EF4-FFF2-40B4-BE49-F238E27FC236}">
                  <a16:creationId xmlns:a16="http://schemas.microsoft.com/office/drawing/2014/main" id="{00000000-0008-0000-0900-00007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76</xdr:row>
          <xdr:rowOff>0</xdr:rowOff>
        </xdr:from>
        <xdr:to>
          <xdr:col>28</xdr:col>
          <xdr:colOff>142875</xdr:colOff>
          <xdr:row>76</xdr:row>
          <xdr:rowOff>209550</xdr:rowOff>
        </xdr:to>
        <xdr:sp macro="" textlink="">
          <xdr:nvSpPr>
            <xdr:cNvPr id="76157" name="Check Box 381" hidden="1">
              <a:extLst>
                <a:ext uri="{63B3BB69-23CF-44E3-9099-C40C66FF867C}">
                  <a14:compatExt spid="_x0000_s76157"/>
                </a:ext>
                <a:ext uri="{FF2B5EF4-FFF2-40B4-BE49-F238E27FC236}">
                  <a16:creationId xmlns:a16="http://schemas.microsoft.com/office/drawing/2014/main" id="{00000000-0008-0000-0900-00007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76</xdr:row>
          <xdr:rowOff>0</xdr:rowOff>
        </xdr:from>
        <xdr:to>
          <xdr:col>30</xdr:col>
          <xdr:colOff>142875</xdr:colOff>
          <xdr:row>76</xdr:row>
          <xdr:rowOff>209550</xdr:rowOff>
        </xdr:to>
        <xdr:sp macro="" textlink="">
          <xdr:nvSpPr>
            <xdr:cNvPr id="76158" name="Check Box 382" hidden="1">
              <a:extLst>
                <a:ext uri="{63B3BB69-23CF-44E3-9099-C40C66FF867C}">
                  <a14:compatExt spid="_x0000_s76158"/>
                </a:ext>
                <a:ext uri="{FF2B5EF4-FFF2-40B4-BE49-F238E27FC236}">
                  <a16:creationId xmlns:a16="http://schemas.microsoft.com/office/drawing/2014/main" id="{00000000-0008-0000-0900-00007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77</xdr:row>
          <xdr:rowOff>0</xdr:rowOff>
        </xdr:from>
        <xdr:to>
          <xdr:col>28</xdr:col>
          <xdr:colOff>142875</xdr:colOff>
          <xdr:row>77</xdr:row>
          <xdr:rowOff>209550</xdr:rowOff>
        </xdr:to>
        <xdr:sp macro="" textlink="">
          <xdr:nvSpPr>
            <xdr:cNvPr id="76159" name="Check Box 383" hidden="1">
              <a:extLst>
                <a:ext uri="{63B3BB69-23CF-44E3-9099-C40C66FF867C}">
                  <a14:compatExt spid="_x0000_s76159"/>
                </a:ext>
                <a:ext uri="{FF2B5EF4-FFF2-40B4-BE49-F238E27FC236}">
                  <a16:creationId xmlns:a16="http://schemas.microsoft.com/office/drawing/2014/main" id="{00000000-0008-0000-0900-00007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77</xdr:row>
          <xdr:rowOff>0</xdr:rowOff>
        </xdr:from>
        <xdr:to>
          <xdr:col>30</xdr:col>
          <xdr:colOff>142875</xdr:colOff>
          <xdr:row>77</xdr:row>
          <xdr:rowOff>209550</xdr:rowOff>
        </xdr:to>
        <xdr:sp macro="" textlink="">
          <xdr:nvSpPr>
            <xdr:cNvPr id="76160" name="Check Box 384" hidden="1">
              <a:extLst>
                <a:ext uri="{63B3BB69-23CF-44E3-9099-C40C66FF867C}">
                  <a14:compatExt spid="_x0000_s76160"/>
                </a:ext>
                <a:ext uri="{FF2B5EF4-FFF2-40B4-BE49-F238E27FC236}">
                  <a16:creationId xmlns:a16="http://schemas.microsoft.com/office/drawing/2014/main" id="{00000000-0008-0000-0900-00008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78</xdr:row>
          <xdr:rowOff>28575</xdr:rowOff>
        </xdr:from>
        <xdr:to>
          <xdr:col>30</xdr:col>
          <xdr:colOff>123825</xdr:colOff>
          <xdr:row>78</xdr:row>
          <xdr:rowOff>238125</xdr:rowOff>
        </xdr:to>
        <xdr:grpSp>
          <xdr:nvGrpSpPr>
            <xdr:cNvPr id="27" name="グループ化 26">
              <a:extLst>
                <a:ext uri="{FF2B5EF4-FFF2-40B4-BE49-F238E27FC236}">
                  <a16:creationId xmlns:a16="http://schemas.microsoft.com/office/drawing/2014/main" id="{00000000-0008-0000-0900-00001B000000}"/>
                </a:ext>
              </a:extLst>
            </xdr:cNvPr>
            <xdr:cNvGrpSpPr/>
          </xdr:nvGrpSpPr>
          <xdr:grpSpPr>
            <a:xfrm>
              <a:off x="5029200" y="26708100"/>
              <a:ext cx="571500" cy="209550"/>
              <a:chOff x="5372093" y="104536875"/>
              <a:chExt cx="628655" cy="209550"/>
            </a:xfrm>
          </xdr:grpSpPr>
          <xdr:sp macro="" textlink="">
            <xdr:nvSpPr>
              <xdr:cNvPr id="76161" name="Check Box 385" hidden="1">
                <a:extLst>
                  <a:ext uri="{63B3BB69-23CF-44E3-9099-C40C66FF867C}">
                    <a14:compatExt spid="_x0000_s76161"/>
                  </a:ext>
                  <a:ext uri="{FF2B5EF4-FFF2-40B4-BE49-F238E27FC236}">
                    <a16:creationId xmlns:a16="http://schemas.microsoft.com/office/drawing/2014/main" id="{00000000-0008-0000-0900-000081290100}"/>
                  </a:ext>
                </a:extLst>
              </xdr:cNvPr>
              <xdr:cNvSpPr/>
            </xdr:nvSpPr>
            <xdr:spPr bwMode="auto">
              <a:xfrm>
                <a:off x="5372093" y="1045368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62" name="Check Box 386" hidden="1">
                <a:extLst>
                  <a:ext uri="{63B3BB69-23CF-44E3-9099-C40C66FF867C}">
                    <a14:compatExt spid="_x0000_s76162"/>
                  </a:ext>
                  <a:ext uri="{FF2B5EF4-FFF2-40B4-BE49-F238E27FC236}">
                    <a16:creationId xmlns:a16="http://schemas.microsoft.com/office/drawing/2014/main" id="{00000000-0008-0000-0900-000082290100}"/>
                  </a:ext>
                </a:extLst>
              </xdr:cNvPr>
              <xdr:cNvSpPr/>
            </xdr:nvSpPr>
            <xdr:spPr bwMode="auto">
              <a:xfrm>
                <a:off x="5772148" y="1045368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80</xdr:row>
          <xdr:rowOff>47625</xdr:rowOff>
        </xdr:from>
        <xdr:to>
          <xdr:col>7</xdr:col>
          <xdr:colOff>0</xdr:colOff>
          <xdr:row>80</xdr:row>
          <xdr:rowOff>257175</xdr:rowOff>
        </xdr:to>
        <xdr:sp macro="" textlink="">
          <xdr:nvSpPr>
            <xdr:cNvPr id="76163" name="Check Box 387" hidden="1">
              <a:extLst>
                <a:ext uri="{63B3BB69-23CF-44E3-9099-C40C66FF867C}">
                  <a14:compatExt spid="_x0000_s76163"/>
                </a:ext>
                <a:ext uri="{FF2B5EF4-FFF2-40B4-BE49-F238E27FC236}">
                  <a16:creationId xmlns:a16="http://schemas.microsoft.com/office/drawing/2014/main" id="{00000000-0008-0000-0900-00008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80</xdr:row>
          <xdr:rowOff>38100</xdr:rowOff>
        </xdr:from>
        <xdr:to>
          <xdr:col>11</xdr:col>
          <xdr:colOff>19050</xdr:colOff>
          <xdr:row>80</xdr:row>
          <xdr:rowOff>247650</xdr:rowOff>
        </xdr:to>
        <xdr:sp macro="" textlink="">
          <xdr:nvSpPr>
            <xdr:cNvPr id="76164" name="Check Box 388" hidden="1">
              <a:extLst>
                <a:ext uri="{63B3BB69-23CF-44E3-9099-C40C66FF867C}">
                  <a14:compatExt spid="_x0000_s76164"/>
                </a:ext>
                <a:ext uri="{FF2B5EF4-FFF2-40B4-BE49-F238E27FC236}">
                  <a16:creationId xmlns:a16="http://schemas.microsoft.com/office/drawing/2014/main" id="{00000000-0008-0000-0900-00008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80</xdr:row>
          <xdr:rowOff>28575</xdr:rowOff>
        </xdr:from>
        <xdr:to>
          <xdr:col>15</xdr:col>
          <xdr:colOff>9525</xdr:colOff>
          <xdr:row>80</xdr:row>
          <xdr:rowOff>238125</xdr:rowOff>
        </xdr:to>
        <xdr:sp macro="" textlink="">
          <xdr:nvSpPr>
            <xdr:cNvPr id="76165" name="Check Box 389" hidden="1">
              <a:extLst>
                <a:ext uri="{63B3BB69-23CF-44E3-9099-C40C66FF867C}">
                  <a14:compatExt spid="_x0000_s76165"/>
                </a:ext>
                <a:ext uri="{FF2B5EF4-FFF2-40B4-BE49-F238E27FC236}">
                  <a16:creationId xmlns:a16="http://schemas.microsoft.com/office/drawing/2014/main" id="{00000000-0008-0000-0900-00008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80</xdr:row>
          <xdr:rowOff>47625</xdr:rowOff>
        </xdr:from>
        <xdr:to>
          <xdr:col>25</xdr:col>
          <xdr:colOff>0</xdr:colOff>
          <xdr:row>80</xdr:row>
          <xdr:rowOff>257175</xdr:rowOff>
        </xdr:to>
        <xdr:sp macro="" textlink="">
          <xdr:nvSpPr>
            <xdr:cNvPr id="76166" name="Check Box 390" hidden="1">
              <a:extLst>
                <a:ext uri="{63B3BB69-23CF-44E3-9099-C40C66FF867C}">
                  <a14:compatExt spid="_x0000_s76166"/>
                </a:ext>
                <a:ext uri="{FF2B5EF4-FFF2-40B4-BE49-F238E27FC236}">
                  <a16:creationId xmlns:a16="http://schemas.microsoft.com/office/drawing/2014/main" id="{00000000-0008-0000-0900-00008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81</xdr:row>
          <xdr:rowOff>0</xdr:rowOff>
        </xdr:from>
        <xdr:to>
          <xdr:col>28</xdr:col>
          <xdr:colOff>142875</xdr:colOff>
          <xdr:row>81</xdr:row>
          <xdr:rowOff>209550</xdr:rowOff>
        </xdr:to>
        <xdr:sp macro="" textlink="">
          <xdr:nvSpPr>
            <xdr:cNvPr id="76167" name="Check Box 391" hidden="1">
              <a:extLst>
                <a:ext uri="{63B3BB69-23CF-44E3-9099-C40C66FF867C}">
                  <a14:compatExt spid="_x0000_s76167"/>
                </a:ext>
                <a:ext uri="{FF2B5EF4-FFF2-40B4-BE49-F238E27FC236}">
                  <a16:creationId xmlns:a16="http://schemas.microsoft.com/office/drawing/2014/main" id="{00000000-0008-0000-0900-00008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81</xdr:row>
          <xdr:rowOff>0</xdr:rowOff>
        </xdr:from>
        <xdr:to>
          <xdr:col>30</xdr:col>
          <xdr:colOff>142875</xdr:colOff>
          <xdr:row>81</xdr:row>
          <xdr:rowOff>209550</xdr:rowOff>
        </xdr:to>
        <xdr:sp macro="" textlink="">
          <xdr:nvSpPr>
            <xdr:cNvPr id="76168" name="Check Box 392" hidden="1">
              <a:extLst>
                <a:ext uri="{63B3BB69-23CF-44E3-9099-C40C66FF867C}">
                  <a14:compatExt spid="_x0000_s76168"/>
                </a:ext>
                <a:ext uri="{FF2B5EF4-FFF2-40B4-BE49-F238E27FC236}">
                  <a16:creationId xmlns:a16="http://schemas.microsoft.com/office/drawing/2014/main" id="{00000000-0008-0000-0900-00008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82</xdr:row>
          <xdr:rowOff>0</xdr:rowOff>
        </xdr:from>
        <xdr:to>
          <xdr:col>28</xdr:col>
          <xdr:colOff>142875</xdr:colOff>
          <xdr:row>82</xdr:row>
          <xdr:rowOff>209550</xdr:rowOff>
        </xdr:to>
        <xdr:sp macro="" textlink="">
          <xdr:nvSpPr>
            <xdr:cNvPr id="76169" name="Check Box 393" hidden="1">
              <a:extLst>
                <a:ext uri="{63B3BB69-23CF-44E3-9099-C40C66FF867C}">
                  <a14:compatExt spid="_x0000_s76169"/>
                </a:ext>
                <a:ext uri="{FF2B5EF4-FFF2-40B4-BE49-F238E27FC236}">
                  <a16:creationId xmlns:a16="http://schemas.microsoft.com/office/drawing/2014/main" id="{00000000-0008-0000-0900-00008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82</xdr:row>
          <xdr:rowOff>0</xdr:rowOff>
        </xdr:from>
        <xdr:to>
          <xdr:col>30</xdr:col>
          <xdr:colOff>142875</xdr:colOff>
          <xdr:row>82</xdr:row>
          <xdr:rowOff>209550</xdr:rowOff>
        </xdr:to>
        <xdr:sp macro="" textlink="">
          <xdr:nvSpPr>
            <xdr:cNvPr id="76170" name="Check Box 394" hidden="1">
              <a:extLst>
                <a:ext uri="{63B3BB69-23CF-44E3-9099-C40C66FF867C}">
                  <a14:compatExt spid="_x0000_s76170"/>
                </a:ext>
                <a:ext uri="{FF2B5EF4-FFF2-40B4-BE49-F238E27FC236}">
                  <a16:creationId xmlns:a16="http://schemas.microsoft.com/office/drawing/2014/main" id="{00000000-0008-0000-0900-00008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92</xdr:row>
          <xdr:rowOff>9525</xdr:rowOff>
        </xdr:from>
        <xdr:to>
          <xdr:col>30</xdr:col>
          <xdr:colOff>123825</xdr:colOff>
          <xdr:row>92</xdr:row>
          <xdr:rowOff>219075</xdr:rowOff>
        </xdr:to>
        <xdr:grpSp>
          <xdr:nvGrpSpPr>
            <xdr:cNvPr id="28" name="グループ化 27">
              <a:extLst>
                <a:ext uri="{FF2B5EF4-FFF2-40B4-BE49-F238E27FC236}">
                  <a16:creationId xmlns:a16="http://schemas.microsoft.com/office/drawing/2014/main" id="{00000000-0008-0000-0900-00001C000000}"/>
                </a:ext>
              </a:extLst>
            </xdr:cNvPr>
            <xdr:cNvGrpSpPr/>
          </xdr:nvGrpSpPr>
          <xdr:grpSpPr>
            <a:xfrm>
              <a:off x="5029200" y="30480000"/>
              <a:ext cx="571500" cy="209550"/>
              <a:chOff x="5362568" y="108261150"/>
              <a:chExt cx="628655" cy="209550"/>
            </a:xfrm>
          </xdr:grpSpPr>
          <xdr:sp macro="" textlink="">
            <xdr:nvSpPr>
              <xdr:cNvPr id="76171" name="Check Box 395" hidden="1">
                <a:extLst>
                  <a:ext uri="{63B3BB69-23CF-44E3-9099-C40C66FF867C}">
                    <a14:compatExt spid="_x0000_s76171"/>
                  </a:ext>
                  <a:ext uri="{FF2B5EF4-FFF2-40B4-BE49-F238E27FC236}">
                    <a16:creationId xmlns:a16="http://schemas.microsoft.com/office/drawing/2014/main" id="{00000000-0008-0000-0900-00008B290100}"/>
                  </a:ext>
                </a:extLst>
              </xdr:cNvPr>
              <xdr:cNvSpPr/>
            </xdr:nvSpPr>
            <xdr:spPr bwMode="auto">
              <a:xfrm>
                <a:off x="5362568"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2" name="Check Box 396" hidden="1">
                <a:extLst>
                  <a:ext uri="{63B3BB69-23CF-44E3-9099-C40C66FF867C}">
                    <a14:compatExt spid="_x0000_s76172"/>
                  </a:ext>
                  <a:ext uri="{FF2B5EF4-FFF2-40B4-BE49-F238E27FC236}">
                    <a16:creationId xmlns:a16="http://schemas.microsoft.com/office/drawing/2014/main" id="{00000000-0008-0000-0900-00008C290100}"/>
                  </a:ext>
                </a:extLst>
              </xdr:cNvPr>
              <xdr:cNvSpPr/>
            </xdr:nvSpPr>
            <xdr:spPr bwMode="auto">
              <a:xfrm>
                <a:off x="5762623"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86</xdr:row>
          <xdr:rowOff>66675</xdr:rowOff>
        </xdr:from>
        <xdr:to>
          <xdr:col>30</xdr:col>
          <xdr:colOff>123825</xdr:colOff>
          <xdr:row>86</xdr:row>
          <xdr:rowOff>276225</xdr:rowOff>
        </xdr:to>
        <xdr:grpSp>
          <xdr:nvGrpSpPr>
            <xdr:cNvPr id="29" name="グループ化 28">
              <a:extLst>
                <a:ext uri="{FF2B5EF4-FFF2-40B4-BE49-F238E27FC236}">
                  <a16:creationId xmlns:a16="http://schemas.microsoft.com/office/drawing/2014/main" id="{00000000-0008-0000-0900-00001D000000}"/>
                </a:ext>
              </a:extLst>
            </xdr:cNvPr>
            <xdr:cNvGrpSpPr/>
          </xdr:nvGrpSpPr>
          <xdr:grpSpPr>
            <a:xfrm>
              <a:off x="5029200" y="28794075"/>
              <a:ext cx="571500" cy="209550"/>
              <a:chOff x="5362568" y="108261150"/>
              <a:chExt cx="628655" cy="209550"/>
            </a:xfrm>
          </xdr:grpSpPr>
          <xdr:sp macro="" textlink="">
            <xdr:nvSpPr>
              <xdr:cNvPr id="76173" name="Check Box 397" hidden="1">
                <a:extLst>
                  <a:ext uri="{63B3BB69-23CF-44E3-9099-C40C66FF867C}">
                    <a14:compatExt spid="_x0000_s76173"/>
                  </a:ext>
                  <a:ext uri="{FF2B5EF4-FFF2-40B4-BE49-F238E27FC236}">
                    <a16:creationId xmlns:a16="http://schemas.microsoft.com/office/drawing/2014/main" id="{00000000-0008-0000-0900-00008D290100}"/>
                  </a:ext>
                </a:extLst>
              </xdr:cNvPr>
              <xdr:cNvSpPr/>
            </xdr:nvSpPr>
            <xdr:spPr bwMode="auto">
              <a:xfrm>
                <a:off x="5362568"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4" name="Check Box 398" hidden="1">
                <a:extLst>
                  <a:ext uri="{63B3BB69-23CF-44E3-9099-C40C66FF867C}">
                    <a14:compatExt spid="_x0000_s76174"/>
                  </a:ext>
                  <a:ext uri="{FF2B5EF4-FFF2-40B4-BE49-F238E27FC236}">
                    <a16:creationId xmlns:a16="http://schemas.microsoft.com/office/drawing/2014/main" id="{00000000-0008-0000-0900-00008E290100}"/>
                  </a:ext>
                </a:extLst>
              </xdr:cNvPr>
              <xdr:cNvSpPr/>
            </xdr:nvSpPr>
            <xdr:spPr bwMode="auto">
              <a:xfrm>
                <a:off x="5762623"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90</xdr:row>
          <xdr:rowOff>9525</xdr:rowOff>
        </xdr:from>
        <xdr:to>
          <xdr:col>30</xdr:col>
          <xdr:colOff>123825</xdr:colOff>
          <xdr:row>90</xdr:row>
          <xdr:rowOff>219075</xdr:rowOff>
        </xdr:to>
        <xdr:grpSp>
          <xdr:nvGrpSpPr>
            <xdr:cNvPr id="30" name="グループ化 29">
              <a:extLst>
                <a:ext uri="{FF2B5EF4-FFF2-40B4-BE49-F238E27FC236}">
                  <a16:creationId xmlns:a16="http://schemas.microsoft.com/office/drawing/2014/main" id="{00000000-0008-0000-0900-00001E000000}"/>
                </a:ext>
              </a:extLst>
            </xdr:cNvPr>
            <xdr:cNvGrpSpPr/>
          </xdr:nvGrpSpPr>
          <xdr:grpSpPr>
            <a:xfrm>
              <a:off x="5029200" y="29984700"/>
              <a:ext cx="571500" cy="209550"/>
              <a:chOff x="5362568" y="108261150"/>
              <a:chExt cx="628655" cy="209550"/>
            </a:xfrm>
          </xdr:grpSpPr>
          <xdr:sp macro="" textlink="">
            <xdr:nvSpPr>
              <xdr:cNvPr id="76175" name="Check Box 399" hidden="1">
                <a:extLst>
                  <a:ext uri="{63B3BB69-23CF-44E3-9099-C40C66FF867C}">
                    <a14:compatExt spid="_x0000_s76175"/>
                  </a:ext>
                  <a:ext uri="{FF2B5EF4-FFF2-40B4-BE49-F238E27FC236}">
                    <a16:creationId xmlns:a16="http://schemas.microsoft.com/office/drawing/2014/main" id="{00000000-0008-0000-0900-00008F290100}"/>
                  </a:ext>
                </a:extLst>
              </xdr:cNvPr>
              <xdr:cNvSpPr/>
            </xdr:nvSpPr>
            <xdr:spPr bwMode="auto">
              <a:xfrm>
                <a:off x="5362568"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6" name="Check Box 400" hidden="1">
                <a:extLst>
                  <a:ext uri="{63B3BB69-23CF-44E3-9099-C40C66FF867C}">
                    <a14:compatExt spid="_x0000_s76176"/>
                  </a:ext>
                  <a:ext uri="{FF2B5EF4-FFF2-40B4-BE49-F238E27FC236}">
                    <a16:creationId xmlns:a16="http://schemas.microsoft.com/office/drawing/2014/main" id="{00000000-0008-0000-0900-000090290100}"/>
                  </a:ext>
                </a:extLst>
              </xdr:cNvPr>
              <xdr:cNvSpPr/>
            </xdr:nvSpPr>
            <xdr:spPr bwMode="auto">
              <a:xfrm>
                <a:off x="5762623"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91</xdr:row>
          <xdr:rowOff>9525</xdr:rowOff>
        </xdr:from>
        <xdr:to>
          <xdr:col>30</xdr:col>
          <xdr:colOff>123825</xdr:colOff>
          <xdr:row>91</xdr:row>
          <xdr:rowOff>219075</xdr:rowOff>
        </xdr:to>
        <xdr:grpSp>
          <xdr:nvGrpSpPr>
            <xdr:cNvPr id="31" name="グループ化 30">
              <a:extLst>
                <a:ext uri="{FF2B5EF4-FFF2-40B4-BE49-F238E27FC236}">
                  <a16:creationId xmlns:a16="http://schemas.microsoft.com/office/drawing/2014/main" id="{00000000-0008-0000-0900-00001F000000}"/>
                </a:ext>
              </a:extLst>
            </xdr:cNvPr>
            <xdr:cNvGrpSpPr/>
          </xdr:nvGrpSpPr>
          <xdr:grpSpPr>
            <a:xfrm>
              <a:off x="5029200" y="30232350"/>
              <a:ext cx="571500" cy="209550"/>
              <a:chOff x="5362568" y="108261150"/>
              <a:chExt cx="628655" cy="209550"/>
            </a:xfrm>
          </xdr:grpSpPr>
          <xdr:sp macro="" textlink="">
            <xdr:nvSpPr>
              <xdr:cNvPr id="76177" name="Check Box 401" hidden="1">
                <a:extLst>
                  <a:ext uri="{63B3BB69-23CF-44E3-9099-C40C66FF867C}">
                    <a14:compatExt spid="_x0000_s76177"/>
                  </a:ext>
                  <a:ext uri="{FF2B5EF4-FFF2-40B4-BE49-F238E27FC236}">
                    <a16:creationId xmlns:a16="http://schemas.microsoft.com/office/drawing/2014/main" id="{00000000-0008-0000-0900-000091290100}"/>
                  </a:ext>
                </a:extLst>
              </xdr:cNvPr>
              <xdr:cNvSpPr/>
            </xdr:nvSpPr>
            <xdr:spPr bwMode="auto">
              <a:xfrm>
                <a:off x="5362568"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8" name="Check Box 402" hidden="1">
                <a:extLst>
                  <a:ext uri="{63B3BB69-23CF-44E3-9099-C40C66FF867C}">
                    <a14:compatExt spid="_x0000_s76178"/>
                  </a:ext>
                  <a:ext uri="{FF2B5EF4-FFF2-40B4-BE49-F238E27FC236}">
                    <a16:creationId xmlns:a16="http://schemas.microsoft.com/office/drawing/2014/main" id="{00000000-0008-0000-0900-000092290100}"/>
                  </a:ext>
                </a:extLst>
              </xdr:cNvPr>
              <xdr:cNvSpPr/>
            </xdr:nvSpPr>
            <xdr:spPr bwMode="auto">
              <a:xfrm>
                <a:off x="5762623"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93</xdr:row>
          <xdr:rowOff>66675</xdr:rowOff>
        </xdr:from>
        <xdr:to>
          <xdr:col>30</xdr:col>
          <xdr:colOff>123825</xdr:colOff>
          <xdr:row>94</xdr:row>
          <xdr:rowOff>0</xdr:rowOff>
        </xdr:to>
        <xdr:grpSp>
          <xdr:nvGrpSpPr>
            <xdr:cNvPr id="32" name="グループ化 31">
              <a:extLst>
                <a:ext uri="{FF2B5EF4-FFF2-40B4-BE49-F238E27FC236}">
                  <a16:creationId xmlns:a16="http://schemas.microsoft.com/office/drawing/2014/main" id="{00000000-0008-0000-0900-000020000000}"/>
                </a:ext>
              </a:extLst>
            </xdr:cNvPr>
            <xdr:cNvGrpSpPr/>
          </xdr:nvGrpSpPr>
          <xdr:grpSpPr>
            <a:xfrm>
              <a:off x="5029200" y="30784800"/>
              <a:ext cx="571500" cy="438150"/>
              <a:chOff x="5362568" y="108261150"/>
              <a:chExt cx="628655" cy="209550"/>
            </a:xfrm>
          </xdr:grpSpPr>
          <xdr:sp macro="" textlink="">
            <xdr:nvSpPr>
              <xdr:cNvPr id="76179" name="Check Box 403" hidden="1">
                <a:extLst>
                  <a:ext uri="{63B3BB69-23CF-44E3-9099-C40C66FF867C}">
                    <a14:compatExt spid="_x0000_s76179"/>
                  </a:ext>
                  <a:ext uri="{FF2B5EF4-FFF2-40B4-BE49-F238E27FC236}">
                    <a16:creationId xmlns:a16="http://schemas.microsoft.com/office/drawing/2014/main" id="{00000000-0008-0000-0900-000093290100}"/>
                  </a:ext>
                </a:extLst>
              </xdr:cNvPr>
              <xdr:cNvSpPr/>
            </xdr:nvSpPr>
            <xdr:spPr bwMode="auto">
              <a:xfrm>
                <a:off x="5362568"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0" name="Check Box 404" hidden="1">
                <a:extLst>
                  <a:ext uri="{63B3BB69-23CF-44E3-9099-C40C66FF867C}">
                    <a14:compatExt spid="_x0000_s76180"/>
                  </a:ext>
                  <a:ext uri="{FF2B5EF4-FFF2-40B4-BE49-F238E27FC236}">
                    <a16:creationId xmlns:a16="http://schemas.microsoft.com/office/drawing/2014/main" id="{00000000-0008-0000-0900-000094290100}"/>
                  </a:ext>
                </a:extLst>
              </xdr:cNvPr>
              <xdr:cNvSpPr/>
            </xdr:nvSpPr>
            <xdr:spPr bwMode="auto">
              <a:xfrm>
                <a:off x="5762623"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104</xdr:row>
          <xdr:rowOff>28575</xdr:rowOff>
        </xdr:from>
        <xdr:to>
          <xdr:col>30</xdr:col>
          <xdr:colOff>133350</xdr:colOff>
          <xdr:row>104</xdr:row>
          <xdr:rowOff>238125</xdr:rowOff>
        </xdr:to>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5019675" y="35147250"/>
              <a:ext cx="590550" cy="209550"/>
              <a:chOff x="5124450" y="36347400"/>
              <a:chExt cx="590550" cy="209550"/>
            </a:xfrm>
          </xdr:grpSpPr>
          <xdr:sp macro="" textlink="">
            <xdr:nvSpPr>
              <xdr:cNvPr id="76181" name="Check Box 405" hidden="1">
                <a:extLst>
                  <a:ext uri="{63B3BB69-23CF-44E3-9099-C40C66FF867C}">
                    <a14:compatExt spid="_x0000_s76181"/>
                  </a:ext>
                  <a:ext uri="{FF2B5EF4-FFF2-40B4-BE49-F238E27FC236}">
                    <a16:creationId xmlns:a16="http://schemas.microsoft.com/office/drawing/2014/main" id="{00000000-0008-0000-0900-000095290100}"/>
                  </a:ext>
                </a:extLst>
              </xdr:cNvPr>
              <xdr:cNvSpPr/>
            </xdr:nvSpPr>
            <xdr:spPr bwMode="auto">
              <a:xfrm>
                <a:off x="5124450" y="363474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2" name="Check Box 406" hidden="1">
                <a:extLst>
                  <a:ext uri="{63B3BB69-23CF-44E3-9099-C40C66FF867C}">
                    <a14:compatExt spid="_x0000_s76182"/>
                  </a:ext>
                  <a:ext uri="{FF2B5EF4-FFF2-40B4-BE49-F238E27FC236}">
                    <a16:creationId xmlns:a16="http://schemas.microsoft.com/office/drawing/2014/main" id="{00000000-0008-0000-0900-000096290100}"/>
                  </a:ext>
                </a:extLst>
              </xdr:cNvPr>
              <xdr:cNvSpPr/>
            </xdr:nvSpPr>
            <xdr:spPr bwMode="auto">
              <a:xfrm>
                <a:off x="5486400" y="363474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105</xdr:row>
          <xdr:rowOff>28575</xdr:rowOff>
        </xdr:from>
        <xdr:to>
          <xdr:col>30</xdr:col>
          <xdr:colOff>133350</xdr:colOff>
          <xdr:row>105</xdr:row>
          <xdr:rowOff>238125</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5019675" y="35652075"/>
              <a:ext cx="590550" cy="209550"/>
              <a:chOff x="5124450" y="36852225"/>
              <a:chExt cx="590550" cy="209550"/>
            </a:xfrm>
          </xdr:grpSpPr>
          <xdr:sp macro="" textlink="">
            <xdr:nvSpPr>
              <xdr:cNvPr id="76183" name="Check Box 407" hidden="1">
                <a:extLst>
                  <a:ext uri="{63B3BB69-23CF-44E3-9099-C40C66FF867C}">
                    <a14:compatExt spid="_x0000_s76183"/>
                  </a:ext>
                  <a:ext uri="{FF2B5EF4-FFF2-40B4-BE49-F238E27FC236}">
                    <a16:creationId xmlns:a16="http://schemas.microsoft.com/office/drawing/2014/main" id="{00000000-0008-0000-0900-000097290100}"/>
                  </a:ext>
                </a:extLst>
              </xdr:cNvPr>
              <xdr:cNvSpPr/>
            </xdr:nvSpPr>
            <xdr:spPr bwMode="auto">
              <a:xfrm>
                <a:off x="5124450" y="36852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4" name="Check Box 408" hidden="1">
                <a:extLst>
                  <a:ext uri="{63B3BB69-23CF-44E3-9099-C40C66FF867C}">
                    <a14:compatExt spid="_x0000_s76184"/>
                  </a:ext>
                  <a:ext uri="{FF2B5EF4-FFF2-40B4-BE49-F238E27FC236}">
                    <a16:creationId xmlns:a16="http://schemas.microsoft.com/office/drawing/2014/main" id="{00000000-0008-0000-0900-000098290100}"/>
                  </a:ext>
                </a:extLst>
              </xdr:cNvPr>
              <xdr:cNvSpPr/>
            </xdr:nvSpPr>
            <xdr:spPr bwMode="auto">
              <a:xfrm>
                <a:off x="5486400" y="36852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108</xdr:row>
          <xdr:rowOff>28575</xdr:rowOff>
        </xdr:from>
        <xdr:to>
          <xdr:col>30</xdr:col>
          <xdr:colOff>123825</xdr:colOff>
          <xdr:row>108</xdr:row>
          <xdr:rowOff>238125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5010150" y="36395025"/>
              <a:ext cx="590550" cy="209550"/>
              <a:chOff x="5124450" y="37595175"/>
              <a:chExt cx="590550" cy="209550"/>
            </a:xfrm>
          </xdr:grpSpPr>
          <xdr:sp macro="" textlink="">
            <xdr:nvSpPr>
              <xdr:cNvPr id="76185" name="Check Box 409" hidden="1">
                <a:extLst>
                  <a:ext uri="{63B3BB69-23CF-44E3-9099-C40C66FF867C}">
                    <a14:compatExt spid="_x0000_s76185"/>
                  </a:ext>
                  <a:ext uri="{FF2B5EF4-FFF2-40B4-BE49-F238E27FC236}">
                    <a16:creationId xmlns:a16="http://schemas.microsoft.com/office/drawing/2014/main" id="{00000000-0008-0000-0900-000099290100}"/>
                  </a:ext>
                </a:extLst>
              </xdr:cNvPr>
              <xdr:cNvSpPr/>
            </xdr:nvSpPr>
            <xdr:spPr bwMode="auto">
              <a:xfrm>
                <a:off x="5124450" y="375951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6" name="Check Box 410" hidden="1">
                <a:extLst>
                  <a:ext uri="{63B3BB69-23CF-44E3-9099-C40C66FF867C}">
                    <a14:compatExt spid="_x0000_s76186"/>
                  </a:ext>
                  <a:ext uri="{FF2B5EF4-FFF2-40B4-BE49-F238E27FC236}">
                    <a16:creationId xmlns:a16="http://schemas.microsoft.com/office/drawing/2014/main" id="{00000000-0008-0000-0900-00009A290100}"/>
                  </a:ext>
                </a:extLst>
              </xdr:cNvPr>
              <xdr:cNvSpPr/>
            </xdr:nvSpPr>
            <xdr:spPr bwMode="auto">
              <a:xfrm>
                <a:off x="5486400" y="375951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111</xdr:row>
          <xdr:rowOff>28575</xdr:rowOff>
        </xdr:from>
        <xdr:to>
          <xdr:col>28</xdr:col>
          <xdr:colOff>123825</xdr:colOff>
          <xdr:row>111</xdr:row>
          <xdr:rowOff>238125</xdr:rowOff>
        </xdr:to>
        <xdr:sp macro="" textlink="">
          <xdr:nvSpPr>
            <xdr:cNvPr id="76187" name="Check Box 411" hidden="1">
              <a:extLst>
                <a:ext uri="{63B3BB69-23CF-44E3-9099-C40C66FF867C}">
                  <a14:compatExt spid="_x0000_s76187"/>
                </a:ext>
                <a:ext uri="{FF2B5EF4-FFF2-40B4-BE49-F238E27FC236}">
                  <a16:creationId xmlns:a16="http://schemas.microsoft.com/office/drawing/2014/main" id="{00000000-0008-0000-0900-00009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111</xdr:row>
          <xdr:rowOff>28575</xdr:rowOff>
        </xdr:from>
        <xdr:to>
          <xdr:col>30</xdr:col>
          <xdr:colOff>123825</xdr:colOff>
          <xdr:row>111</xdr:row>
          <xdr:rowOff>238125</xdr:rowOff>
        </xdr:to>
        <xdr:sp macro="" textlink="">
          <xdr:nvSpPr>
            <xdr:cNvPr id="76188" name="Check Box 412" hidden="1">
              <a:extLst>
                <a:ext uri="{63B3BB69-23CF-44E3-9099-C40C66FF867C}">
                  <a14:compatExt spid="_x0000_s76188"/>
                </a:ext>
                <a:ext uri="{FF2B5EF4-FFF2-40B4-BE49-F238E27FC236}">
                  <a16:creationId xmlns:a16="http://schemas.microsoft.com/office/drawing/2014/main" id="{00000000-0008-0000-0900-00009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111</xdr:row>
          <xdr:rowOff>28575</xdr:rowOff>
        </xdr:from>
        <xdr:to>
          <xdr:col>32</xdr:col>
          <xdr:colOff>104775</xdr:colOff>
          <xdr:row>111</xdr:row>
          <xdr:rowOff>238125</xdr:rowOff>
        </xdr:to>
        <xdr:sp macro="" textlink="">
          <xdr:nvSpPr>
            <xdr:cNvPr id="76189" name="Check Box 413" hidden="1">
              <a:extLst>
                <a:ext uri="{63B3BB69-23CF-44E3-9099-C40C66FF867C}">
                  <a14:compatExt spid="_x0000_s76189"/>
                </a:ext>
                <a:ext uri="{FF2B5EF4-FFF2-40B4-BE49-F238E27FC236}">
                  <a16:creationId xmlns:a16="http://schemas.microsoft.com/office/drawing/2014/main" id="{00000000-0008-0000-0900-00009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114</xdr:row>
          <xdr:rowOff>28575</xdr:rowOff>
        </xdr:from>
        <xdr:to>
          <xdr:col>30</xdr:col>
          <xdr:colOff>123825</xdr:colOff>
          <xdr:row>114</xdr:row>
          <xdr:rowOff>238125</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5010150" y="38909625"/>
              <a:ext cx="590550" cy="209550"/>
              <a:chOff x="5124450" y="39338250"/>
              <a:chExt cx="590550" cy="209550"/>
            </a:xfrm>
          </xdr:grpSpPr>
          <xdr:sp macro="" textlink="">
            <xdr:nvSpPr>
              <xdr:cNvPr id="76190" name="Check Box 414" hidden="1">
                <a:extLst>
                  <a:ext uri="{63B3BB69-23CF-44E3-9099-C40C66FF867C}">
                    <a14:compatExt spid="_x0000_s76190"/>
                  </a:ext>
                  <a:ext uri="{FF2B5EF4-FFF2-40B4-BE49-F238E27FC236}">
                    <a16:creationId xmlns:a16="http://schemas.microsoft.com/office/drawing/2014/main" id="{00000000-0008-0000-0900-00009E290100}"/>
                  </a:ext>
                </a:extLst>
              </xdr:cNvPr>
              <xdr:cNvSpPr/>
            </xdr:nvSpPr>
            <xdr:spPr bwMode="auto">
              <a:xfrm>
                <a:off x="5124450" y="393382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91" name="Check Box 415" hidden="1">
                <a:extLst>
                  <a:ext uri="{63B3BB69-23CF-44E3-9099-C40C66FF867C}">
                    <a14:compatExt spid="_x0000_s76191"/>
                  </a:ext>
                  <a:ext uri="{FF2B5EF4-FFF2-40B4-BE49-F238E27FC236}">
                    <a16:creationId xmlns:a16="http://schemas.microsoft.com/office/drawing/2014/main" id="{00000000-0008-0000-0900-00009F290100}"/>
                  </a:ext>
                </a:extLst>
              </xdr:cNvPr>
              <xdr:cNvSpPr/>
            </xdr:nvSpPr>
            <xdr:spPr bwMode="auto">
              <a:xfrm>
                <a:off x="5486400" y="393382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133349</xdr:colOff>
          <xdr:row>116</xdr:row>
          <xdr:rowOff>238125</xdr:rowOff>
        </xdr:from>
        <xdr:to>
          <xdr:col>24</xdr:col>
          <xdr:colOff>114300</xdr:colOff>
          <xdr:row>118</xdr:row>
          <xdr:rowOff>0</xdr:rowOff>
        </xdr:to>
        <xdr:grpSp>
          <xdr:nvGrpSpPr>
            <xdr:cNvPr id="33" name="グループ化 32">
              <a:extLst>
                <a:ext uri="{FF2B5EF4-FFF2-40B4-BE49-F238E27FC236}">
                  <a16:creationId xmlns:a16="http://schemas.microsoft.com/office/drawing/2014/main" id="{00000000-0008-0000-0900-000021000000}"/>
                </a:ext>
              </a:extLst>
            </xdr:cNvPr>
            <xdr:cNvGrpSpPr/>
          </xdr:nvGrpSpPr>
          <xdr:grpSpPr>
            <a:xfrm>
              <a:off x="1533524" y="39614475"/>
              <a:ext cx="2952751" cy="323850"/>
              <a:chOff x="1600201" y="119262083"/>
              <a:chExt cx="3181347" cy="266700"/>
            </a:xfrm>
          </xdr:grpSpPr>
          <xdr:sp macro="" textlink="">
            <xdr:nvSpPr>
              <xdr:cNvPr id="76194" name="Check Box 418" hidden="1">
                <a:extLst>
                  <a:ext uri="{63B3BB69-23CF-44E3-9099-C40C66FF867C}">
                    <a14:compatExt spid="_x0000_s76194"/>
                  </a:ext>
                  <a:ext uri="{FF2B5EF4-FFF2-40B4-BE49-F238E27FC236}">
                    <a16:creationId xmlns:a16="http://schemas.microsoft.com/office/drawing/2014/main" id="{00000000-0008-0000-0900-0000A2290100}"/>
                  </a:ext>
                </a:extLst>
              </xdr:cNvPr>
              <xdr:cNvSpPr/>
            </xdr:nvSpPr>
            <xdr:spPr bwMode="auto">
              <a:xfrm>
                <a:off x="1600201" y="119262526"/>
                <a:ext cx="619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児童</a:t>
                </a:r>
              </a:p>
            </xdr:txBody>
          </xdr:sp>
          <xdr:sp macro="" textlink="">
            <xdr:nvSpPr>
              <xdr:cNvPr id="76195" name="Check Box 419" hidden="1">
                <a:extLst>
                  <a:ext uri="{63B3BB69-23CF-44E3-9099-C40C66FF867C}">
                    <a14:compatExt spid="_x0000_s76195"/>
                  </a:ext>
                  <a:ext uri="{FF2B5EF4-FFF2-40B4-BE49-F238E27FC236}">
                    <a16:creationId xmlns:a16="http://schemas.microsoft.com/office/drawing/2014/main" id="{00000000-0008-0000-0900-0000A3290100}"/>
                  </a:ext>
                </a:extLst>
              </xdr:cNvPr>
              <xdr:cNvSpPr/>
            </xdr:nvSpPr>
            <xdr:spPr bwMode="auto">
              <a:xfrm>
                <a:off x="2438399" y="119272050"/>
                <a:ext cx="1343025" cy="2381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生産物（食事）</a:t>
                </a:r>
              </a:p>
            </xdr:txBody>
          </xdr:sp>
          <xdr:sp macro="" textlink="">
            <xdr:nvSpPr>
              <xdr:cNvPr id="76196" name="Check Box 420" hidden="1">
                <a:extLst>
                  <a:ext uri="{63B3BB69-23CF-44E3-9099-C40C66FF867C}">
                    <a14:compatExt spid="_x0000_s76196"/>
                  </a:ext>
                  <a:ext uri="{FF2B5EF4-FFF2-40B4-BE49-F238E27FC236}">
                    <a16:creationId xmlns:a16="http://schemas.microsoft.com/office/drawing/2014/main" id="{00000000-0008-0000-0900-0000A4290100}"/>
                  </a:ext>
                </a:extLst>
              </xdr:cNvPr>
              <xdr:cNvSpPr/>
            </xdr:nvSpPr>
            <xdr:spPr bwMode="auto">
              <a:xfrm>
                <a:off x="3876673" y="119262083"/>
                <a:ext cx="90487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0</xdr:colOff>
      <xdr:row>11</xdr:row>
      <xdr:rowOff>16566</xdr:rowOff>
    </xdr:from>
    <xdr:to>
      <xdr:col>6</xdr:col>
      <xdr:colOff>198782</xdr:colOff>
      <xdr:row>11</xdr:row>
      <xdr:rowOff>240196</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0" y="46412841"/>
          <a:ext cx="1265582" cy="223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7979" name="Check Box 155" hidden="1">
              <a:extLst>
                <a:ext uri="{63B3BB69-23CF-44E3-9099-C40C66FF867C}">
                  <a14:compatExt spid="_x0000_s77979"/>
                </a:ext>
                <a:ext uri="{FF2B5EF4-FFF2-40B4-BE49-F238E27FC236}">
                  <a16:creationId xmlns:a16="http://schemas.microsoft.com/office/drawing/2014/main" id="{00000000-0008-0000-0A00-00009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7980" name="Check Box 156" hidden="1">
              <a:extLst>
                <a:ext uri="{63B3BB69-23CF-44E3-9099-C40C66FF867C}">
                  <a14:compatExt spid="_x0000_s77980"/>
                </a:ext>
                <a:ext uri="{FF2B5EF4-FFF2-40B4-BE49-F238E27FC236}">
                  <a16:creationId xmlns:a16="http://schemas.microsoft.com/office/drawing/2014/main" id="{00000000-0008-0000-0A00-00009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xdr:row>
          <xdr:rowOff>28575</xdr:rowOff>
        </xdr:from>
        <xdr:to>
          <xdr:col>28</xdr:col>
          <xdr:colOff>133350</xdr:colOff>
          <xdr:row>6</xdr:row>
          <xdr:rowOff>238125</xdr:rowOff>
        </xdr:to>
        <xdr:sp macro="" textlink="">
          <xdr:nvSpPr>
            <xdr:cNvPr id="77981" name="Check Box 157" hidden="1">
              <a:extLst>
                <a:ext uri="{63B3BB69-23CF-44E3-9099-C40C66FF867C}">
                  <a14:compatExt spid="_x0000_s77981"/>
                </a:ext>
                <a:ext uri="{FF2B5EF4-FFF2-40B4-BE49-F238E27FC236}">
                  <a16:creationId xmlns:a16="http://schemas.microsoft.com/office/drawing/2014/main" id="{00000000-0008-0000-0A00-00009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xdr:row>
          <xdr:rowOff>28575</xdr:rowOff>
        </xdr:from>
        <xdr:to>
          <xdr:col>28</xdr:col>
          <xdr:colOff>133350</xdr:colOff>
          <xdr:row>7</xdr:row>
          <xdr:rowOff>238125</xdr:rowOff>
        </xdr:to>
        <xdr:sp macro="" textlink="">
          <xdr:nvSpPr>
            <xdr:cNvPr id="77982" name="Check Box 158" hidden="1">
              <a:extLst>
                <a:ext uri="{63B3BB69-23CF-44E3-9099-C40C66FF867C}">
                  <a14:compatExt spid="_x0000_s77982"/>
                </a:ext>
                <a:ext uri="{FF2B5EF4-FFF2-40B4-BE49-F238E27FC236}">
                  <a16:creationId xmlns:a16="http://schemas.microsoft.com/office/drawing/2014/main" id="{00000000-0008-0000-0A00-00009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xdr:row>
          <xdr:rowOff>28575</xdr:rowOff>
        </xdr:from>
        <xdr:to>
          <xdr:col>28</xdr:col>
          <xdr:colOff>133350</xdr:colOff>
          <xdr:row>8</xdr:row>
          <xdr:rowOff>238125</xdr:rowOff>
        </xdr:to>
        <xdr:sp macro="" textlink="">
          <xdr:nvSpPr>
            <xdr:cNvPr id="77983" name="Check Box 159" hidden="1">
              <a:extLst>
                <a:ext uri="{63B3BB69-23CF-44E3-9099-C40C66FF867C}">
                  <a14:compatExt spid="_x0000_s77983"/>
                </a:ext>
                <a:ext uri="{FF2B5EF4-FFF2-40B4-BE49-F238E27FC236}">
                  <a16:creationId xmlns:a16="http://schemas.microsoft.com/office/drawing/2014/main" id="{00000000-0008-0000-0A00-00009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xdr:row>
          <xdr:rowOff>28575</xdr:rowOff>
        </xdr:from>
        <xdr:to>
          <xdr:col>30</xdr:col>
          <xdr:colOff>133350</xdr:colOff>
          <xdr:row>8</xdr:row>
          <xdr:rowOff>238125</xdr:rowOff>
        </xdr:to>
        <xdr:sp macro="" textlink="">
          <xdr:nvSpPr>
            <xdr:cNvPr id="77984" name="Check Box 160" hidden="1">
              <a:extLst>
                <a:ext uri="{63B3BB69-23CF-44E3-9099-C40C66FF867C}">
                  <a14:compatExt spid="_x0000_s77984"/>
                </a:ext>
                <a:ext uri="{FF2B5EF4-FFF2-40B4-BE49-F238E27FC236}">
                  <a16:creationId xmlns:a16="http://schemas.microsoft.com/office/drawing/2014/main" id="{00000000-0008-0000-0A00-0000A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xdr:row>
          <xdr:rowOff>28575</xdr:rowOff>
        </xdr:from>
        <xdr:to>
          <xdr:col>30</xdr:col>
          <xdr:colOff>133350</xdr:colOff>
          <xdr:row>7</xdr:row>
          <xdr:rowOff>238125</xdr:rowOff>
        </xdr:to>
        <xdr:sp macro="" textlink="">
          <xdr:nvSpPr>
            <xdr:cNvPr id="77985" name="Check Box 161" hidden="1">
              <a:extLst>
                <a:ext uri="{63B3BB69-23CF-44E3-9099-C40C66FF867C}">
                  <a14:compatExt spid="_x0000_s77985"/>
                </a:ext>
                <a:ext uri="{FF2B5EF4-FFF2-40B4-BE49-F238E27FC236}">
                  <a16:creationId xmlns:a16="http://schemas.microsoft.com/office/drawing/2014/main" id="{00000000-0008-0000-0A00-0000A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xdr:row>
          <xdr:rowOff>28575</xdr:rowOff>
        </xdr:from>
        <xdr:to>
          <xdr:col>30</xdr:col>
          <xdr:colOff>133350</xdr:colOff>
          <xdr:row>6</xdr:row>
          <xdr:rowOff>238125</xdr:rowOff>
        </xdr:to>
        <xdr:sp macro="" textlink="">
          <xdr:nvSpPr>
            <xdr:cNvPr id="77986" name="Check Box 162" hidden="1">
              <a:extLst>
                <a:ext uri="{63B3BB69-23CF-44E3-9099-C40C66FF867C}">
                  <a14:compatExt spid="_x0000_s77986"/>
                </a:ext>
                <a:ext uri="{FF2B5EF4-FFF2-40B4-BE49-F238E27FC236}">
                  <a16:creationId xmlns:a16="http://schemas.microsoft.com/office/drawing/2014/main" id="{00000000-0008-0000-0A00-0000A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7987" name="Check Box 163" hidden="1">
              <a:extLst>
                <a:ext uri="{63B3BB69-23CF-44E3-9099-C40C66FF867C}">
                  <a14:compatExt spid="_x0000_s77987"/>
                </a:ext>
                <a:ext uri="{FF2B5EF4-FFF2-40B4-BE49-F238E27FC236}">
                  <a16:creationId xmlns:a16="http://schemas.microsoft.com/office/drawing/2014/main" id="{00000000-0008-0000-0A00-0000A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7988" name="Check Box 164" hidden="1">
              <a:extLst>
                <a:ext uri="{63B3BB69-23CF-44E3-9099-C40C66FF867C}">
                  <a14:compatExt spid="_x0000_s77988"/>
                </a:ext>
                <a:ext uri="{FF2B5EF4-FFF2-40B4-BE49-F238E27FC236}">
                  <a16:creationId xmlns:a16="http://schemas.microsoft.com/office/drawing/2014/main" id="{00000000-0008-0000-0A00-0000A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8982" name="Check Box 134" hidden="1">
              <a:extLst>
                <a:ext uri="{63B3BB69-23CF-44E3-9099-C40C66FF867C}">
                  <a14:compatExt spid="_x0000_s78982"/>
                </a:ext>
                <a:ext uri="{FF2B5EF4-FFF2-40B4-BE49-F238E27FC236}">
                  <a16:creationId xmlns:a16="http://schemas.microsoft.com/office/drawing/2014/main" id="{00000000-0008-0000-0B00-00008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8983" name="Check Box 135" hidden="1">
              <a:extLst>
                <a:ext uri="{63B3BB69-23CF-44E3-9099-C40C66FF867C}">
                  <a14:compatExt spid="_x0000_s78983"/>
                </a:ext>
                <a:ext uri="{FF2B5EF4-FFF2-40B4-BE49-F238E27FC236}">
                  <a16:creationId xmlns:a16="http://schemas.microsoft.com/office/drawing/2014/main" id="{00000000-0008-0000-0B00-00008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8984" name="Check Box 136" hidden="1">
              <a:extLst>
                <a:ext uri="{63B3BB69-23CF-44E3-9099-C40C66FF867C}">
                  <a14:compatExt spid="_x0000_s78984"/>
                </a:ext>
                <a:ext uri="{FF2B5EF4-FFF2-40B4-BE49-F238E27FC236}">
                  <a16:creationId xmlns:a16="http://schemas.microsoft.com/office/drawing/2014/main" id="{00000000-0008-0000-0B00-00008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8985" name="Check Box 137" hidden="1">
              <a:extLst>
                <a:ext uri="{63B3BB69-23CF-44E3-9099-C40C66FF867C}">
                  <a14:compatExt spid="_x0000_s78985"/>
                </a:ext>
                <a:ext uri="{FF2B5EF4-FFF2-40B4-BE49-F238E27FC236}">
                  <a16:creationId xmlns:a16="http://schemas.microsoft.com/office/drawing/2014/main" id="{00000000-0008-0000-0B00-00008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xdr:row>
          <xdr:rowOff>123825</xdr:rowOff>
        </xdr:from>
        <xdr:to>
          <xdr:col>28</xdr:col>
          <xdr:colOff>133350</xdr:colOff>
          <xdr:row>6</xdr:row>
          <xdr:rowOff>333375</xdr:rowOff>
        </xdr:to>
        <xdr:sp macro="" textlink="">
          <xdr:nvSpPr>
            <xdr:cNvPr id="78986" name="Check Box 138" hidden="1">
              <a:extLst>
                <a:ext uri="{63B3BB69-23CF-44E3-9099-C40C66FF867C}">
                  <a14:compatExt spid="_x0000_s78986"/>
                </a:ext>
                <a:ext uri="{FF2B5EF4-FFF2-40B4-BE49-F238E27FC236}">
                  <a16:creationId xmlns:a16="http://schemas.microsoft.com/office/drawing/2014/main" id="{00000000-0008-0000-0B00-00008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xdr:row>
          <xdr:rowOff>123825</xdr:rowOff>
        </xdr:from>
        <xdr:to>
          <xdr:col>30</xdr:col>
          <xdr:colOff>133350</xdr:colOff>
          <xdr:row>6</xdr:row>
          <xdr:rowOff>333375</xdr:rowOff>
        </xdr:to>
        <xdr:sp macro="" textlink="">
          <xdr:nvSpPr>
            <xdr:cNvPr id="78987" name="Check Box 139" hidden="1">
              <a:extLst>
                <a:ext uri="{63B3BB69-23CF-44E3-9099-C40C66FF867C}">
                  <a14:compatExt spid="_x0000_s78987"/>
                </a:ext>
                <a:ext uri="{FF2B5EF4-FFF2-40B4-BE49-F238E27FC236}">
                  <a16:creationId xmlns:a16="http://schemas.microsoft.com/office/drawing/2014/main" id="{00000000-0008-0000-0B00-00008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9525</xdr:rowOff>
        </xdr:from>
        <xdr:to>
          <xdr:col>19</xdr:col>
          <xdr:colOff>28575</xdr:colOff>
          <xdr:row>23</xdr:row>
          <xdr:rowOff>219075</xdr:rowOff>
        </xdr:to>
        <xdr:sp macro="" textlink="">
          <xdr:nvSpPr>
            <xdr:cNvPr id="78990" name="Check Box 142" hidden="1">
              <a:extLst>
                <a:ext uri="{63B3BB69-23CF-44E3-9099-C40C66FF867C}">
                  <a14:compatExt spid="_x0000_s78990"/>
                </a:ext>
                <a:ext uri="{FF2B5EF4-FFF2-40B4-BE49-F238E27FC236}">
                  <a16:creationId xmlns:a16="http://schemas.microsoft.com/office/drawing/2014/main" id="{00000000-0008-0000-0B00-00008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23</xdr:row>
          <xdr:rowOff>19050</xdr:rowOff>
        </xdr:from>
        <xdr:to>
          <xdr:col>23</xdr:col>
          <xdr:colOff>38100</xdr:colOff>
          <xdr:row>23</xdr:row>
          <xdr:rowOff>228600</xdr:rowOff>
        </xdr:to>
        <xdr:sp macro="" textlink="">
          <xdr:nvSpPr>
            <xdr:cNvPr id="78991" name="Check Box 143" hidden="1">
              <a:extLst>
                <a:ext uri="{63B3BB69-23CF-44E3-9099-C40C66FF867C}">
                  <a14:compatExt spid="_x0000_s78991"/>
                </a:ext>
                <a:ext uri="{FF2B5EF4-FFF2-40B4-BE49-F238E27FC236}">
                  <a16:creationId xmlns:a16="http://schemas.microsoft.com/office/drawing/2014/main" id="{00000000-0008-0000-0B00-00008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21</xdr:row>
          <xdr:rowOff>123825</xdr:rowOff>
        </xdr:from>
        <xdr:to>
          <xdr:col>30</xdr:col>
          <xdr:colOff>133350</xdr:colOff>
          <xdr:row>21</xdr:row>
          <xdr:rowOff>333375</xdr:rowOff>
        </xdr:to>
        <xdr:sp macro="" textlink="">
          <xdr:nvSpPr>
            <xdr:cNvPr id="78992" name="Check Box 144" hidden="1">
              <a:extLst>
                <a:ext uri="{63B3BB69-23CF-44E3-9099-C40C66FF867C}">
                  <a14:compatExt spid="_x0000_s78992"/>
                </a:ext>
                <a:ext uri="{FF2B5EF4-FFF2-40B4-BE49-F238E27FC236}">
                  <a16:creationId xmlns:a16="http://schemas.microsoft.com/office/drawing/2014/main" id="{00000000-0008-0000-0B00-00009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21</xdr:row>
          <xdr:rowOff>123825</xdr:rowOff>
        </xdr:from>
        <xdr:to>
          <xdr:col>28</xdr:col>
          <xdr:colOff>133350</xdr:colOff>
          <xdr:row>21</xdr:row>
          <xdr:rowOff>333375</xdr:rowOff>
        </xdr:to>
        <xdr:sp macro="" textlink="">
          <xdr:nvSpPr>
            <xdr:cNvPr id="78993" name="Check Box 145" hidden="1">
              <a:extLst>
                <a:ext uri="{63B3BB69-23CF-44E3-9099-C40C66FF867C}">
                  <a14:compatExt spid="_x0000_s78993"/>
                </a:ext>
                <a:ext uri="{FF2B5EF4-FFF2-40B4-BE49-F238E27FC236}">
                  <a16:creationId xmlns:a16="http://schemas.microsoft.com/office/drawing/2014/main" id="{00000000-0008-0000-0B00-00009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22</xdr:row>
          <xdr:rowOff>28575</xdr:rowOff>
        </xdr:from>
        <xdr:to>
          <xdr:col>30</xdr:col>
          <xdr:colOff>114300</xdr:colOff>
          <xdr:row>22</xdr:row>
          <xdr:rowOff>238125</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5105400" y="8048625"/>
              <a:ext cx="628650" cy="209550"/>
              <a:chOff x="5372100" y="107184825"/>
              <a:chExt cx="628650" cy="209550"/>
            </a:xfrm>
          </xdr:grpSpPr>
          <xdr:sp macro="" textlink="">
            <xdr:nvSpPr>
              <xdr:cNvPr id="78994" name="Check Box 146" hidden="1">
                <a:extLst>
                  <a:ext uri="{63B3BB69-23CF-44E3-9099-C40C66FF867C}">
                    <a14:compatExt spid="_x0000_s78994"/>
                  </a:ext>
                  <a:ext uri="{FF2B5EF4-FFF2-40B4-BE49-F238E27FC236}">
                    <a16:creationId xmlns:a16="http://schemas.microsoft.com/office/drawing/2014/main" id="{00000000-0008-0000-0B00-000092340100}"/>
                  </a:ext>
                </a:extLst>
              </xdr:cNvPr>
              <xdr:cNvSpPr/>
            </xdr:nvSpPr>
            <xdr:spPr bwMode="auto">
              <a:xfrm>
                <a:off x="5372100" y="1071848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8995" name="Check Box 147" hidden="1">
                <a:extLst>
                  <a:ext uri="{63B3BB69-23CF-44E3-9099-C40C66FF867C}">
                    <a14:compatExt spid="_x0000_s78995"/>
                  </a:ext>
                  <a:ext uri="{FF2B5EF4-FFF2-40B4-BE49-F238E27FC236}">
                    <a16:creationId xmlns:a16="http://schemas.microsoft.com/office/drawing/2014/main" id="{00000000-0008-0000-0B00-000093340100}"/>
                  </a:ext>
                </a:extLst>
              </xdr:cNvPr>
              <xdr:cNvSpPr/>
            </xdr:nvSpPr>
            <xdr:spPr bwMode="auto">
              <a:xfrm>
                <a:off x="5772150" y="1071848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dsv\&#20849;&#26377;\&#25945;&#32946;&#12539;&#20445;&#32946;&#20418;\203_&#35519;&#26360;&#12289;&#20107;&#21069;&#25552;&#20986;&#36039;&#26009;\01_&#26045;&#35373;&#30435;&#26619;&#12398;&#35519;&#26360;&#65288;&#22320;&#22495;&#22411;&#20445;&#32946;&#20107;&#26989;&#12398;&#12415;&#65289;\R6\&#23436;&#12539;&#36196;&#23383;&#20837;&#65289;R6&#23567;&#35215;&#27169;A&#22411;&#12288;2024_06_01%20(1).xlsx" TargetMode="External"/><Relationship Id="rId1" Type="http://schemas.openxmlformats.org/officeDocument/2006/relationships/externalLinkPath" Target="/&#25945;&#32946;&#12539;&#20445;&#32946;&#20418;/203_&#35519;&#26360;&#12289;&#20107;&#21069;&#25552;&#20986;&#36039;&#26009;/01_&#26045;&#35373;&#30435;&#26619;&#12398;&#35519;&#26360;&#65288;&#22320;&#22495;&#22411;&#20445;&#32946;&#20107;&#26989;&#12398;&#12415;&#65289;/R6/&#23436;&#12539;&#36196;&#23383;&#20837;&#65289;R6&#23567;&#35215;&#27169;A&#22411;&#12288;2024_06_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1 (2)"/>
      <sheetName val="鑑文"/>
      <sheetName val="鑑文 (記載例)"/>
      <sheetName val="表紙"/>
      <sheetName val="留意事項※印刷不要"/>
      <sheetName val="No1"/>
      <sheetName val="No2 (記入例）※印刷不要"/>
      <sheetName val="No2"/>
      <sheetName val="No3"/>
      <sheetName val="No4"/>
      <sheetName val="No5"/>
      <sheetName val="No6"/>
      <sheetName val="No7"/>
      <sheetName val="No8"/>
      <sheetName val="No9"/>
      <sheetName val="No10"/>
      <sheetName val="No11（記入例）※印刷不要"/>
      <sheetName val="No11"/>
      <sheetName val="No12（記入例）※印刷不要"/>
      <sheetName val="No12"/>
      <sheetName val="No13"/>
      <sheetName val="No14"/>
      <sheetName val="No15"/>
      <sheetName val="No16"/>
      <sheetName val="No17"/>
      <sheetName val="No18"/>
      <sheetName val="No19"/>
      <sheetName val="No20"/>
      <sheetName val="No21"/>
      <sheetName val="No22 "/>
      <sheetName val="No23 "/>
      <sheetName val="No24"/>
      <sheetName val="No25"/>
      <sheetName val="No26"/>
      <sheetName val="No27"/>
      <sheetName val="No28 "/>
    </sheetNames>
    <sheetDataSet>
      <sheetData sheetId="0"/>
      <sheetData sheetId="1"/>
      <sheetData sheetId="2"/>
      <sheetData sheetId="3"/>
      <sheetData sheetId="4"/>
      <sheetData sheetId="5"/>
      <sheetData sheetId="6"/>
      <sheetData sheetId="7"/>
      <sheetData sheetId="8"/>
      <sheetData sheetId="9"/>
      <sheetData sheetId="10">
        <row r="24">
          <cell r="BE24">
            <v>0</v>
          </cell>
        </row>
        <row r="26">
          <cell r="BE26">
            <v>0</v>
          </cell>
        </row>
        <row r="28">
          <cell r="BE28">
            <v>0</v>
          </cell>
        </row>
        <row r="29">
          <cell r="BE29">
            <v>0</v>
          </cell>
        </row>
        <row r="30">
          <cell r="BE30">
            <v>0</v>
          </cell>
        </row>
        <row r="31">
          <cell r="BE31">
            <v>0</v>
          </cell>
        </row>
        <row r="32">
          <cell r="BE32">
            <v>0</v>
          </cell>
        </row>
        <row r="35">
          <cell r="BE35">
            <v>0</v>
          </cell>
        </row>
        <row r="36">
          <cell r="BE3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87.xml"/><Relationship Id="rId21" Type="http://schemas.openxmlformats.org/officeDocument/2006/relationships/ctrlProp" Target="../ctrlProps/ctrlProp182.xml"/><Relationship Id="rId42" Type="http://schemas.openxmlformats.org/officeDocument/2006/relationships/ctrlProp" Target="../ctrlProps/ctrlProp203.xml"/><Relationship Id="rId47" Type="http://schemas.openxmlformats.org/officeDocument/2006/relationships/ctrlProp" Target="../ctrlProps/ctrlProp208.xml"/><Relationship Id="rId63" Type="http://schemas.openxmlformats.org/officeDocument/2006/relationships/ctrlProp" Target="../ctrlProps/ctrlProp224.xml"/><Relationship Id="rId68" Type="http://schemas.openxmlformats.org/officeDocument/2006/relationships/ctrlProp" Target="../ctrlProps/ctrlProp229.xml"/><Relationship Id="rId84" Type="http://schemas.openxmlformats.org/officeDocument/2006/relationships/ctrlProp" Target="../ctrlProps/ctrlProp245.xml"/><Relationship Id="rId89" Type="http://schemas.openxmlformats.org/officeDocument/2006/relationships/ctrlProp" Target="../ctrlProps/ctrlProp250.xml"/><Relationship Id="rId16" Type="http://schemas.openxmlformats.org/officeDocument/2006/relationships/ctrlProp" Target="../ctrlProps/ctrlProp177.xml"/><Relationship Id="rId11" Type="http://schemas.openxmlformats.org/officeDocument/2006/relationships/ctrlProp" Target="../ctrlProps/ctrlProp172.xml"/><Relationship Id="rId32" Type="http://schemas.openxmlformats.org/officeDocument/2006/relationships/ctrlProp" Target="../ctrlProps/ctrlProp193.xml"/><Relationship Id="rId37" Type="http://schemas.openxmlformats.org/officeDocument/2006/relationships/ctrlProp" Target="../ctrlProps/ctrlProp198.xml"/><Relationship Id="rId53" Type="http://schemas.openxmlformats.org/officeDocument/2006/relationships/ctrlProp" Target="../ctrlProps/ctrlProp214.xml"/><Relationship Id="rId58" Type="http://schemas.openxmlformats.org/officeDocument/2006/relationships/ctrlProp" Target="../ctrlProps/ctrlProp219.xml"/><Relationship Id="rId74" Type="http://schemas.openxmlformats.org/officeDocument/2006/relationships/ctrlProp" Target="../ctrlProps/ctrlProp235.xml"/><Relationship Id="rId79" Type="http://schemas.openxmlformats.org/officeDocument/2006/relationships/ctrlProp" Target="../ctrlProps/ctrlProp240.xml"/><Relationship Id="rId5" Type="http://schemas.openxmlformats.org/officeDocument/2006/relationships/ctrlProp" Target="../ctrlProps/ctrlProp166.xml"/><Relationship Id="rId90" Type="http://schemas.openxmlformats.org/officeDocument/2006/relationships/ctrlProp" Target="../ctrlProps/ctrlProp251.xml"/><Relationship Id="rId14" Type="http://schemas.openxmlformats.org/officeDocument/2006/relationships/ctrlProp" Target="../ctrlProps/ctrlProp175.xml"/><Relationship Id="rId22" Type="http://schemas.openxmlformats.org/officeDocument/2006/relationships/ctrlProp" Target="../ctrlProps/ctrlProp183.xml"/><Relationship Id="rId27" Type="http://schemas.openxmlformats.org/officeDocument/2006/relationships/ctrlProp" Target="../ctrlProps/ctrlProp188.xml"/><Relationship Id="rId30" Type="http://schemas.openxmlformats.org/officeDocument/2006/relationships/ctrlProp" Target="../ctrlProps/ctrlProp191.xml"/><Relationship Id="rId35" Type="http://schemas.openxmlformats.org/officeDocument/2006/relationships/ctrlProp" Target="../ctrlProps/ctrlProp196.xml"/><Relationship Id="rId43" Type="http://schemas.openxmlformats.org/officeDocument/2006/relationships/ctrlProp" Target="../ctrlProps/ctrlProp204.xml"/><Relationship Id="rId48" Type="http://schemas.openxmlformats.org/officeDocument/2006/relationships/ctrlProp" Target="../ctrlProps/ctrlProp209.xml"/><Relationship Id="rId56" Type="http://schemas.openxmlformats.org/officeDocument/2006/relationships/ctrlProp" Target="../ctrlProps/ctrlProp217.xml"/><Relationship Id="rId64" Type="http://schemas.openxmlformats.org/officeDocument/2006/relationships/ctrlProp" Target="../ctrlProps/ctrlProp225.xml"/><Relationship Id="rId69" Type="http://schemas.openxmlformats.org/officeDocument/2006/relationships/ctrlProp" Target="../ctrlProps/ctrlProp230.xml"/><Relationship Id="rId77" Type="http://schemas.openxmlformats.org/officeDocument/2006/relationships/ctrlProp" Target="../ctrlProps/ctrlProp238.xml"/><Relationship Id="rId8" Type="http://schemas.openxmlformats.org/officeDocument/2006/relationships/ctrlProp" Target="../ctrlProps/ctrlProp169.xml"/><Relationship Id="rId51" Type="http://schemas.openxmlformats.org/officeDocument/2006/relationships/ctrlProp" Target="../ctrlProps/ctrlProp212.xml"/><Relationship Id="rId72" Type="http://schemas.openxmlformats.org/officeDocument/2006/relationships/ctrlProp" Target="../ctrlProps/ctrlProp233.xml"/><Relationship Id="rId80" Type="http://schemas.openxmlformats.org/officeDocument/2006/relationships/ctrlProp" Target="../ctrlProps/ctrlProp241.xml"/><Relationship Id="rId85" Type="http://schemas.openxmlformats.org/officeDocument/2006/relationships/ctrlProp" Target="../ctrlProps/ctrlProp246.xml"/><Relationship Id="rId3" Type="http://schemas.openxmlformats.org/officeDocument/2006/relationships/vmlDrawing" Target="../drawings/vmlDrawing6.vml"/><Relationship Id="rId12" Type="http://schemas.openxmlformats.org/officeDocument/2006/relationships/ctrlProp" Target="../ctrlProps/ctrlProp173.xml"/><Relationship Id="rId17" Type="http://schemas.openxmlformats.org/officeDocument/2006/relationships/ctrlProp" Target="../ctrlProps/ctrlProp178.xml"/><Relationship Id="rId25" Type="http://schemas.openxmlformats.org/officeDocument/2006/relationships/ctrlProp" Target="../ctrlProps/ctrlProp186.xml"/><Relationship Id="rId33" Type="http://schemas.openxmlformats.org/officeDocument/2006/relationships/ctrlProp" Target="../ctrlProps/ctrlProp194.xml"/><Relationship Id="rId38" Type="http://schemas.openxmlformats.org/officeDocument/2006/relationships/ctrlProp" Target="../ctrlProps/ctrlProp199.xml"/><Relationship Id="rId46" Type="http://schemas.openxmlformats.org/officeDocument/2006/relationships/ctrlProp" Target="../ctrlProps/ctrlProp207.xml"/><Relationship Id="rId59" Type="http://schemas.openxmlformats.org/officeDocument/2006/relationships/ctrlProp" Target="../ctrlProps/ctrlProp220.xml"/><Relationship Id="rId67" Type="http://schemas.openxmlformats.org/officeDocument/2006/relationships/ctrlProp" Target="../ctrlProps/ctrlProp228.xml"/><Relationship Id="rId20" Type="http://schemas.openxmlformats.org/officeDocument/2006/relationships/ctrlProp" Target="../ctrlProps/ctrlProp181.xml"/><Relationship Id="rId41" Type="http://schemas.openxmlformats.org/officeDocument/2006/relationships/ctrlProp" Target="../ctrlProps/ctrlProp202.xml"/><Relationship Id="rId54" Type="http://schemas.openxmlformats.org/officeDocument/2006/relationships/ctrlProp" Target="../ctrlProps/ctrlProp215.xml"/><Relationship Id="rId62" Type="http://schemas.openxmlformats.org/officeDocument/2006/relationships/ctrlProp" Target="../ctrlProps/ctrlProp223.xml"/><Relationship Id="rId70" Type="http://schemas.openxmlformats.org/officeDocument/2006/relationships/ctrlProp" Target="../ctrlProps/ctrlProp231.xml"/><Relationship Id="rId75" Type="http://schemas.openxmlformats.org/officeDocument/2006/relationships/ctrlProp" Target="../ctrlProps/ctrlProp236.xml"/><Relationship Id="rId83" Type="http://schemas.openxmlformats.org/officeDocument/2006/relationships/ctrlProp" Target="../ctrlProps/ctrlProp244.xml"/><Relationship Id="rId88" Type="http://schemas.openxmlformats.org/officeDocument/2006/relationships/ctrlProp" Target="../ctrlProps/ctrlProp249.xml"/><Relationship Id="rId1" Type="http://schemas.openxmlformats.org/officeDocument/2006/relationships/printerSettings" Target="../printerSettings/printerSettings10.bin"/><Relationship Id="rId6" Type="http://schemas.openxmlformats.org/officeDocument/2006/relationships/ctrlProp" Target="../ctrlProps/ctrlProp167.xml"/><Relationship Id="rId15" Type="http://schemas.openxmlformats.org/officeDocument/2006/relationships/ctrlProp" Target="../ctrlProps/ctrlProp176.xml"/><Relationship Id="rId23" Type="http://schemas.openxmlformats.org/officeDocument/2006/relationships/ctrlProp" Target="../ctrlProps/ctrlProp184.xml"/><Relationship Id="rId28" Type="http://schemas.openxmlformats.org/officeDocument/2006/relationships/ctrlProp" Target="../ctrlProps/ctrlProp189.xml"/><Relationship Id="rId36" Type="http://schemas.openxmlformats.org/officeDocument/2006/relationships/ctrlProp" Target="../ctrlProps/ctrlProp197.xml"/><Relationship Id="rId49" Type="http://schemas.openxmlformats.org/officeDocument/2006/relationships/ctrlProp" Target="../ctrlProps/ctrlProp210.xml"/><Relationship Id="rId57" Type="http://schemas.openxmlformats.org/officeDocument/2006/relationships/ctrlProp" Target="../ctrlProps/ctrlProp218.xml"/><Relationship Id="rId10" Type="http://schemas.openxmlformats.org/officeDocument/2006/relationships/ctrlProp" Target="../ctrlProps/ctrlProp171.xml"/><Relationship Id="rId31" Type="http://schemas.openxmlformats.org/officeDocument/2006/relationships/ctrlProp" Target="../ctrlProps/ctrlProp192.xml"/><Relationship Id="rId44" Type="http://schemas.openxmlformats.org/officeDocument/2006/relationships/ctrlProp" Target="../ctrlProps/ctrlProp205.xml"/><Relationship Id="rId52" Type="http://schemas.openxmlformats.org/officeDocument/2006/relationships/ctrlProp" Target="../ctrlProps/ctrlProp213.xml"/><Relationship Id="rId60" Type="http://schemas.openxmlformats.org/officeDocument/2006/relationships/ctrlProp" Target="../ctrlProps/ctrlProp221.xml"/><Relationship Id="rId65" Type="http://schemas.openxmlformats.org/officeDocument/2006/relationships/ctrlProp" Target="../ctrlProps/ctrlProp226.xml"/><Relationship Id="rId73" Type="http://schemas.openxmlformats.org/officeDocument/2006/relationships/ctrlProp" Target="../ctrlProps/ctrlProp234.xml"/><Relationship Id="rId78" Type="http://schemas.openxmlformats.org/officeDocument/2006/relationships/ctrlProp" Target="../ctrlProps/ctrlProp239.xml"/><Relationship Id="rId81" Type="http://schemas.openxmlformats.org/officeDocument/2006/relationships/ctrlProp" Target="../ctrlProps/ctrlProp242.xml"/><Relationship Id="rId86" Type="http://schemas.openxmlformats.org/officeDocument/2006/relationships/ctrlProp" Target="../ctrlProps/ctrlProp247.xml"/><Relationship Id="rId4" Type="http://schemas.openxmlformats.org/officeDocument/2006/relationships/ctrlProp" Target="../ctrlProps/ctrlProp165.xml"/><Relationship Id="rId9" Type="http://schemas.openxmlformats.org/officeDocument/2006/relationships/ctrlProp" Target="../ctrlProps/ctrlProp170.xml"/><Relationship Id="rId13" Type="http://schemas.openxmlformats.org/officeDocument/2006/relationships/ctrlProp" Target="../ctrlProps/ctrlProp174.xml"/><Relationship Id="rId18" Type="http://schemas.openxmlformats.org/officeDocument/2006/relationships/ctrlProp" Target="../ctrlProps/ctrlProp179.xml"/><Relationship Id="rId39" Type="http://schemas.openxmlformats.org/officeDocument/2006/relationships/ctrlProp" Target="../ctrlProps/ctrlProp200.xml"/><Relationship Id="rId34" Type="http://schemas.openxmlformats.org/officeDocument/2006/relationships/ctrlProp" Target="../ctrlProps/ctrlProp195.xml"/><Relationship Id="rId50" Type="http://schemas.openxmlformats.org/officeDocument/2006/relationships/ctrlProp" Target="../ctrlProps/ctrlProp211.xml"/><Relationship Id="rId55" Type="http://schemas.openxmlformats.org/officeDocument/2006/relationships/ctrlProp" Target="../ctrlProps/ctrlProp216.xml"/><Relationship Id="rId76" Type="http://schemas.openxmlformats.org/officeDocument/2006/relationships/ctrlProp" Target="../ctrlProps/ctrlProp237.xml"/><Relationship Id="rId7" Type="http://schemas.openxmlformats.org/officeDocument/2006/relationships/ctrlProp" Target="../ctrlProps/ctrlProp168.xml"/><Relationship Id="rId71" Type="http://schemas.openxmlformats.org/officeDocument/2006/relationships/ctrlProp" Target="../ctrlProps/ctrlProp232.xml"/><Relationship Id="rId2" Type="http://schemas.openxmlformats.org/officeDocument/2006/relationships/drawing" Target="../drawings/drawing7.xml"/><Relationship Id="rId29" Type="http://schemas.openxmlformats.org/officeDocument/2006/relationships/ctrlProp" Target="../ctrlProps/ctrlProp190.xml"/><Relationship Id="rId24" Type="http://schemas.openxmlformats.org/officeDocument/2006/relationships/ctrlProp" Target="../ctrlProps/ctrlProp185.xml"/><Relationship Id="rId40" Type="http://schemas.openxmlformats.org/officeDocument/2006/relationships/ctrlProp" Target="../ctrlProps/ctrlProp201.xml"/><Relationship Id="rId45" Type="http://schemas.openxmlformats.org/officeDocument/2006/relationships/ctrlProp" Target="../ctrlProps/ctrlProp206.xml"/><Relationship Id="rId66" Type="http://schemas.openxmlformats.org/officeDocument/2006/relationships/ctrlProp" Target="../ctrlProps/ctrlProp227.xml"/><Relationship Id="rId87" Type="http://schemas.openxmlformats.org/officeDocument/2006/relationships/ctrlProp" Target="../ctrlProps/ctrlProp248.xml"/><Relationship Id="rId61" Type="http://schemas.openxmlformats.org/officeDocument/2006/relationships/ctrlProp" Target="../ctrlProps/ctrlProp222.xml"/><Relationship Id="rId82" Type="http://schemas.openxmlformats.org/officeDocument/2006/relationships/ctrlProp" Target="../ctrlProps/ctrlProp243.xml"/><Relationship Id="rId19" Type="http://schemas.openxmlformats.org/officeDocument/2006/relationships/ctrlProp" Target="../ctrlProps/ctrlProp18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3" Type="http://schemas.openxmlformats.org/officeDocument/2006/relationships/vmlDrawing" Target="../drawings/vmlDrawing7.vml"/><Relationship Id="rId7" Type="http://schemas.openxmlformats.org/officeDocument/2006/relationships/ctrlProp" Target="../ctrlProps/ctrlProp255.xml"/><Relationship Id="rId12" Type="http://schemas.openxmlformats.org/officeDocument/2006/relationships/ctrlProp" Target="../ctrlProps/ctrlProp260.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254.xml"/><Relationship Id="rId11" Type="http://schemas.openxmlformats.org/officeDocument/2006/relationships/ctrlProp" Target="../ctrlProps/ctrlProp259.xml"/><Relationship Id="rId5" Type="http://schemas.openxmlformats.org/officeDocument/2006/relationships/ctrlProp" Target="../ctrlProps/ctrlProp253.xml"/><Relationship Id="rId10" Type="http://schemas.openxmlformats.org/officeDocument/2006/relationships/ctrlProp" Target="../ctrlProps/ctrlProp258.xml"/><Relationship Id="rId4" Type="http://schemas.openxmlformats.org/officeDocument/2006/relationships/ctrlProp" Target="../ctrlProps/ctrlProp252.xml"/><Relationship Id="rId9" Type="http://schemas.openxmlformats.org/officeDocument/2006/relationships/ctrlProp" Target="../ctrlProps/ctrlProp25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3" Type="http://schemas.openxmlformats.org/officeDocument/2006/relationships/vmlDrawing" Target="../drawings/vmlDrawing8.vml"/><Relationship Id="rId7" Type="http://schemas.openxmlformats.org/officeDocument/2006/relationships/ctrlProp" Target="../ctrlProps/ctrlProp265.xml"/><Relationship Id="rId12" Type="http://schemas.openxmlformats.org/officeDocument/2006/relationships/ctrlProp" Target="../ctrlProps/ctrlProp270.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8.xml"/><Relationship Id="rId3" Type="http://schemas.openxmlformats.org/officeDocument/2006/relationships/vmlDrawing" Target="../drawings/vmlDrawing9.vml"/><Relationship Id="rId7" Type="http://schemas.openxmlformats.org/officeDocument/2006/relationships/ctrlProp" Target="../ctrlProps/ctrlProp277.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276.xml"/><Relationship Id="rId5" Type="http://schemas.openxmlformats.org/officeDocument/2006/relationships/ctrlProp" Target="../ctrlProps/ctrlProp275.xml"/><Relationship Id="rId4" Type="http://schemas.openxmlformats.org/officeDocument/2006/relationships/ctrlProp" Target="../ctrlProps/ctrlProp274.xml"/><Relationship Id="rId9" Type="http://schemas.openxmlformats.org/officeDocument/2006/relationships/ctrlProp" Target="../ctrlProps/ctrlProp27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84.xml"/><Relationship Id="rId13" Type="http://schemas.openxmlformats.org/officeDocument/2006/relationships/ctrlProp" Target="../ctrlProps/ctrlProp289.xml"/><Relationship Id="rId3" Type="http://schemas.openxmlformats.org/officeDocument/2006/relationships/vmlDrawing" Target="../drawings/vmlDrawing11.vml"/><Relationship Id="rId7" Type="http://schemas.openxmlformats.org/officeDocument/2006/relationships/ctrlProp" Target="../ctrlProps/ctrlProp283.xml"/><Relationship Id="rId12" Type="http://schemas.openxmlformats.org/officeDocument/2006/relationships/ctrlProp" Target="../ctrlProps/ctrlProp288.xml"/><Relationship Id="rId17" Type="http://schemas.openxmlformats.org/officeDocument/2006/relationships/ctrlProp" Target="../ctrlProps/ctrlProp293.xml"/><Relationship Id="rId2" Type="http://schemas.openxmlformats.org/officeDocument/2006/relationships/drawing" Target="../drawings/drawing12.xml"/><Relationship Id="rId16"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82.xml"/><Relationship Id="rId11" Type="http://schemas.openxmlformats.org/officeDocument/2006/relationships/ctrlProp" Target="../ctrlProps/ctrlProp287.xml"/><Relationship Id="rId5" Type="http://schemas.openxmlformats.org/officeDocument/2006/relationships/ctrlProp" Target="../ctrlProps/ctrlProp281.xml"/><Relationship Id="rId15" Type="http://schemas.openxmlformats.org/officeDocument/2006/relationships/ctrlProp" Target="../ctrlProps/ctrlProp291.xml"/><Relationship Id="rId10" Type="http://schemas.openxmlformats.org/officeDocument/2006/relationships/ctrlProp" Target="../ctrlProps/ctrlProp286.xml"/><Relationship Id="rId4" Type="http://schemas.openxmlformats.org/officeDocument/2006/relationships/ctrlProp" Target="../ctrlProps/ctrlProp280.xml"/><Relationship Id="rId9" Type="http://schemas.openxmlformats.org/officeDocument/2006/relationships/ctrlProp" Target="../ctrlProps/ctrlProp285.xml"/><Relationship Id="rId14" Type="http://schemas.openxmlformats.org/officeDocument/2006/relationships/ctrlProp" Target="../ctrlProps/ctrlProp29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98.xml"/><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2" Type="http://schemas.openxmlformats.org/officeDocument/2006/relationships/drawing" Target="../drawings/drawing13.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16.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26.xml"/><Relationship Id="rId13" Type="http://schemas.openxmlformats.org/officeDocument/2006/relationships/ctrlProp" Target="../ctrlProps/ctrlProp331.xml"/><Relationship Id="rId18" Type="http://schemas.openxmlformats.org/officeDocument/2006/relationships/ctrlProp" Target="../ctrlProps/ctrlProp336.xml"/><Relationship Id="rId3" Type="http://schemas.openxmlformats.org/officeDocument/2006/relationships/vmlDrawing" Target="../drawings/vmlDrawing13.vml"/><Relationship Id="rId7" Type="http://schemas.openxmlformats.org/officeDocument/2006/relationships/ctrlProp" Target="../ctrlProps/ctrlProp325.xml"/><Relationship Id="rId12" Type="http://schemas.openxmlformats.org/officeDocument/2006/relationships/ctrlProp" Target="../ctrlProps/ctrlProp330.xml"/><Relationship Id="rId17" Type="http://schemas.openxmlformats.org/officeDocument/2006/relationships/ctrlProp" Target="../ctrlProps/ctrlProp335.xml"/><Relationship Id="rId2" Type="http://schemas.openxmlformats.org/officeDocument/2006/relationships/drawing" Target="../drawings/drawing14.xml"/><Relationship Id="rId16" Type="http://schemas.openxmlformats.org/officeDocument/2006/relationships/ctrlProp" Target="../ctrlProps/ctrlProp334.xml"/><Relationship Id="rId1" Type="http://schemas.openxmlformats.org/officeDocument/2006/relationships/printerSettings" Target="../printerSettings/printerSettings17.bin"/><Relationship Id="rId6" Type="http://schemas.openxmlformats.org/officeDocument/2006/relationships/ctrlProp" Target="../ctrlProps/ctrlProp324.xml"/><Relationship Id="rId11" Type="http://schemas.openxmlformats.org/officeDocument/2006/relationships/ctrlProp" Target="../ctrlProps/ctrlProp329.xml"/><Relationship Id="rId5" Type="http://schemas.openxmlformats.org/officeDocument/2006/relationships/ctrlProp" Target="../ctrlProps/ctrlProp323.xml"/><Relationship Id="rId15" Type="http://schemas.openxmlformats.org/officeDocument/2006/relationships/ctrlProp" Target="../ctrlProps/ctrlProp333.xml"/><Relationship Id="rId10" Type="http://schemas.openxmlformats.org/officeDocument/2006/relationships/ctrlProp" Target="../ctrlProps/ctrlProp328.xml"/><Relationship Id="rId19" Type="http://schemas.openxmlformats.org/officeDocument/2006/relationships/ctrlProp" Target="../ctrlProps/ctrlProp337.xml"/><Relationship Id="rId4" Type="http://schemas.openxmlformats.org/officeDocument/2006/relationships/ctrlProp" Target="../ctrlProps/ctrlProp322.xml"/><Relationship Id="rId9" Type="http://schemas.openxmlformats.org/officeDocument/2006/relationships/ctrlProp" Target="../ctrlProps/ctrlProp327.xml"/><Relationship Id="rId14" Type="http://schemas.openxmlformats.org/officeDocument/2006/relationships/ctrlProp" Target="../ctrlProps/ctrlProp332.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47.xml"/><Relationship Id="rId18" Type="http://schemas.openxmlformats.org/officeDocument/2006/relationships/ctrlProp" Target="../ctrlProps/ctrlProp352.xml"/><Relationship Id="rId26" Type="http://schemas.openxmlformats.org/officeDocument/2006/relationships/ctrlProp" Target="../ctrlProps/ctrlProp360.xml"/><Relationship Id="rId3" Type="http://schemas.openxmlformats.org/officeDocument/2006/relationships/vmlDrawing" Target="../drawings/vmlDrawing14.vml"/><Relationship Id="rId21" Type="http://schemas.openxmlformats.org/officeDocument/2006/relationships/ctrlProp" Target="../ctrlProps/ctrlProp355.xml"/><Relationship Id="rId34" Type="http://schemas.openxmlformats.org/officeDocument/2006/relationships/ctrlProp" Target="../ctrlProps/ctrlProp368.xml"/><Relationship Id="rId7" Type="http://schemas.openxmlformats.org/officeDocument/2006/relationships/ctrlProp" Target="../ctrlProps/ctrlProp341.xml"/><Relationship Id="rId12" Type="http://schemas.openxmlformats.org/officeDocument/2006/relationships/ctrlProp" Target="../ctrlProps/ctrlProp346.xml"/><Relationship Id="rId17" Type="http://schemas.openxmlformats.org/officeDocument/2006/relationships/ctrlProp" Target="../ctrlProps/ctrlProp351.xml"/><Relationship Id="rId25" Type="http://schemas.openxmlformats.org/officeDocument/2006/relationships/ctrlProp" Target="../ctrlProps/ctrlProp359.xml"/><Relationship Id="rId33" Type="http://schemas.openxmlformats.org/officeDocument/2006/relationships/ctrlProp" Target="../ctrlProps/ctrlProp367.xml"/><Relationship Id="rId2" Type="http://schemas.openxmlformats.org/officeDocument/2006/relationships/drawing" Target="../drawings/drawing15.xml"/><Relationship Id="rId16" Type="http://schemas.openxmlformats.org/officeDocument/2006/relationships/ctrlProp" Target="../ctrlProps/ctrlProp350.xml"/><Relationship Id="rId20" Type="http://schemas.openxmlformats.org/officeDocument/2006/relationships/ctrlProp" Target="../ctrlProps/ctrlProp354.xml"/><Relationship Id="rId29" Type="http://schemas.openxmlformats.org/officeDocument/2006/relationships/ctrlProp" Target="../ctrlProps/ctrlProp363.xml"/><Relationship Id="rId1" Type="http://schemas.openxmlformats.org/officeDocument/2006/relationships/printerSettings" Target="../printerSettings/printerSettings18.bin"/><Relationship Id="rId6" Type="http://schemas.openxmlformats.org/officeDocument/2006/relationships/ctrlProp" Target="../ctrlProps/ctrlProp340.xml"/><Relationship Id="rId11" Type="http://schemas.openxmlformats.org/officeDocument/2006/relationships/ctrlProp" Target="../ctrlProps/ctrlProp345.xml"/><Relationship Id="rId24" Type="http://schemas.openxmlformats.org/officeDocument/2006/relationships/ctrlProp" Target="../ctrlProps/ctrlProp358.xml"/><Relationship Id="rId32" Type="http://schemas.openxmlformats.org/officeDocument/2006/relationships/ctrlProp" Target="../ctrlProps/ctrlProp366.xml"/><Relationship Id="rId5" Type="http://schemas.openxmlformats.org/officeDocument/2006/relationships/ctrlProp" Target="../ctrlProps/ctrlProp339.xml"/><Relationship Id="rId15" Type="http://schemas.openxmlformats.org/officeDocument/2006/relationships/ctrlProp" Target="../ctrlProps/ctrlProp349.xml"/><Relationship Id="rId23" Type="http://schemas.openxmlformats.org/officeDocument/2006/relationships/ctrlProp" Target="../ctrlProps/ctrlProp357.xml"/><Relationship Id="rId28" Type="http://schemas.openxmlformats.org/officeDocument/2006/relationships/ctrlProp" Target="../ctrlProps/ctrlProp362.xml"/><Relationship Id="rId10" Type="http://schemas.openxmlformats.org/officeDocument/2006/relationships/ctrlProp" Target="../ctrlProps/ctrlProp344.xml"/><Relationship Id="rId19" Type="http://schemas.openxmlformats.org/officeDocument/2006/relationships/ctrlProp" Target="../ctrlProps/ctrlProp353.xml"/><Relationship Id="rId31" Type="http://schemas.openxmlformats.org/officeDocument/2006/relationships/ctrlProp" Target="../ctrlProps/ctrlProp365.xml"/><Relationship Id="rId4" Type="http://schemas.openxmlformats.org/officeDocument/2006/relationships/ctrlProp" Target="../ctrlProps/ctrlProp338.xml"/><Relationship Id="rId9" Type="http://schemas.openxmlformats.org/officeDocument/2006/relationships/ctrlProp" Target="../ctrlProps/ctrlProp343.xml"/><Relationship Id="rId14" Type="http://schemas.openxmlformats.org/officeDocument/2006/relationships/ctrlProp" Target="../ctrlProps/ctrlProp348.xml"/><Relationship Id="rId22" Type="http://schemas.openxmlformats.org/officeDocument/2006/relationships/ctrlProp" Target="../ctrlProps/ctrlProp356.xml"/><Relationship Id="rId27" Type="http://schemas.openxmlformats.org/officeDocument/2006/relationships/ctrlProp" Target="../ctrlProps/ctrlProp361.xml"/><Relationship Id="rId30" Type="http://schemas.openxmlformats.org/officeDocument/2006/relationships/ctrlProp" Target="../ctrlProps/ctrlProp364.xml"/><Relationship Id="rId35" Type="http://schemas.openxmlformats.org/officeDocument/2006/relationships/ctrlProp" Target="../ctrlProps/ctrlProp369.xml"/><Relationship Id="rId8" Type="http://schemas.openxmlformats.org/officeDocument/2006/relationships/ctrlProp" Target="../ctrlProps/ctrlProp34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drawing" Target="../drawings/drawing3.xml"/><Relationship Id="rId16" Type="http://schemas.openxmlformats.org/officeDocument/2006/relationships/ctrlProp" Target="../ctrlProps/ctrlProp39.xml"/><Relationship Id="rId20" Type="http://schemas.openxmlformats.org/officeDocument/2006/relationships/ctrlProp" Target="../ctrlProps/ctrlProp43.xml"/><Relationship Id="rId29" Type="http://schemas.openxmlformats.org/officeDocument/2006/relationships/ctrlProp" Target="../ctrlProps/ctrlProp52.xml"/><Relationship Id="rId1" Type="http://schemas.openxmlformats.org/officeDocument/2006/relationships/printerSettings" Target="../printerSettings/printerSettings6.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32" Type="http://schemas.openxmlformats.org/officeDocument/2006/relationships/ctrlProp" Target="../ctrlProps/ctrlProp55.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28" Type="http://schemas.openxmlformats.org/officeDocument/2006/relationships/ctrlProp" Target="../ctrlProps/ctrlProp51.xml"/><Relationship Id="rId10" Type="http://schemas.openxmlformats.org/officeDocument/2006/relationships/ctrlProp" Target="../ctrlProps/ctrlProp33.xml"/><Relationship Id="rId19" Type="http://schemas.openxmlformats.org/officeDocument/2006/relationships/ctrlProp" Target="../ctrlProps/ctrlProp42.xml"/><Relationship Id="rId31" Type="http://schemas.openxmlformats.org/officeDocument/2006/relationships/ctrlProp" Target="../ctrlProps/ctrlProp54.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 Id="rId30" Type="http://schemas.openxmlformats.org/officeDocument/2006/relationships/ctrlProp" Target="../ctrlProps/ctrlProp5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8.xml"/><Relationship Id="rId21" Type="http://schemas.openxmlformats.org/officeDocument/2006/relationships/ctrlProp" Target="../ctrlProps/ctrlProp73.xml"/><Relationship Id="rId42" Type="http://schemas.openxmlformats.org/officeDocument/2006/relationships/ctrlProp" Target="../ctrlProps/ctrlProp94.xml"/><Relationship Id="rId47" Type="http://schemas.openxmlformats.org/officeDocument/2006/relationships/ctrlProp" Target="../ctrlProps/ctrlProp99.xml"/><Relationship Id="rId63" Type="http://schemas.openxmlformats.org/officeDocument/2006/relationships/ctrlProp" Target="../ctrlProps/ctrlProp115.xml"/><Relationship Id="rId68" Type="http://schemas.openxmlformats.org/officeDocument/2006/relationships/ctrlProp" Target="../ctrlProps/ctrlProp120.xml"/><Relationship Id="rId84" Type="http://schemas.openxmlformats.org/officeDocument/2006/relationships/ctrlProp" Target="../ctrlProps/ctrlProp136.xml"/><Relationship Id="rId16" Type="http://schemas.openxmlformats.org/officeDocument/2006/relationships/ctrlProp" Target="../ctrlProps/ctrlProp68.xml"/><Relationship Id="rId11" Type="http://schemas.openxmlformats.org/officeDocument/2006/relationships/ctrlProp" Target="../ctrlProps/ctrlProp63.xml"/><Relationship Id="rId32" Type="http://schemas.openxmlformats.org/officeDocument/2006/relationships/ctrlProp" Target="../ctrlProps/ctrlProp84.xml"/><Relationship Id="rId37" Type="http://schemas.openxmlformats.org/officeDocument/2006/relationships/ctrlProp" Target="../ctrlProps/ctrlProp89.xml"/><Relationship Id="rId53" Type="http://schemas.openxmlformats.org/officeDocument/2006/relationships/ctrlProp" Target="../ctrlProps/ctrlProp105.xml"/><Relationship Id="rId58" Type="http://schemas.openxmlformats.org/officeDocument/2006/relationships/ctrlProp" Target="../ctrlProps/ctrlProp110.xml"/><Relationship Id="rId74" Type="http://schemas.openxmlformats.org/officeDocument/2006/relationships/ctrlProp" Target="../ctrlProps/ctrlProp126.xml"/><Relationship Id="rId79" Type="http://schemas.openxmlformats.org/officeDocument/2006/relationships/ctrlProp" Target="../ctrlProps/ctrlProp131.xml"/><Relationship Id="rId5" Type="http://schemas.openxmlformats.org/officeDocument/2006/relationships/ctrlProp" Target="../ctrlProps/ctrlProp57.xml"/><Relationship Id="rId19" Type="http://schemas.openxmlformats.org/officeDocument/2006/relationships/ctrlProp" Target="../ctrlProps/ctrlProp7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48" Type="http://schemas.openxmlformats.org/officeDocument/2006/relationships/ctrlProp" Target="../ctrlProps/ctrlProp100.xml"/><Relationship Id="rId56" Type="http://schemas.openxmlformats.org/officeDocument/2006/relationships/ctrlProp" Target="../ctrlProps/ctrlProp108.xml"/><Relationship Id="rId64" Type="http://schemas.openxmlformats.org/officeDocument/2006/relationships/ctrlProp" Target="../ctrlProps/ctrlProp116.xml"/><Relationship Id="rId69" Type="http://schemas.openxmlformats.org/officeDocument/2006/relationships/ctrlProp" Target="../ctrlProps/ctrlProp121.xml"/><Relationship Id="rId77" Type="http://schemas.openxmlformats.org/officeDocument/2006/relationships/ctrlProp" Target="../ctrlProps/ctrlProp129.xml"/><Relationship Id="rId8" Type="http://schemas.openxmlformats.org/officeDocument/2006/relationships/ctrlProp" Target="../ctrlProps/ctrlProp60.xml"/><Relationship Id="rId51" Type="http://schemas.openxmlformats.org/officeDocument/2006/relationships/ctrlProp" Target="../ctrlProps/ctrlProp103.xml"/><Relationship Id="rId72" Type="http://schemas.openxmlformats.org/officeDocument/2006/relationships/ctrlProp" Target="../ctrlProps/ctrlProp124.xml"/><Relationship Id="rId80" Type="http://schemas.openxmlformats.org/officeDocument/2006/relationships/ctrlProp" Target="../ctrlProps/ctrlProp132.xml"/><Relationship Id="rId85" Type="http://schemas.openxmlformats.org/officeDocument/2006/relationships/ctrlProp" Target="../ctrlProps/ctrlProp137.xml"/><Relationship Id="rId3" Type="http://schemas.openxmlformats.org/officeDocument/2006/relationships/vmlDrawing" Target="../drawings/vmlDrawing3.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 Id="rId46" Type="http://schemas.openxmlformats.org/officeDocument/2006/relationships/ctrlProp" Target="../ctrlProps/ctrlProp98.xml"/><Relationship Id="rId59" Type="http://schemas.openxmlformats.org/officeDocument/2006/relationships/ctrlProp" Target="../ctrlProps/ctrlProp111.xml"/><Relationship Id="rId67" Type="http://schemas.openxmlformats.org/officeDocument/2006/relationships/ctrlProp" Target="../ctrlProps/ctrlProp119.xml"/><Relationship Id="rId20" Type="http://schemas.openxmlformats.org/officeDocument/2006/relationships/ctrlProp" Target="../ctrlProps/ctrlProp72.xml"/><Relationship Id="rId41" Type="http://schemas.openxmlformats.org/officeDocument/2006/relationships/ctrlProp" Target="../ctrlProps/ctrlProp93.xml"/><Relationship Id="rId54" Type="http://schemas.openxmlformats.org/officeDocument/2006/relationships/ctrlProp" Target="../ctrlProps/ctrlProp106.xml"/><Relationship Id="rId62" Type="http://schemas.openxmlformats.org/officeDocument/2006/relationships/ctrlProp" Target="../ctrlProps/ctrlProp114.xml"/><Relationship Id="rId70" Type="http://schemas.openxmlformats.org/officeDocument/2006/relationships/ctrlProp" Target="../ctrlProps/ctrlProp122.xml"/><Relationship Id="rId75" Type="http://schemas.openxmlformats.org/officeDocument/2006/relationships/ctrlProp" Target="../ctrlProps/ctrlProp127.xml"/><Relationship Id="rId83" Type="http://schemas.openxmlformats.org/officeDocument/2006/relationships/ctrlProp" Target="../ctrlProps/ctrlProp135.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49" Type="http://schemas.openxmlformats.org/officeDocument/2006/relationships/ctrlProp" Target="../ctrlProps/ctrlProp101.xml"/><Relationship Id="rId57" Type="http://schemas.openxmlformats.org/officeDocument/2006/relationships/ctrlProp" Target="../ctrlProps/ctrlProp109.xml"/><Relationship Id="rId10" Type="http://schemas.openxmlformats.org/officeDocument/2006/relationships/ctrlProp" Target="../ctrlProps/ctrlProp62.xml"/><Relationship Id="rId31" Type="http://schemas.openxmlformats.org/officeDocument/2006/relationships/ctrlProp" Target="../ctrlProps/ctrlProp83.xml"/><Relationship Id="rId44" Type="http://schemas.openxmlformats.org/officeDocument/2006/relationships/ctrlProp" Target="../ctrlProps/ctrlProp96.xml"/><Relationship Id="rId52" Type="http://schemas.openxmlformats.org/officeDocument/2006/relationships/ctrlProp" Target="../ctrlProps/ctrlProp104.xml"/><Relationship Id="rId60" Type="http://schemas.openxmlformats.org/officeDocument/2006/relationships/ctrlProp" Target="../ctrlProps/ctrlProp112.xml"/><Relationship Id="rId65" Type="http://schemas.openxmlformats.org/officeDocument/2006/relationships/ctrlProp" Target="../ctrlProps/ctrlProp117.xml"/><Relationship Id="rId73" Type="http://schemas.openxmlformats.org/officeDocument/2006/relationships/ctrlProp" Target="../ctrlProps/ctrlProp125.xml"/><Relationship Id="rId78" Type="http://schemas.openxmlformats.org/officeDocument/2006/relationships/ctrlProp" Target="../ctrlProps/ctrlProp130.xml"/><Relationship Id="rId81" Type="http://schemas.openxmlformats.org/officeDocument/2006/relationships/ctrlProp" Target="../ctrlProps/ctrlProp133.xml"/><Relationship Id="rId86" Type="http://schemas.openxmlformats.org/officeDocument/2006/relationships/comments" Target="../comments1.xml"/><Relationship Id="rId4" Type="http://schemas.openxmlformats.org/officeDocument/2006/relationships/ctrlProp" Target="../ctrlProps/ctrlProp56.xml"/><Relationship Id="rId9" Type="http://schemas.openxmlformats.org/officeDocument/2006/relationships/ctrlProp" Target="../ctrlProps/ctrlProp61.xml"/><Relationship Id="rId13" Type="http://schemas.openxmlformats.org/officeDocument/2006/relationships/ctrlProp" Target="../ctrlProps/ctrlProp65.xml"/><Relationship Id="rId18" Type="http://schemas.openxmlformats.org/officeDocument/2006/relationships/ctrlProp" Target="../ctrlProps/ctrlProp70.xml"/><Relationship Id="rId39" Type="http://schemas.openxmlformats.org/officeDocument/2006/relationships/ctrlProp" Target="../ctrlProps/ctrlProp91.xml"/><Relationship Id="rId34" Type="http://schemas.openxmlformats.org/officeDocument/2006/relationships/ctrlProp" Target="../ctrlProps/ctrlProp86.xml"/><Relationship Id="rId50" Type="http://schemas.openxmlformats.org/officeDocument/2006/relationships/ctrlProp" Target="../ctrlProps/ctrlProp102.xml"/><Relationship Id="rId55" Type="http://schemas.openxmlformats.org/officeDocument/2006/relationships/ctrlProp" Target="../ctrlProps/ctrlProp107.xml"/><Relationship Id="rId76" Type="http://schemas.openxmlformats.org/officeDocument/2006/relationships/ctrlProp" Target="../ctrlProps/ctrlProp128.xml"/><Relationship Id="rId7" Type="http://schemas.openxmlformats.org/officeDocument/2006/relationships/ctrlProp" Target="../ctrlProps/ctrlProp59.xml"/><Relationship Id="rId71" Type="http://schemas.openxmlformats.org/officeDocument/2006/relationships/ctrlProp" Target="../ctrlProps/ctrlProp123.xml"/><Relationship Id="rId2" Type="http://schemas.openxmlformats.org/officeDocument/2006/relationships/drawing" Target="../drawings/drawing4.xml"/><Relationship Id="rId29" Type="http://schemas.openxmlformats.org/officeDocument/2006/relationships/ctrlProp" Target="../ctrlProps/ctrlProp81.xml"/><Relationship Id="rId24" Type="http://schemas.openxmlformats.org/officeDocument/2006/relationships/ctrlProp" Target="../ctrlProps/ctrlProp76.xml"/><Relationship Id="rId40" Type="http://schemas.openxmlformats.org/officeDocument/2006/relationships/ctrlProp" Target="../ctrlProps/ctrlProp92.xml"/><Relationship Id="rId45" Type="http://schemas.openxmlformats.org/officeDocument/2006/relationships/ctrlProp" Target="../ctrlProps/ctrlProp97.xml"/><Relationship Id="rId66" Type="http://schemas.openxmlformats.org/officeDocument/2006/relationships/ctrlProp" Target="../ctrlProps/ctrlProp118.xml"/><Relationship Id="rId61" Type="http://schemas.openxmlformats.org/officeDocument/2006/relationships/ctrlProp" Target="../ctrlProps/ctrlProp113.xml"/><Relationship Id="rId82" Type="http://schemas.openxmlformats.org/officeDocument/2006/relationships/ctrlProp" Target="../ctrlProps/ctrlProp13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2.xml"/><Relationship Id="rId3" Type="http://schemas.openxmlformats.org/officeDocument/2006/relationships/vmlDrawing" Target="../drawings/vmlDrawing4.vml"/><Relationship Id="rId7" Type="http://schemas.openxmlformats.org/officeDocument/2006/relationships/ctrlProp" Target="../ctrlProps/ctrlProp141.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40.xml"/><Relationship Id="rId11" Type="http://schemas.openxmlformats.org/officeDocument/2006/relationships/ctrlProp" Target="../ctrlProps/ctrlProp145.xml"/><Relationship Id="rId5" Type="http://schemas.openxmlformats.org/officeDocument/2006/relationships/ctrlProp" Target="../ctrlProps/ctrlProp139.xml"/><Relationship Id="rId10" Type="http://schemas.openxmlformats.org/officeDocument/2006/relationships/ctrlProp" Target="../ctrlProps/ctrlProp144.xml"/><Relationship Id="rId4" Type="http://schemas.openxmlformats.org/officeDocument/2006/relationships/ctrlProp" Target="../ctrlProps/ctrlProp138.xml"/><Relationship Id="rId9" Type="http://schemas.openxmlformats.org/officeDocument/2006/relationships/ctrlProp" Target="../ctrlProps/ctrlProp14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3" Type="http://schemas.openxmlformats.org/officeDocument/2006/relationships/vmlDrawing" Target="../drawings/vmlDrawing5.vml"/><Relationship Id="rId21" Type="http://schemas.openxmlformats.org/officeDocument/2006/relationships/ctrlProp" Target="../ctrlProps/ctrlProp163.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 Type="http://schemas.openxmlformats.org/officeDocument/2006/relationships/drawing" Target="../drawings/drawing6.xml"/><Relationship Id="rId16" Type="http://schemas.openxmlformats.org/officeDocument/2006/relationships/ctrlProp" Target="../ctrlProps/ctrlProp158.xml"/><Relationship Id="rId20" Type="http://schemas.openxmlformats.org/officeDocument/2006/relationships/ctrlProp" Target="../ctrlProps/ctrlProp162.xml"/><Relationship Id="rId1" Type="http://schemas.openxmlformats.org/officeDocument/2006/relationships/printerSettings" Target="../printerSettings/printerSettings9.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5" Type="http://schemas.openxmlformats.org/officeDocument/2006/relationships/ctrlProp" Target="../ctrlProps/ctrlProp157.xml"/><Relationship Id="rId10" Type="http://schemas.openxmlformats.org/officeDocument/2006/relationships/ctrlProp" Target="../ctrlProps/ctrlProp152.xml"/><Relationship Id="rId19" Type="http://schemas.openxmlformats.org/officeDocument/2006/relationships/ctrlProp" Target="../ctrlProps/ctrlProp161.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B0BA-AEB0-44D6-A8ED-4E87ACD0B880}">
  <sheetPr>
    <tabColor rgb="FF92D050"/>
  </sheetPr>
  <dimension ref="A2:O53"/>
  <sheetViews>
    <sheetView showGridLines="0" tabSelected="1" view="pageBreakPreview" zoomScale="85" zoomScaleNormal="100" zoomScaleSheetLayoutView="85" workbookViewId="0">
      <selection activeCell="L2" sqref="L2"/>
    </sheetView>
  </sheetViews>
  <sheetFormatPr defaultColWidth="9.75" defaultRowHeight="18.75"/>
  <cols>
    <col min="1" max="13" width="6.125" style="3" customWidth="1"/>
    <col min="14" max="15" width="6.125" style="5" customWidth="1"/>
    <col min="16" max="16384" width="9.75" style="5"/>
  </cols>
  <sheetData>
    <row r="2" spans="1:15" ht="28.5" customHeight="1">
      <c r="M2" s="79"/>
      <c r="N2" s="4" t="s">
        <v>222</v>
      </c>
    </row>
    <row r="3" spans="1:15" ht="28.5" customHeight="1">
      <c r="A3" s="6" t="s">
        <v>145</v>
      </c>
      <c r="L3" s="7"/>
      <c r="M3" s="7"/>
    </row>
    <row r="4" spans="1:15" ht="28.5" customHeight="1">
      <c r="A4" s="6" t="s">
        <v>146</v>
      </c>
    </row>
    <row r="6" spans="1:15" ht="28.5" customHeight="1">
      <c r="C6" s="8"/>
      <c r="D6" s="8"/>
      <c r="E6" s="8"/>
      <c r="F6" s="8"/>
      <c r="G6" s="9" t="s">
        <v>147</v>
      </c>
      <c r="H6" s="10"/>
      <c r="I6" s="11"/>
      <c r="J6" s="12"/>
      <c r="K6" s="410" t="s">
        <v>148</v>
      </c>
      <c r="L6" s="410"/>
      <c r="M6" s="410"/>
      <c r="N6" s="410"/>
      <c r="O6" s="410"/>
    </row>
    <row r="7" spans="1:15" ht="28.5" customHeight="1">
      <c r="C7" s="8"/>
      <c r="D7" s="8"/>
      <c r="E7" s="8"/>
      <c r="F7" s="8"/>
      <c r="G7" s="9" t="s">
        <v>149</v>
      </c>
      <c r="H7" s="10"/>
      <c r="I7" s="11"/>
      <c r="J7" s="12"/>
      <c r="K7" s="409" t="s">
        <v>150</v>
      </c>
      <c r="L7" s="409"/>
      <c r="M7" s="409"/>
      <c r="N7" s="409"/>
      <c r="O7" s="409"/>
    </row>
    <row r="8" spans="1:15" ht="28.5" customHeight="1">
      <c r="B8" s="15"/>
      <c r="D8" s="16"/>
      <c r="E8" s="16"/>
      <c r="F8" s="16"/>
      <c r="G8" s="17"/>
      <c r="H8" s="17"/>
      <c r="I8" s="10"/>
      <c r="J8" s="10"/>
      <c r="K8" s="409" t="s">
        <v>151</v>
      </c>
      <c r="L8" s="409"/>
      <c r="M8" s="409"/>
      <c r="N8" s="409"/>
      <c r="O8" s="409"/>
    </row>
    <row r="9" spans="1:15" ht="22.5" customHeight="1">
      <c r="A9" s="20"/>
      <c r="B9" s="16"/>
      <c r="C9" s="16"/>
      <c r="D9" s="16"/>
      <c r="E9" s="16"/>
      <c r="F9" s="16"/>
      <c r="G9" s="17"/>
      <c r="H9" s="17"/>
      <c r="I9" s="21"/>
      <c r="J9" s="21"/>
      <c r="K9" s="22"/>
      <c r="L9" s="13" t="s">
        <v>152</v>
      </c>
      <c r="M9" s="22"/>
      <c r="O9" s="23"/>
    </row>
    <row r="10" spans="1:15" ht="22.5" customHeight="1">
      <c r="A10" s="20"/>
      <c r="B10" s="16"/>
      <c r="C10" s="16"/>
      <c r="D10" s="16"/>
      <c r="E10" s="16"/>
      <c r="F10" s="16"/>
      <c r="G10" s="17"/>
      <c r="H10" s="17"/>
      <c r="I10" s="21"/>
      <c r="J10" s="21"/>
      <c r="K10" s="22"/>
      <c r="L10" s="13" t="s">
        <v>153</v>
      </c>
      <c r="M10" s="22"/>
    </row>
    <row r="11" spans="1:15" ht="22.5" customHeight="1">
      <c r="A11" s="20"/>
      <c r="B11" s="16"/>
      <c r="C11" s="16"/>
      <c r="D11" s="16"/>
      <c r="E11" s="16"/>
      <c r="F11" s="16"/>
      <c r="G11" s="17"/>
      <c r="H11" s="17"/>
      <c r="I11" s="10"/>
      <c r="J11" s="10"/>
      <c r="K11" s="22"/>
      <c r="L11" s="24" t="s">
        <v>154</v>
      </c>
      <c r="M11" s="22"/>
      <c r="N11" s="25"/>
    </row>
    <row r="12" spans="1:15" ht="22.5" customHeight="1">
      <c r="A12" s="20"/>
      <c r="B12" s="16"/>
      <c r="C12" s="16"/>
      <c r="D12" s="16"/>
      <c r="E12" s="16"/>
      <c r="F12" s="16"/>
      <c r="G12" s="16"/>
      <c r="H12" s="16"/>
      <c r="L12" s="26"/>
      <c r="N12" s="25"/>
    </row>
    <row r="13" spans="1:15" ht="12.75" customHeight="1">
      <c r="A13" s="20"/>
      <c r="B13" s="16"/>
      <c r="C13" s="16"/>
      <c r="D13" s="16"/>
      <c r="E13" s="16"/>
      <c r="F13" s="16"/>
      <c r="G13" s="16"/>
      <c r="H13" s="16"/>
      <c r="L13" s="26"/>
      <c r="M13" s="26"/>
      <c r="N13" s="27"/>
    </row>
    <row r="14" spans="1:15" ht="45" customHeight="1">
      <c r="A14" s="20"/>
      <c r="B14" s="411" t="s">
        <v>223</v>
      </c>
      <c r="C14" s="411"/>
      <c r="D14" s="411"/>
      <c r="E14" s="411"/>
      <c r="F14" s="411"/>
      <c r="G14" s="411"/>
      <c r="H14" s="411"/>
      <c r="I14" s="411"/>
      <c r="J14" s="411"/>
      <c r="K14" s="411"/>
      <c r="L14" s="411"/>
      <c r="M14" s="411"/>
      <c r="N14" s="411"/>
    </row>
    <row r="15" spans="1:15" ht="12.75" customHeight="1">
      <c r="A15" s="20"/>
      <c r="B15" s="16"/>
      <c r="C15" s="16"/>
      <c r="D15" s="16"/>
      <c r="E15" s="16"/>
      <c r="F15" s="16"/>
      <c r="G15" s="16"/>
      <c r="H15" s="16"/>
      <c r="L15" s="26"/>
      <c r="M15" s="26"/>
      <c r="N15" s="27"/>
    </row>
    <row r="16" spans="1:15" ht="15" customHeight="1">
      <c r="B16" s="28"/>
    </row>
    <row r="17" spans="1:15" ht="26.25" customHeight="1">
      <c r="A17" s="412" t="s">
        <v>227</v>
      </c>
      <c r="B17" s="412"/>
      <c r="C17" s="412"/>
      <c r="D17" s="412"/>
      <c r="E17" s="412"/>
      <c r="F17" s="412"/>
      <c r="G17" s="412"/>
      <c r="H17" s="412"/>
      <c r="I17" s="412"/>
      <c r="J17" s="412"/>
      <c r="K17" s="412"/>
      <c r="L17" s="412"/>
      <c r="M17" s="412"/>
      <c r="N17" s="412"/>
      <c r="O17" s="412"/>
    </row>
    <row r="18" spans="1:15" ht="26.25" customHeight="1">
      <c r="A18" s="412"/>
      <c r="B18" s="412"/>
      <c r="C18" s="412"/>
      <c r="D18" s="412"/>
      <c r="E18" s="412"/>
      <c r="F18" s="412"/>
      <c r="G18" s="412"/>
      <c r="H18" s="412"/>
      <c r="I18" s="412"/>
      <c r="J18" s="412"/>
      <c r="K18" s="412"/>
      <c r="L18" s="412"/>
      <c r="M18" s="412"/>
      <c r="N18" s="412"/>
      <c r="O18" s="412"/>
    </row>
    <row r="19" spans="1:15" ht="26.25" customHeight="1">
      <c r="A19" s="408" t="s">
        <v>155</v>
      </c>
      <c r="B19" s="408"/>
      <c r="C19" s="408"/>
      <c r="D19" s="408"/>
      <c r="E19" s="408"/>
      <c r="F19" s="408"/>
      <c r="G19" s="408"/>
      <c r="H19" s="408"/>
      <c r="I19" s="408"/>
      <c r="J19" s="408"/>
      <c r="K19" s="408"/>
      <c r="L19" s="408"/>
      <c r="M19" s="408"/>
    </row>
    <row r="20" spans="1:15" ht="26.25" customHeight="1">
      <c r="A20" s="408"/>
      <c r="B20" s="408"/>
      <c r="C20" s="408"/>
      <c r="D20" s="408"/>
      <c r="E20" s="408"/>
      <c r="F20" s="408"/>
      <c r="G20" s="408"/>
      <c r="H20" s="408"/>
      <c r="I20" s="408"/>
      <c r="J20" s="408"/>
      <c r="K20" s="408"/>
      <c r="L20" s="408"/>
      <c r="M20" s="408"/>
    </row>
    <row r="21" spans="1:15" ht="15" customHeight="1">
      <c r="B21" s="6"/>
      <c r="C21" s="28"/>
      <c r="D21" s="28"/>
      <c r="E21" s="28"/>
      <c r="F21" s="28"/>
      <c r="G21" s="28"/>
      <c r="H21" s="28"/>
      <c r="I21" s="28"/>
      <c r="J21" s="28"/>
      <c r="K21" s="28"/>
      <c r="L21" s="28"/>
      <c r="M21" s="28"/>
    </row>
    <row r="22" spans="1:15" ht="26.25" customHeight="1">
      <c r="B22" s="6"/>
      <c r="C22" s="28"/>
      <c r="D22" s="28"/>
      <c r="E22" s="28"/>
      <c r="F22" s="28"/>
      <c r="G22" s="28"/>
      <c r="H22" s="28"/>
      <c r="I22" s="28"/>
      <c r="J22" s="28"/>
      <c r="K22" s="28"/>
      <c r="L22" s="28"/>
      <c r="N22" s="29" t="s">
        <v>156</v>
      </c>
    </row>
    <row r="23" spans="1:15" ht="26.25" customHeight="1">
      <c r="B23" s="6"/>
      <c r="C23" s="28"/>
      <c r="D23" s="28"/>
      <c r="E23" s="28"/>
      <c r="F23" s="28"/>
      <c r="G23" s="28"/>
      <c r="H23" s="28"/>
      <c r="I23" s="28"/>
      <c r="J23" s="28"/>
      <c r="K23" s="28"/>
      <c r="L23" s="28"/>
      <c r="M23" s="30"/>
    </row>
    <row r="24" spans="1:15" ht="26.25" customHeight="1">
      <c r="B24" s="6"/>
      <c r="C24" s="28"/>
      <c r="D24" s="28"/>
      <c r="E24" s="28"/>
      <c r="F24" s="28"/>
      <c r="G24" s="28"/>
      <c r="H24" s="28"/>
      <c r="I24" s="28"/>
      <c r="J24" s="28"/>
      <c r="K24" s="28"/>
      <c r="L24" s="28"/>
      <c r="M24" s="28"/>
    </row>
    <row r="25" spans="1:15" ht="26.25" customHeight="1">
      <c r="A25" s="28"/>
      <c r="B25" s="28"/>
      <c r="C25" s="28"/>
      <c r="D25" s="28"/>
      <c r="E25" s="28"/>
      <c r="F25" s="28"/>
      <c r="G25" s="28"/>
      <c r="H25" s="31" t="s">
        <v>157</v>
      </c>
      <c r="I25" s="28"/>
      <c r="J25" s="28"/>
      <c r="K25" s="28"/>
    </row>
    <row r="26" spans="1:15" ht="26.25" customHeight="1">
      <c r="A26" s="28"/>
      <c r="B26" s="28"/>
      <c r="C26" s="28"/>
      <c r="D26" s="28"/>
      <c r="E26" s="28"/>
      <c r="F26" s="28"/>
      <c r="G26" s="28"/>
      <c r="H26" s="31"/>
      <c r="I26" s="28"/>
      <c r="J26" s="28"/>
      <c r="K26" s="28"/>
    </row>
    <row r="27" spans="1:15" ht="26.25" customHeight="1">
      <c r="A27" s="28"/>
      <c r="B27" s="28"/>
      <c r="C27" s="28"/>
      <c r="D27" s="28"/>
      <c r="E27" s="28"/>
      <c r="F27" s="28"/>
      <c r="G27" s="28"/>
    </row>
    <row r="28" spans="1:15" ht="26.25" customHeight="1">
      <c r="A28" s="32"/>
      <c r="B28" s="32"/>
      <c r="C28" s="32"/>
      <c r="D28" s="9" t="s">
        <v>224</v>
      </c>
      <c r="E28" s="9"/>
      <c r="F28" s="9"/>
      <c r="G28" s="9"/>
      <c r="H28" s="33"/>
      <c r="I28" s="9"/>
      <c r="J28" s="11"/>
      <c r="K28" s="11"/>
      <c r="L28" s="10"/>
      <c r="M28" s="10"/>
    </row>
    <row r="29" spans="1:15" ht="26.25" customHeight="1">
      <c r="A29" s="32"/>
      <c r="B29" s="32"/>
      <c r="C29" s="32"/>
      <c r="D29" s="9" t="s">
        <v>158</v>
      </c>
      <c r="E29" s="9"/>
      <c r="F29" s="9"/>
      <c r="G29" s="9"/>
      <c r="H29" s="33"/>
      <c r="I29" s="9"/>
      <c r="J29" s="11"/>
      <c r="K29" s="11"/>
      <c r="L29" s="10"/>
      <c r="M29" s="10"/>
    </row>
    <row r="30" spans="1:15" ht="26.25" customHeight="1">
      <c r="A30" s="32"/>
      <c r="B30" s="32"/>
      <c r="C30" s="32"/>
      <c r="D30" s="9"/>
      <c r="E30" s="9"/>
      <c r="F30" s="9"/>
      <c r="G30" s="9"/>
      <c r="H30" s="33"/>
      <c r="I30" s="34"/>
      <c r="J30" s="11"/>
      <c r="K30" s="11"/>
      <c r="L30" s="35"/>
      <c r="M30" s="35"/>
    </row>
    <row r="31" spans="1:15" ht="26.25" customHeight="1">
      <c r="A31" s="32"/>
      <c r="B31" s="32"/>
      <c r="C31" s="32"/>
      <c r="D31" s="22"/>
      <c r="E31" s="22"/>
      <c r="F31" s="22"/>
      <c r="G31" s="22"/>
      <c r="H31" s="35"/>
      <c r="I31" s="35"/>
      <c r="J31" s="35"/>
      <c r="K31" s="35"/>
      <c r="L31" s="35"/>
      <c r="M31" s="35"/>
    </row>
    <row r="32" spans="1:15" ht="26.25" customHeight="1">
      <c r="A32" s="32"/>
      <c r="B32" s="32"/>
      <c r="C32" s="32"/>
      <c r="D32" s="22"/>
      <c r="E32" s="22"/>
      <c r="F32" s="22"/>
      <c r="G32" s="22"/>
      <c r="H32" s="10"/>
      <c r="I32" s="10"/>
      <c r="J32" s="10"/>
      <c r="K32" s="10"/>
      <c r="L32" s="11"/>
      <c r="M32" s="35"/>
    </row>
    <row r="33" spans="1:15" ht="26.25" customHeight="1">
      <c r="A33" s="32"/>
      <c r="B33" s="32"/>
      <c r="C33" s="32"/>
      <c r="D33" s="32"/>
      <c r="E33" s="32"/>
      <c r="F33" s="32"/>
      <c r="G33" s="32"/>
      <c r="M33" s="29" t="s">
        <v>159</v>
      </c>
      <c r="O33" s="36"/>
    </row>
    <row r="34" spans="1:15" ht="26.25" customHeight="1">
      <c r="A34" s="32"/>
      <c r="B34" s="32"/>
      <c r="C34" s="32"/>
      <c r="D34" s="32"/>
      <c r="E34" s="32"/>
      <c r="F34" s="32"/>
      <c r="G34" s="32"/>
      <c r="L34" s="32"/>
      <c r="M34" s="32"/>
      <c r="N34" s="36"/>
      <c r="O34" s="36"/>
    </row>
    <row r="35" spans="1:15" ht="26.25" customHeight="1">
      <c r="A35" s="32"/>
      <c r="B35" s="32"/>
      <c r="C35" s="32"/>
      <c r="D35" s="32"/>
      <c r="E35" s="32"/>
      <c r="F35" s="32"/>
      <c r="G35" s="32"/>
      <c r="L35" s="32"/>
      <c r="M35" s="32"/>
      <c r="N35" s="36"/>
      <c r="O35" s="36"/>
    </row>
    <row r="36" spans="1:15" ht="26.25" customHeight="1">
      <c r="A36" s="32"/>
      <c r="B36" s="32"/>
      <c r="M36" s="32"/>
      <c r="N36" s="36"/>
      <c r="O36" s="36"/>
    </row>
    <row r="37" spans="1:15" ht="26.25" customHeight="1">
      <c r="A37" s="32"/>
      <c r="B37" s="32"/>
      <c r="C37" s="32"/>
      <c r="D37" s="32"/>
      <c r="E37" s="32"/>
      <c r="F37" s="32"/>
      <c r="G37" s="32"/>
      <c r="M37" s="32"/>
      <c r="N37" s="36"/>
      <c r="O37" s="36"/>
    </row>
    <row r="38" spans="1:15" ht="26.25" customHeight="1">
      <c r="A38" s="32"/>
      <c r="B38" s="32"/>
      <c r="C38" s="32"/>
      <c r="D38" s="32"/>
      <c r="E38" s="32"/>
      <c r="F38" s="32"/>
      <c r="G38" s="32"/>
      <c r="M38" s="32"/>
      <c r="N38" s="36"/>
      <c r="O38" s="36"/>
    </row>
    <row r="39" spans="1:15" ht="26.25" customHeight="1">
      <c r="A39" s="32"/>
      <c r="B39" s="32"/>
      <c r="C39" s="32"/>
      <c r="D39" s="32"/>
      <c r="E39" s="32"/>
      <c r="F39" s="32"/>
      <c r="G39" s="32"/>
      <c r="M39" s="32"/>
      <c r="N39" s="36"/>
      <c r="O39" s="36"/>
    </row>
    <row r="40" spans="1:15" ht="26.25" customHeight="1">
      <c r="A40" s="32"/>
      <c r="B40" s="32"/>
      <c r="C40" s="32"/>
      <c r="D40" s="32"/>
      <c r="E40" s="32"/>
      <c r="F40" s="32"/>
      <c r="G40" s="32"/>
      <c r="M40" s="32"/>
      <c r="N40" s="36"/>
      <c r="O40" s="36"/>
    </row>
    <row r="41" spans="1:15" ht="26.25" customHeight="1">
      <c r="A41" s="32"/>
      <c r="B41" s="32"/>
      <c r="C41" s="32"/>
      <c r="D41" s="32"/>
      <c r="E41" s="32"/>
      <c r="F41" s="32"/>
      <c r="G41" s="32"/>
      <c r="M41" s="32"/>
      <c r="N41" s="36"/>
      <c r="O41" s="36"/>
    </row>
    <row r="42" spans="1:15" ht="26.25" customHeight="1">
      <c r="A42" s="32"/>
      <c r="B42" s="32"/>
      <c r="C42" s="32"/>
      <c r="D42" s="32"/>
      <c r="E42" s="32"/>
      <c r="F42" s="32"/>
      <c r="G42" s="32"/>
      <c r="H42" s="32"/>
      <c r="I42" s="32"/>
      <c r="J42" s="32"/>
      <c r="K42" s="32"/>
      <c r="L42" s="32"/>
      <c r="M42" s="32"/>
      <c r="N42" s="36"/>
      <c r="O42" s="36"/>
    </row>
    <row r="43" spans="1:15" ht="26.25" customHeight="1">
      <c r="A43" s="32"/>
      <c r="B43" s="32"/>
      <c r="C43" s="32"/>
      <c r="D43" s="32"/>
      <c r="E43" s="32"/>
      <c r="F43" s="32"/>
      <c r="G43" s="32"/>
      <c r="H43" s="32"/>
      <c r="I43" s="32"/>
      <c r="J43" s="32"/>
      <c r="K43" s="32"/>
      <c r="L43" s="32"/>
      <c r="M43" s="32"/>
      <c r="N43" s="36"/>
      <c r="O43" s="36"/>
    </row>
    <row r="44" spans="1:15" ht="26.25" customHeight="1">
      <c r="A44" s="32"/>
      <c r="B44" s="32"/>
      <c r="C44" s="32"/>
      <c r="D44" s="32"/>
      <c r="E44" s="32"/>
      <c r="F44" s="32"/>
      <c r="G44" s="32"/>
      <c r="H44" s="32"/>
      <c r="I44" s="32"/>
      <c r="J44" s="32"/>
      <c r="K44" s="32"/>
      <c r="L44" s="32"/>
      <c r="M44" s="32"/>
      <c r="N44" s="36"/>
      <c r="O44" s="36"/>
    </row>
    <row r="45" spans="1:15" ht="26.25" customHeight="1">
      <c r="A45" s="32"/>
      <c r="B45" s="32"/>
      <c r="C45" s="32"/>
      <c r="D45" s="32"/>
      <c r="E45" s="32"/>
      <c r="F45" s="32"/>
      <c r="G45" s="32"/>
      <c r="H45" s="32"/>
      <c r="I45" s="32"/>
      <c r="J45" s="32"/>
      <c r="K45" s="32"/>
      <c r="L45" s="32"/>
      <c r="M45" s="32"/>
      <c r="N45" s="36"/>
      <c r="O45" s="36"/>
    </row>
    <row r="46" spans="1:15" ht="26.25" customHeight="1">
      <c r="A46" s="32"/>
      <c r="B46" s="32"/>
      <c r="C46" s="32"/>
      <c r="D46" s="32"/>
      <c r="E46" s="32"/>
      <c r="F46" s="32"/>
      <c r="G46" s="32"/>
      <c r="H46" s="32"/>
      <c r="I46" s="32"/>
      <c r="J46" s="32"/>
      <c r="K46" s="32"/>
      <c r="L46" s="32"/>
      <c r="M46" s="32"/>
      <c r="N46" s="36"/>
      <c r="O46" s="36"/>
    </row>
    <row r="47" spans="1:15" ht="26.25" customHeight="1">
      <c r="A47" s="32"/>
      <c r="B47" s="32"/>
      <c r="C47" s="32"/>
      <c r="D47" s="32"/>
      <c r="E47" s="32"/>
      <c r="F47" s="32"/>
      <c r="G47" s="32"/>
      <c r="H47" s="32"/>
      <c r="I47" s="32"/>
      <c r="J47" s="32"/>
      <c r="K47" s="32"/>
      <c r="L47" s="32"/>
      <c r="M47" s="32"/>
      <c r="N47" s="36"/>
      <c r="O47" s="36"/>
    </row>
    <row r="48" spans="1:15" ht="26.25" customHeight="1">
      <c r="A48" s="32"/>
      <c r="B48" s="32"/>
      <c r="C48" s="32"/>
      <c r="D48" s="32"/>
      <c r="E48" s="32"/>
      <c r="F48" s="32"/>
      <c r="G48" s="32"/>
      <c r="H48" s="32"/>
      <c r="I48" s="32"/>
      <c r="J48" s="32"/>
      <c r="K48" s="32"/>
      <c r="L48" s="32"/>
      <c r="M48" s="32"/>
      <c r="N48" s="36"/>
      <c r="O48" s="36"/>
    </row>
    <row r="49" spans="1:15" ht="26.25" customHeight="1">
      <c r="A49" s="32"/>
      <c r="B49" s="32"/>
      <c r="C49" s="32"/>
      <c r="D49" s="32"/>
      <c r="E49" s="32"/>
      <c r="F49" s="32"/>
      <c r="G49" s="32"/>
      <c r="H49" s="32"/>
      <c r="I49" s="32"/>
      <c r="J49" s="32"/>
      <c r="K49" s="32"/>
      <c r="L49" s="32"/>
      <c r="M49" s="32"/>
      <c r="N49" s="36"/>
      <c r="O49" s="36"/>
    </row>
    <row r="50" spans="1:15" ht="24">
      <c r="A50" s="32"/>
      <c r="B50" s="32"/>
      <c r="C50" s="32"/>
      <c r="D50" s="32"/>
      <c r="E50" s="32"/>
      <c r="F50" s="32"/>
      <c r="G50" s="32"/>
      <c r="H50" s="32"/>
      <c r="I50" s="32"/>
      <c r="J50" s="32"/>
      <c r="K50" s="32"/>
      <c r="L50" s="32"/>
      <c r="M50" s="20"/>
      <c r="N50" s="37"/>
      <c r="O50" s="37"/>
    </row>
    <row r="51" spans="1:15" ht="24">
      <c r="A51" s="20"/>
      <c r="B51" s="20"/>
      <c r="C51" s="20"/>
      <c r="D51" s="20"/>
      <c r="E51" s="20"/>
      <c r="F51" s="20"/>
      <c r="G51" s="20"/>
      <c r="H51" s="20"/>
      <c r="I51" s="20"/>
      <c r="J51" s="20"/>
      <c r="K51" s="20"/>
      <c r="L51" s="20"/>
      <c r="M51" s="20"/>
      <c r="N51" s="37"/>
      <c r="O51" s="37"/>
    </row>
    <row r="52" spans="1:15" ht="24">
      <c r="A52" s="20"/>
      <c r="B52" s="20"/>
      <c r="C52" s="20"/>
      <c r="D52" s="20"/>
      <c r="E52" s="20"/>
      <c r="F52" s="20"/>
      <c r="G52" s="20"/>
      <c r="H52" s="20"/>
      <c r="I52" s="20"/>
      <c r="J52" s="20"/>
      <c r="K52" s="20"/>
      <c r="L52" s="20"/>
      <c r="M52" s="20"/>
      <c r="N52" s="37"/>
      <c r="O52" s="37"/>
    </row>
    <row r="53" spans="1:15">
      <c r="A53" s="20"/>
      <c r="B53" s="20"/>
      <c r="C53" s="20"/>
      <c r="D53" s="20"/>
      <c r="E53" s="20"/>
      <c r="F53" s="20"/>
      <c r="G53" s="20"/>
      <c r="H53" s="20"/>
      <c r="I53" s="20"/>
      <c r="J53" s="20"/>
      <c r="K53" s="20"/>
      <c r="L53" s="20"/>
    </row>
  </sheetData>
  <sheetProtection formatCells="0" formatColumns="0" formatRows="0" insertColumns="0" insertRows="0" selectLockedCells="1"/>
  <mergeCells count="6">
    <mergeCell ref="A19:M20"/>
    <mergeCell ref="K7:O7"/>
    <mergeCell ref="K8:O8"/>
    <mergeCell ref="K6:O6"/>
    <mergeCell ref="B14:N14"/>
    <mergeCell ref="A17:O18"/>
  </mergeCells>
  <phoneticPr fontId="1"/>
  <printOptions horizontalCentered="1"/>
  <pageMargins left="0.78740157480314965" right="0.78740157480314965" top="0.78740157480314965" bottom="0.78740157480314965" header="0.51181102362204722" footer="0.51181102362204722"/>
  <pageSetup paperSize="9" scale="76"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38D42-BA57-427F-9C68-B71CB99D88F4}">
  <sheetPr>
    <tabColor rgb="FF92D050"/>
  </sheetPr>
  <dimension ref="A1:AG127"/>
  <sheetViews>
    <sheetView view="pageBreakPreview" zoomScaleNormal="100" zoomScaleSheetLayoutView="100" workbookViewId="0">
      <selection activeCell="AI1" sqref="AI1"/>
    </sheetView>
  </sheetViews>
  <sheetFormatPr defaultRowHeight="18.75"/>
  <cols>
    <col min="1" max="1" width="0.875" style="344" customWidth="1"/>
    <col min="2" max="9" width="2.5" style="344" customWidth="1"/>
    <col min="10" max="15" width="2.375" style="344" customWidth="1"/>
    <col min="16" max="22" width="2.5" style="344" customWidth="1"/>
    <col min="23" max="25" width="2.375" style="344" customWidth="1"/>
    <col min="26" max="27" width="2.5" style="344" customWidth="1"/>
    <col min="28" max="37" width="2.375" style="344" customWidth="1"/>
    <col min="38" max="39" width="2.25" style="344" customWidth="1"/>
    <col min="40" max="50" width="2.625" style="344" customWidth="1"/>
    <col min="51" max="16384" width="9" style="344"/>
  </cols>
  <sheetData>
    <row r="1" spans="1:31" ht="20.25">
      <c r="A1" s="343" t="s">
        <v>0</v>
      </c>
    </row>
    <row r="2" spans="1:31" ht="20.100000000000001" customHeight="1">
      <c r="A2" s="575" t="s">
        <v>494</v>
      </c>
      <c r="B2" s="575"/>
      <c r="C2" s="575"/>
      <c r="D2" s="575"/>
      <c r="E2" s="575"/>
      <c r="F2" s="575"/>
      <c r="G2" s="575"/>
      <c r="H2" s="575"/>
      <c r="I2" s="575"/>
      <c r="J2" s="575"/>
      <c r="K2" s="575"/>
      <c r="L2" s="575"/>
      <c r="M2" s="575"/>
      <c r="N2" s="575"/>
      <c r="O2" s="575"/>
    </row>
    <row r="3" spans="1:31" ht="20.100000000000001" customHeight="1">
      <c r="A3" s="576" t="s">
        <v>495</v>
      </c>
      <c r="B3" s="576"/>
      <c r="C3" s="576"/>
      <c r="D3" s="576"/>
      <c r="E3" s="576"/>
      <c r="F3" s="576"/>
      <c r="G3" s="576"/>
      <c r="H3" s="576"/>
      <c r="I3" s="576"/>
      <c r="J3" s="576"/>
      <c r="K3" s="576"/>
      <c r="L3" s="576"/>
      <c r="M3" s="576"/>
      <c r="N3" s="576"/>
      <c r="O3" s="576"/>
      <c r="P3" s="576"/>
      <c r="Q3" s="576"/>
      <c r="R3" s="576"/>
      <c r="S3" s="576"/>
      <c r="T3" s="576"/>
      <c r="U3" s="576"/>
      <c r="V3" s="576"/>
      <c r="W3" s="576"/>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ht="20.100000000000001" customHeight="1">
      <c r="A5" s="348"/>
      <c r="B5" s="604" t="s">
        <v>98</v>
      </c>
      <c r="C5" s="604"/>
      <c r="D5" s="604"/>
      <c r="E5" s="604"/>
      <c r="F5" s="604"/>
      <c r="G5" s="604"/>
      <c r="H5" s="604"/>
      <c r="I5" s="604"/>
      <c r="J5" s="604"/>
      <c r="K5" s="604"/>
      <c r="L5" s="604"/>
      <c r="M5" s="604"/>
      <c r="N5" s="604"/>
      <c r="O5" s="604"/>
      <c r="P5" s="604"/>
      <c r="Q5" s="604"/>
      <c r="R5" s="604"/>
      <c r="S5" s="604"/>
      <c r="T5" s="604"/>
      <c r="U5" s="604"/>
      <c r="V5" s="604"/>
      <c r="W5" s="604"/>
      <c r="X5" s="604"/>
      <c r="Y5" s="604"/>
      <c r="Z5" s="604"/>
      <c r="AA5" s="564"/>
      <c r="AB5" s="558"/>
      <c r="AC5" s="558"/>
      <c r="AD5" s="558"/>
      <c r="AE5" s="558"/>
    </row>
    <row r="6" spans="1:31" ht="20.100000000000001" customHeight="1">
      <c r="A6" s="348"/>
      <c r="B6" s="604" t="s">
        <v>99</v>
      </c>
      <c r="C6" s="604"/>
      <c r="D6" s="604"/>
      <c r="E6" s="604"/>
      <c r="F6" s="604"/>
      <c r="G6" s="604"/>
      <c r="H6" s="604"/>
      <c r="I6" s="604"/>
      <c r="J6" s="604"/>
      <c r="K6" s="604"/>
      <c r="L6" s="604"/>
      <c r="M6" s="604"/>
      <c r="N6" s="604"/>
      <c r="O6" s="604"/>
      <c r="P6" s="604"/>
      <c r="Q6" s="604"/>
      <c r="R6" s="604"/>
      <c r="S6" s="604"/>
      <c r="T6" s="604"/>
      <c r="U6" s="604"/>
      <c r="V6" s="604"/>
      <c r="W6" s="604"/>
      <c r="X6" s="604"/>
      <c r="Y6" s="604"/>
      <c r="Z6" s="604"/>
      <c r="AA6" s="564"/>
      <c r="AB6" s="558"/>
      <c r="AC6" s="558"/>
      <c r="AD6" s="558"/>
      <c r="AE6" s="558"/>
    </row>
    <row r="7" spans="1:31" ht="19.5" customHeight="1"/>
    <row r="8" spans="1:31" s="345" customFormat="1" ht="39.950000000000003" customHeight="1">
      <c r="A8" s="622" t="s">
        <v>625</v>
      </c>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row>
    <row r="9" spans="1:31" ht="20.100000000000001" customHeight="1">
      <c r="A9" s="593"/>
      <c r="B9" s="590"/>
      <c r="C9" s="590"/>
      <c r="D9" s="590"/>
      <c r="E9" s="590"/>
      <c r="F9" s="590"/>
      <c r="G9" s="590"/>
      <c r="H9" s="590"/>
      <c r="I9" s="638"/>
      <c r="J9" s="567" t="s">
        <v>101</v>
      </c>
      <c r="K9" s="568"/>
      <c r="L9" s="568"/>
      <c r="M9" s="568"/>
      <c r="N9" s="568"/>
      <c r="O9" s="568"/>
      <c r="P9" s="568"/>
      <c r="Q9" s="568"/>
      <c r="R9" s="568"/>
      <c r="S9" s="569"/>
      <c r="T9" s="567" t="s">
        <v>102</v>
      </c>
      <c r="U9" s="568"/>
      <c r="V9" s="568"/>
      <c r="W9" s="568"/>
      <c r="X9" s="568"/>
      <c r="Y9" s="568"/>
      <c r="Z9" s="568"/>
      <c r="AA9" s="568"/>
      <c r="AB9" s="568"/>
      <c r="AC9" s="569"/>
    </row>
    <row r="10" spans="1:31" ht="20.100000000000001" customHeight="1">
      <c r="A10" s="595"/>
      <c r="B10" s="596"/>
      <c r="C10" s="596"/>
      <c r="D10" s="596"/>
      <c r="E10" s="596"/>
      <c r="F10" s="596"/>
      <c r="G10" s="596"/>
      <c r="H10" s="596"/>
      <c r="I10" s="632"/>
      <c r="J10" s="571" t="s">
        <v>103</v>
      </c>
      <c r="K10" s="572"/>
      <c r="L10" s="572"/>
      <c r="M10" s="572"/>
      <c r="N10" s="572"/>
      <c r="O10" s="572"/>
      <c r="P10" s="571" t="s">
        <v>104</v>
      </c>
      <c r="Q10" s="572"/>
      <c r="R10" s="572"/>
      <c r="S10" s="573"/>
      <c r="T10" s="571" t="s">
        <v>103</v>
      </c>
      <c r="U10" s="572"/>
      <c r="V10" s="572"/>
      <c r="W10" s="572"/>
      <c r="X10" s="572"/>
      <c r="Y10" s="572"/>
      <c r="Z10" s="571" t="s">
        <v>104</v>
      </c>
      <c r="AA10" s="572"/>
      <c r="AB10" s="572"/>
      <c r="AC10" s="573"/>
      <c r="AD10" s="350"/>
      <c r="AE10" s="350"/>
    </row>
    <row r="11" spans="1:31" ht="20.100000000000001" customHeight="1">
      <c r="A11" s="570" t="s">
        <v>105</v>
      </c>
      <c r="B11" s="570"/>
      <c r="C11" s="570"/>
      <c r="D11" s="570"/>
      <c r="E11" s="570"/>
      <c r="F11" s="570"/>
      <c r="G11" s="570"/>
      <c r="H11" s="570"/>
      <c r="I11" s="570"/>
      <c r="J11" s="641"/>
      <c r="K11" s="641"/>
      <c r="L11" s="641"/>
      <c r="M11" s="641"/>
      <c r="N11" s="641"/>
      <c r="O11" s="641"/>
      <c r="P11" s="641"/>
      <c r="Q11" s="641"/>
      <c r="R11" s="641"/>
      <c r="S11" s="641"/>
      <c r="T11" s="641"/>
      <c r="U11" s="641"/>
      <c r="V11" s="641"/>
      <c r="W11" s="641"/>
      <c r="X11" s="641"/>
      <c r="Y11" s="641"/>
      <c r="Z11" s="641"/>
      <c r="AA11" s="641"/>
      <c r="AB11" s="641"/>
      <c r="AC11" s="641"/>
      <c r="AD11" s="250"/>
      <c r="AE11" s="250"/>
    </row>
    <row r="12" spans="1:31" ht="20.100000000000001" customHeight="1">
      <c r="A12" s="570" t="s">
        <v>106</v>
      </c>
      <c r="B12" s="570"/>
      <c r="C12" s="570"/>
      <c r="D12" s="570"/>
      <c r="E12" s="570"/>
      <c r="F12" s="570"/>
      <c r="G12" s="570"/>
      <c r="H12" s="570"/>
      <c r="I12" s="570"/>
      <c r="J12" s="641"/>
      <c r="K12" s="641"/>
      <c r="L12" s="641"/>
      <c r="M12" s="641"/>
      <c r="N12" s="641"/>
      <c r="O12" s="641"/>
      <c r="P12" s="641"/>
      <c r="Q12" s="641"/>
      <c r="R12" s="641"/>
      <c r="S12" s="641"/>
      <c r="T12" s="641"/>
      <c r="U12" s="641"/>
      <c r="V12" s="641"/>
      <c r="W12" s="641"/>
      <c r="X12" s="641"/>
      <c r="Y12" s="641"/>
      <c r="Z12" s="641"/>
      <c r="AA12" s="641"/>
      <c r="AB12" s="641"/>
      <c r="AC12" s="641"/>
      <c r="AD12" s="250"/>
      <c r="AE12" s="250"/>
    </row>
    <row r="13" spans="1:31" ht="20.100000000000001" customHeight="1">
      <c r="A13" s="570" t="s">
        <v>107</v>
      </c>
      <c r="B13" s="570"/>
      <c r="C13" s="570"/>
      <c r="D13" s="570"/>
      <c r="E13" s="570"/>
      <c r="F13" s="570"/>
      <c r="G13" s="570"/>
      <c r="H13" s="570"/>
      <c r="I13" s="570"/>
      <c r="J13" s="641"/>
      <c r="K13" s="641"/>
      <c r="L13" s="641"/>
      <c r="M13" s="641"/>
      <c r="N13" s="641"/>
      <c r="O13" s="641"/>
      <c r="P13" s="641"/>
      <c r="Q13" s="641"/>
      <c r="R13" s="641"/>
      <c r="S13" s="641"/>
      <c r="T13" s="641"/>
      <c r="U13" s="641"/>
      <c r="V13" s="641"/>
      <c r="W13" s="641"/>
      <c r="X13" s="641"/>
      <c r="Y13" s="641"/>
      <c r="Z13" s="641"/>
      <c r="AA13" s="641"/>
      <c r="AB13" s="641"/>
      <c r="AC13" s="641"/>
      <c r="AD13" s="250"/>
      <c r="AE13" s="250"/>
    </row>
    <row r="14" spans="1:31" ht="39.950000000000003" customHeight="1">
      <c r="A14" s="570" t="s">
        <v>108</v>
      </c>
      <c r="B14" s="570"/>
      <c r="C14" s="570"/>
      <c r="D14" s="570"/>
      <c r="E14" s="570"/>
      <c r="F14" s="570"/>
      <c r="G14" s="570"/>
      <c r="H14" s="570"/>
      <c r="I14" s="570"/>
      <c r="J14" s="641"/>
      <c r="K14" s="641"/>
      <c r="L14" s="641"/>
      <c r="M14" s="641"/>
      <c r="N14" s="641"/>
      <c r="O14" s="641"/>
      <c r="P14" s="641"/>
      <c r="Q14" s="641"/>
      <c r="R14" s="641"/>
      <c r="S14" s="641"/>
      <c r="T14" s="641"/>
      <c r="U14" s="641"/>
      <c r="V14" s="641"/>
      <c r="W14" s="641"/>
      <c r="X14" s="641"/>
      <c r="Y14" s="641"/>
      <c r="Z14" s="641"/>
      <c r="AA14" s="641"/>
      <c r="AB14" s="641"/>
      <c r="AC14" s="641"/>
      <c r="AD14" s="250"/>
      <c r="AE14" s="250"/>
    </row>
    <row r="15" spans="1:31" ht="19.5" customHeight="1"/>
    <row r="16" spans="1:31" ht="20.100000000000001" customHeight="1">
      <c r="A16" s="608" t="s">
        <v>626</v>
      </c>
      <c r="B16" s="608"/>
      <c r="C16" s="608"/>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345"/>
      <c r="AB16" s="2"/>
      <c r="AC16" s="2"/>
      <c r="AD16" s="2"/>
      <c r="AE16" s="2"/>
    </row>
    <row r="17" spans="1:31" ht="20.100000000000001" customHeight="1">
      <c r="A17" s="552" t="s">
        <v>1</v>
      </c>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4"/>
      <c r="AB17" s="555" t="s">
        <v>2</v>
      </c>
      <c r="AC17" s="555"/>
      <c r="AD17" s="555" t="s">
        <v>3</v>
      </c>
      <c r="AE17" s="555"/>
    </row>
    <row r="18" spans="1:31" ht="39.950000000000003" customHeight="1">
      <c r="A18" s="348"/>
      <c r="B18" s="564" t="s">
        <v>57</v>
      </c>
      <c r="C18" s="565"/>
      <c r="D18" s="565"/>
      <c r="E18" s="565"/>
      <c r="F18" s="565"/>
      <c r="G18" s="565"/>
      <c r="H18" s="565"/>
      <c r="I18" s="565"/>
      <c r="J18" s="565"/>
      <c r="K18" s="565"/>
      <c r="L18" s="565"/>
      <c r="M18" s="565"/>
      <c r="N18" s="565"/>
      <c r="O18" s="565"/>
      <c r="P18" s="565"/>
      <c r="Q18" s="565"/>
      <c r="R18" s="565"/>
      <c r="S18" s="565"/>
      <c r="T18" s="565"/>
      <c r="U18" s="565"/>
      <c r="V18" s="565"/>
      <c r="W18" s="565"/>
      <c r="X18" s="565"/>
      <c r="Y18" s="565"/>
      <c r="Z18" s="565"/>
      <c r="AA18" s="565"/>
      <c r="AB18" s="558"/>
      <c r="AC18" s="558"/>
      <c r="AD18" s="558"/>
      <c r="AE18" s="558"/>
    </row>
    <row r="19" spans="1:31" ht="60" customHeight="1">
      <c r="A19" s="348"/>
      <c r="B19" s="564" t="s">
        <v>58</v>
      </c>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58"/>
      <c r="AC19" s="558"/>
      <c r="AD19" s="558"/>
      <c r="AE19" s="558"/>
    </row>
    <row r="20" spans="1:31" ht="20.100000000000001" customHeight="1">
      <c r="A20" s="348"/>
      <c r="B20" s="564" t="s">
        <v>59</v>
      </c>
      <c r="C20" s="565"/>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58"/>
      <c r="AC20" s="558"/>
      <c r="AD20" s="558"/>
      <c r="AE20" s="558"/>
    </row>
    <row r="21" spans="1:31" ht="20.100000000000001" customHeight="1">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2"/>
      <c r="AC21" s="2"/>
      <c r="AD21" s="2"/>
      <c r="AE21" s="2"/>
    </row>
    <row r="22" spans="1:31" ht="20.100000000000001" customHeight="1">
      <c r="A22" s="344" t="s">
        <v>60</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2"/>
      <c r="AC22" s="2"/>
      <c r="AD22" s="2"/>
      <c r="AE22" s="2"/>
    </row>
    <row r="23" spans="1:31" ht="30" customHeight="1">
      <c r="A23" s="566" t="s">
        <v>61</v>
      </c>
      <c r="B23" s="566"/>
      <c r="C23" s="566"/>
      <c r="D23" s="566"/>
      <c r="E23" s="566"/>
      <c r="F23" s="566"/>
      <c r="G23" s="566"/>
      <c r="H23" s="566"/>
      <c r="I23" s="566"/>
      <c r="J23" s="567" t="s">
        <v>63</v>
      </c>
      <c r="K23" s="568"/>
      <c r="L23" s="568"/>
      <c r="M23" s="568"/>
      <c r="N23" s="568"/>
      <c r="O23" s="568"/>
      <c r="P23" s="568"/>
      <c r="Q23" s="568"/>
      <c r="R23" s="568"/>
      <c r="S23" s="568"/>
      <c r="T23" s="568"/>
      <c r="U23" s="568"/>
      <c r="V23" s="568"/>
      <c r="W23" s="568"/>
      <c r="X23" s="568"/>
      <c r="Y23" s="568"/>
      <c r="Z23" s="569"/>
      <c r="AA23" s="567" t="s">
        <v>62</v>
      </c>
      <c r="AB23" s="568"/>
      <c r="AC23" s="568"/>
      <c r="AD23" s="568"/>
      <c r="AE23" s="569"/>
    </row>
    <row r="24" spans="1:31" ht="30" customHeight="1">
      <c r="A24" s="684"/>
      <c r="B24" s="572"/>
      <c r="C24" s="572"/>
      <c r="D24" s="572"/>
      <c r="E24" s="572"/>
      <c r="F24" s="572"/>
      <c r="G24" s="572"/>
      <c r="H24" s="572"/>
      <c r="I24" s="573"/>
      <c r="J24" s="658"/>
      <c r="K24" s="604"/>
      <c r="L24" s="604"/>
      <c r="M24" s="604"/>
      <c r="N24" s="604"/>
      <c r="O24" s="604"/>
      <c r="P24" s="604"/>
      <c r="Q24" s="604"/>
      <c r="R24" s="604"/>
      <c r="S24" s="604"/>
      <c r="T24" s="604"/>
      <c r="U24" s="604"/>
      <c r="V24" s="604"/>
      <c r="W24" s="604"/>
      <c r="X24" s="604"/>
      <c r="Y24" s="604"/>
      <c r="Z24" s="564"/>
      <c r="AA24" s="561"/>
      <c r="AB24" s="562"/>
      <c r="AC24" s="562"/>
      <c r="AD24" s="562"/>
      <c r="AE24" s="563"/>
    </row>
    <row r="25" spans="1:31" ht="30" customHeight="1">
      <c r="A25" s="571"/>
      <c r="B25" s="572"/>
      <c r="C25" s="572"/>
      <c r="D25" s="572"/>
      <c r="E25" s="572"/>
      <c r="F25" s="572"/>
      <c r="G25" s="572"/>
      <c r="H25" s="572"/>
      <c r="I25" s="573"/>
      <c r="J25" s="658"/>
      <c r="K25" s="604"/>
      <c r="L25" s="604"/>
      <c r="M25" s="604"/>
      <c r="N25" s="604"/>
      <c r="O25" s="604"/>
      <c r="P25" s="604"/>
      <c r="Q25" s="604"/>
      <c r="R25" s="604"/>
      <c r="S25" s="604"/>
      <c r="T25" s="604"/>
      <c r="U25" s="604"/>
      <c r="V25" s="604"/>
      <c r="W25" s="604"/>
      <c r="X25" s="604"/>
      <c r="Y25" s="604"/>
      <c r="Z25" s="564"/>
      <c r="AA25" s="561"/>
      <c r="AB25" s="562"/>
      <c r="AC25" s="562"/>
      <c r="AD25" s="562"/>
      <c r="AE25" s="563"/>
    </row>
    <row r="26" spans="1:31" ht="30" customHeight="1">
      <c r="A26" s="571"/>
      <c r="B26" s="572"/>
      <c r="C26" s="572"/>
      <c r="D26" s="572"/>
      <c r="E26" s="572"/>
      <c r="F26" s="572"/>
      <c r="G26" s="572"/>
      <c r="H26" s="572"/>
      <c r="I26" s="573"/>
      <c r="J26" s="658"/>
      <c r="K26" s="604"/>
      <c r="L26" s="604"/>
      <c r="M26" s="604"/>
      <c r="N26" s="604"/>
      <c r="O26" s="604"/>
      <c r="P26" s="604"/>
      <c r="Q26" s="604"/>
      <c r="R26" s="604"/>
      <c r="S26" s="604"/>
      <c r="T26" s="604"/>
      <c r="U26" s="604"/>
      <c r="V26" s="604"/>
      <c r="W26" s="604"/>
      <c r="X26" s="604"/>
      <c r="Y26" s="604"/>
      <c r="Z26" s="564"/>
      <c r="AA26" s="561"/>
      <c r="AB26" s="562"/>
      <c r="AC26" s="562"/>
      <c r="AD26" s="562"/>
      <c r="AE26" s="563"/>
    </row>
    <row r="27" spans="1:31" ht="30" customHeight="1">
      <c r="A27" s="641"/>
      <c r="B27" s="641"/>
      <c r="C27" s="641"/>
      <c r="D27" s="641"/>
      <c r="E27" s="641"/>
      <c r="F27" s="641"/>
      <c r="G27" s="641"/>
      <c r="H27" s="641"/>
      <c r="I27" s="641"/>
      <c r="J27" s="658"/>
      <c r="K27" s="604"/>
      <c r="L27" s="604"/>
      <c r="M27" s="604"/>
      <c r="N27" s="604"/>
      <c r="O27" s="604"/>
      <c r="P27" s="604"/>
      <c r="Q27" s="604"/>
      <c r="R27" s="604"/>
      <c r="S27" s="604"/>
      <c r="T27" s="604"/>
      <c r="U27" s="604"/>
      <c r="V27" s="604"/>
      <c r="W27" s="604"/>
      <c r="X27" s="604"/>
      <c r="Y27" s="604"/>
      <c r="Z27" s="564"/>
      <c r="AA27" s="561"/>
      <c r="AB27" s="562"/>
      <c r="AC27" s="562"/>
      <c r="AD27" s="562"/>
      <c r="AE27" s="563"/>
    </row>
    <row r="28" spans="1:31" ht="30" customHeight="1">
      <c r="A28" s="641"/>
      <c r="B28" s="641"/>
      <c r="C28" s="641"/>
      <c r="D28" s="641"/>
      <c r="E28" s="641"/>
      <c r="F28" s="641"/>
      <c r="G28" s="641"/>
      <c r="H28" s="641"/>
      <c r="I28" s="641"/>
      <c r="J28" s="658"/>
      <c r="K28" s="604"/>
      <c r="L28" s="604"/>
      <c r="M28" s="604"/>
      <c r="N28" s="604"/>
      <c r="O28" s="604"/>
      <c r="P28" s="604"/>
      <c r="Q28" s="604"/>
      <c r="R28" s="604"/>
      <c r="S28" s="604"/>
      <c r="T28" s="604"/>
      <c r="U28" s="604"/>
      <c r="V28" s="604"/>
      <c r="W28" s="604"/>
      <c r="X28" s="604"/>
      <c r="Y28" s="604"/>
      <c r="Z28" s="564"/>
      <c r="AA28" s="561"/>
      <c r="AB28" s="562"/>
      <c r="AC28" s="562"/>
      <c r="AD28" s="562"/>
      <c r="AE28" s="563"/>
    </row>
    <row r="29" spans="1:31" ht="20.100000000000001" customHeight="1">
      <c r="A29" s="2"/>
      <c r="B29" s="388" t="s">
        <v>65</v>
      </c>
      <c r="C29" s="2"/>
      <c r="D29" s="2"/>
      <c r="E29" s="2"/>
      <c r="F29" s="2"/>
      <c r="G29" s="2"/>
      <c r="H29" s="2"/>
      <c r="I29" s="2"/>
      <c r="J29" s="2"/>
      <c r="K29" s="2"/>
      <c r="L29" s="2"/>
      <c r="M29" s="2"/>
      <c r="N29" s="2"/>
      <c r="O29" s="2"/>
      <c r="P29" s="2"/>
      <c r="Q29" s="2"/>
      <c r="R29" s="2"/>
      <c r="S29" s="2"/>
      <c r="T29" s="2"/>
      <c r="U29" s="2"/>
      <c r="V29" s="389"/>
      <c r="W29" s="389"/>
      <c r="X29" s="389"/>
      <c r="Y29" s="389"/>
      <c r="Z29" s="389"/>
      <c r="AA29" s="389"/>
      <c r="AB29" s="389"/>
      <c r="AC29" s="389"/>
      <c r="AD29" s="389"/>
      <c r="AE29" s="389"/>
    </row>
    <row r="30" spans="1:31" ht="20.100000000000001" customHeight="1"/>
    <row r="31" spans="1:31" ht="20.100000000000001" customHeight="1">
      <c r="A31" s="608" t="s">
        <v>498</v>
      </c>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345"/>
      <c r="AB31" s="2"/>
      <c r="AC31" s="2"/>
      <c r="AD31" s="2"/>
      <c r="AE31" s="2"/>
    </row>
    <row r="32" spans="1:31" ht="20.100000000000001" customHeight="1">
      <c r="A32" s="552" t="s">
        <v>1</v>
      </c>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4"/>
      <c r="AB32" s="555" t="s">
        <v>2</v>
      </c>
      <c r="AC32" s="555"/>
      <c r="AD32" s="555" t="s">
        <v>3</v>
      </c>
      <c r="AE32" s="555"/>
    </row>
    <row r="33" spans="1:33" ht="39.950000000000003" customHeight="1">
      <c r="A33" s="373"/>
      <c r="B33" s="671" t="s">
        <v>131</v>
      </c>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593"/>
      <c r="AC33" s="638"/>
      <c r="AD33" s="593"/>
      <c r="AE33" s="638"/>
    </row>
    <row r="34" spans="1:33" ht="30" customHeight="1">
      <c r="A34" s="367"/>
      <c r="B34" s="683" t="s">
        <v>132</v>
      </c>
      <c r="C34" s="683"/>
      <c r="D34" s="683"/>
      <c r="E34" s="683"/>
      <c r="F34" s="683"/>
      <c r="G34" s="683"/>
      <c r="H34" s="683"/>
      <c r="I34" s="683"/>
      <c r="J34" s="683"/>
      <c r="K34" s="683"/>
      <c r="L34" s="683"/>
      <c r="M34" s="596"/>
      <c r="N34" s="596"/>
      <c r="O34" s="597" t="s">
        <v>133</v>
      </c>
      <c r="P34" s="597"/>
      <c r="Q34" s="596"/>
      <c r="R34" s="596"/>
      <c r="S34" s="597" t="s">
        <v>134</v>
      </c>
      <c r="T34" s="597"/>
      <c r="U34" s="346"/>
      <c r="V34" s="346"/>
      <c r="W34" s="346"/>
      <c r="X34" s="346"/>
      <c r="Y34" s="346"/>
      <c r="Z34" s="346"/>
      <c r="AA34" s="346"/>
      <c r="AB34" s="595"/>
      <c r="AC34" s="632"/>
      <c r="AD34" s="595"/>
      <c r="AE34" s="632"/>
    </row>
    <row r="35" spans="1:33" ht="20.100000000000001" customHeight="1"/>
    <row r="36" spans="1:33" ht="20.100000000000001" customHeight="1">
      <c r="A36" s="576" t="s">
        <v>529</v>
      </c>
      <c r="B36" s="576"/>
      <c r="C36" s="576"/>
      <c r="D36" s="576"/>
      <c r="E36" s="576"/>
      <c r="F36" s="576"/>
      <c r="G36" s="576"/>
      <c r="H36" s="576"/>
      <c r="I36" s="576"/>
      <c r="J36" s="576"/>
      <c r="K36" s="576"/>
      <c r="L36" s="576"/>
      <c r="M36" s="576"/>
      <c r="N36" s="576"/>
      <c r="O36" s="576"/>
      <c r="P36" s="576"/>
      <c r="Q36" s="576"/>
      <c r="R36" s="576"/>
      <c r="S36" s="576"/>
      <c r="T36" s="576"/>
      <c r="U36" s="576"/>
      <c r="V36" s="576"/>
      <c r="W36" s="576"/>
    </row>
    <row r="37" spans="1:33" ht="20.100000000000001" customHeight="1">
      <c r="A37" s="552" t="s">
        <v>1</v>
      </c>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4"/>
      <c r="AB37" s="555" t="s">
        <v>2</v>
      </c>
      <c r="AC37" s="555"/>
      <c r="AD37" s="555" t="s">
        <v>3</v>
      </c>
      <c r="AE37" s="555"/>
    </row>
    <row r="38" spans="1:33" ht="60" customHeight="1">
      <c r="A38" s="348"/>
      <c r="B38" s="604" t="s">
        <v>530</v>
      </c>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564"/>
      <c r="AB38" s="558"/>
      <c r="AC38" s="558"/>
      <c r="AD38" s="558"/>
      <c r="AE38" s="558"/>
    </row>
    <row r="39" spans="1:33" ht="69.95" customHeight="1">
      <c r="A39" s="348"/>
      <c r="B39" s="604" t="s">
        <v>531</v>
      </c>
      <c r="C39" s="604"/>
      <c r="D39" s="604"/>
      <c r="E39" s="604"/>
      <c r="F39" s="604"/>
      <c r="G39" s="604"/>
      <c r="H39" s="604"/>
      <c r="I39" s="604"/>
      <c r="J39" s="604"/>
      <c r="K39" s="604"/>
      <c r="L39" s="604"/>
      <c r="M39" s="604"/>
      <c r="N39" s="604"/>
      <c r="O39" s="604"/>
      <c r="P39" s="604"/>
      <c r="Q39" s="604"/>
      <c r="R39" s="604"/>
      <c r="S39" s="604"/>
      <c r="T39" s="604"/>
      <c r="U39" s="604"/>
      <c r="V39" s="604"/>
      <c r="W39" s="604"/>
      <c r="X39" s="604"/>
      <c r="Y39" s="604"/>
      <c r="Z39" s="604"/>
      <c r="AA39" s="564"/>
      <c r="AB39" s="558"/>
      <c r="AC39" s="558"/>
      <c r="AD39" s="558"/>
      <c r="AE39" s="558"/>
    </row>
    <row r="40" spans="1:33" ht="20.100000000000001" customHeight="1"/>
    <row r="41" spans="1:33" ht="20.100000000000001" customHeight="1">
      <c r="A41" s="576" t="s">
        <v>627</v>
      </c>
      <c r="B41" s="576"/>
      <c r="C41" s="576"/>
      <c r="D41" s="576"/>
      <c r="E41" s="576"/>
      <c r="F41" s="576"/>
      <c r="G41" s="576"/>
      <c r="H41" s="576"/>
      <c r="I41" s="576"/>
      <c r="J41" s="576"/>
      <c r="K41" s="576"/>
      <c r="L41" s="576"/>
      <c r="M41" s="576"/>
      <c r="N41" s="576"/>
      <c r="O41" s="576"/>
      <c r="P41" s="576"/>
      <c r="Q41" s="576"/>
      <c r="R41" s="576"/>
      <c r="S41" s="576"/>
      <c r="T41" s="576"/>
      <c r="U41" s="576"/>
      <c r="V41" s="576"/>
      <c r="W41" s="576"/>
    </row>
    <row r="42" spans="1:33" ht="30" customHeight="1">
      <c r="A42" s="552" t="s">
        <v>1</v>
      </c>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c r="AA42" s="554"/>
      <c r="AB42" s="555" t="s">
        <v>2</v>
      </c>
      <c r="AC42" s="555"/>
      <c r="AD42" s="555" t="s">
        <v>3</v>
      </c>
      <c r="AE42" s="555"/>
      <c r="AF42" s="631" t="s">
        <v>439</v>
      </c>
      <c r="AG42" s="631"/>
    </row>
    <row r="43" spans="1:33" s="350" customFormat="1" ht="20.100000000000001" customHeight="1">
      <c r="A43" s="386"/>
      <c r="B43" s="623" t="s">
        <v>532</v>
      </c>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5"/>
      <c r="AB43" s="626"/>
      <c r="AC43" s="626"/>
      <c r="AD43" s="626"/>
      <c r="AE43" s="626"/>
      <c r="AF43" s="685" t="s">
        <v>580</v>
      </c>
      <c r="AG43" s="686"/>
    </row>
    <row r="44" spans="1:33" ht="20.100000000000001" customHeight="1">
      <c r="A44" s="384"/>
      <c r="B44" s="606" t="s">
        <v>533</v>
      </c>
      <c r="C44" s="607"/>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7"/>
      <c r="AB44" s="621"/>
      <c r="AC44" s="621"/>
      <c r="AD44" s="621"/>
      <c r="AE44" s="621"/>
      <c r="AF44" s="687"/>
      <c r="AG44" s="688"/>
    </row>
    <row r="45" spans="1:33" ht="20.100000000000001" customHeight="1">
      <c r="A45" s="362"/>
      <c r="B45" s="345" t="s">
        <v>526</v>
      </c>
      <c r="C45" s="575" t="s">
        <v>535</v>
      </c>
      <c r="D45" s="575"/>
      <c r="E45" s="575"/>
      <c r="F45" s="575"/>
      <c r="G45" s="575"/>
      <c r="H45" s="575"/>
      <c r="I45" s="575"/>
      <c r="J45" s="579"/>
      <c r="K45" s="579"/>
      <c r="L45" s="575" t="s">
        <v>536</v>
      </c>
      <c r="M45" s="575"/>
      <c r="N45" s="579"/>
      <c r="O45" s="579"/>
      <c r="P45" s="575" t="s">
        <v>537</v>
      </c>
      <c r="Q45" s="575"/>
      <c r="R45" s="579"/>
      <c r="S45" s="579"/>
      <c r="T45" s="575" t="s">
        <v>538</v>
      </c>
      <c r="U45" s="575"/>
      <c r="AA45" s="387"/>
      <c r="AB45" s="358"/>
      <c r="AC45" s="365"/>
      <c r="AD45" s="358"/>
      <c r="AE45" s="365"/>
      <c r="AF45" s="687"/>
      <c r="AG45" s="688"/>
    </row>
    <row r="46" spans="1:33" ht="39.950000000000003" customHeight="1">
      <c r="A46" s="367"/>
      <c r="B46" s="355" t="s">
        <v>526</v>
      </c>
      <c r="C46" s="635" t="s">
        <v>540</v>
      </c>
      <c r="D46" s="635"/>
      <c r="E46" s="635"/>
      <c r="F46" s="635"/>
      <c r="G46" s="635"/>
      <c r="H46" s="596"/>
      <c r="I46" s="596"/>
      <c r="J46" s="596"/>
      <c r="K46" s="596"/>
      <c r="L46" s="596"/>
      <c r="M46" s="596"/>
      <c r="N46" s="596"/>
      <c r="O46" s="596"/>
      <c r="P46" s="596"/>
      <c r="Q46" s="596"/>
      <c r="R46" s="596"/>
      <c r="S46" s="596"/>
      <c r="T46" s="596"/>
      <c r="U46" s="596"/>
      <c r="V46" s="596"/>
      <c r="W46" s="596"/>
      <c r="X46" s="596"/>
      <c r="Y46" s="596"/>
      <c r="Z46" s="596"/>
      <c r="AA46" s="355" t="s">
        <v>527</v>
      </c>
      <c r="AB46" s="354"/>
      <c r="AC46" s="369"/>
      <c r="AD46" s="354"/>
      <c r="AE46" s="369"/>
      <c r="AF46" s="689"/>
      <c r="AG46" s="690"/>
    </row>
    <row r="47" spans="1:33" s="350" customFormat="1" ht="20.100000000000001" customHeight="1">
      <c r="A47" s="386"/>
      <c r="B47" s="623" t="s">
        <v>539</v>
      </c>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5"/>
      <c r="AB47" s="626"/>
      <c r="AC47" s="626"/>
      <c r="AD47" s="626"/>
      <c r="AE47" s="626"/>
      <c r="AF47" s="685" t="s">
        <v>580</v>
      </c>
      <c r="AG47" s="686"/>
    </row>
    <row r="48" spans="1:33" ht="20.100000000000001" customHeight="1">
      <c r="A48" s="384"/>
      <c r="B48" s="606" t="s">
        <v>541</v>
      </c>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21"/>
      <c r="AC48" s="621"/>
      <c r="AD48" s="621"/>
      <c r="AE48" s="621"/>
      <c r="AF48" s="687"/>
      <c r="AG48" s="688"/>
    </row>
    <row r="49" spans="1:33" ht="39.950000000000003" customHeight="1">
      <c r="A49" s="367"/>
      <c r="B49" s="355" t="s">
        <v>526</v>
      </c>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355" t="s">
        <v>527</v>
      </c>
      <c r="AB49" s="354"/>
      <c r="AC49" s="369"/>
      <c r="AD49" s="354"/>
      <c r="AE49" s="369"/>
      <c r="AF49" s="689"/>
      <c r="AG49" s="690"/>
    </row>
    <row r="50" spans="1:33" s="341" customFormat="1" ht="39.950000000000003" customHeight="1">
      <c r="A50" s="390"/>
      <c r="B50" s="681" t="s">
        <v>542</v>
      </c>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30"/>
      <c r="AB50" s="682"/>
      <c r="AC50" s="682"/>
      <c r="AD50" s="682"/>
      <c r="AE50" s="682"/>
      <c r="AF50" s="691" t="s">
        <v>580</v>
      </c>
      <c r="AG50" s="692"/>
    </row>
    <row r="51" spans="1:33" ht="20.100000000000001" customHeight="1">
      <c r="A51" s="362"/>
      <c r="B51" s="650" t="s">
        <v>543</v>
      </c>
      <c r="C51" s="679"/>
      <c r="D51" s="679"/>
      <c r="E51" s="679"/>
      <c r="F51" s="679"/>
      <c r="G51" s="679"/>
      <c r="H51" s="679"/>
      <c r="I51" s="679"/>
      <c r="J51" s="679"/>
      <c r="K51" s="679"/>
      <c r="L51" s="679"/>
      <c r="M51" s="679"/>
      <c r="N51" s="679"/>
      <c r="O51" s="679"/>
      <c r="P51" s="679"/>
      <c r="Q51" s="679"/>
      <c r="R51" s="679"/>
      <c r="S51" s="679"/>
      <c r="T51" s="679"/>
      <c r="U51" s="679"/>
      <c r="V51" s="679"/>
      <c r="W51" s="679"/>
      <c r="X51" s="679"/>
      <c r="Y51" s="679"/>
      <c r="Z51" s="679"/>
      <c r="AA51" s="679"/>
      <c r="AB51" s="621"/>
      <c r="AC51" s="621"/>
      <c r="AD51" s="621"/>
      <c r="AE51" s="621"/>
      <c r="AF51" s="693"/>
      <c r="AG51" s="694"/>
    </row>
    <row r="52" spans="1:33" ht="39.950000000000003" customHeight="1">
      <c r="A52" s="367"/>
      <c r="B52" s="355" t="s">
        <v>526</v>
      </c>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355" t="s">
        <v>527</v>
      </c>
      <c r="AB52" s="354"/>
      <c r="AC52" s="369"/>
      <c r="AD52" s="354"/>
      <c r="AE52" s="369"/>
      <c r="AF52" s="695"/>
      <c r="AG52" s="696"/>
    </row>
    <row r="53" spans="1:33" s="350" customFormat="1" ht="39.950000000000003" customHeight="1">
      <c r="A53" s="391"/>
      <c r="B53" s="629" t="s">
        <v>544</v>
      </c>
      <c r="C53" s="629"/>
      <c r="D53" s="629"/>
      <c r="E53" s="629"/>
      <c r="F53" s="629"/>
      <c r="G53" s="629"/>
      <c r="H53" s="629"/>
      <c r="I53" s="629"/>
      <c r="J53" s="629"/>
      <c r="K53" s="629"/>
      <c r="L53" s="629"/>
      <c r="M53" s="629"/>
      <c r="N53" s="629"/>
      <c r="O53" s="629"/>
      <c r="P53" s="629"/>
      <c r="Q53" s="629"/>
      <c r="R53" s="629"/>
      <c r="S53" s="629"/>
      <c r="T53" s="629"/>
      <c r="U53" s="629"/>
      <c r="V53" s="629"/>
      <c r="W53" s="629"/>
      <c r="X53" s="629"/>
      <c r="Y53" s="629"/>
      <c r="Z53" s="629"/>
      <c r="AA53" s="629"/>
      <c r="AB53" s="626"/>
      <c r="AC53" s="626"/>
      <c r="AD53" s="680"/>
      <c r="AE53" s="680"/>
      <c r="AF53" s="626"/>
      <c r="AG53" s="626"/>
    </row>
    <row r="54" spans="1:33" ht="20.100000000000001" customHeight="1">
      <c r="A54" s="362"/>
      <c r="B54" s="575" t="s">
        <v>533</v>
      </c>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621"/>
      <c r="AC54" s="621"/>
      <c r="AD54" s="621"/>
      <c r="AE54" s="621"/>
      <c r="AF54" s="362"/>
      <c r="AG54" s="378"/>
    </row>
    <row r="55" spans="1:33" ht="20.100000000000001" customHeight="1">
      <c r="A55" s="362"/>
      <c r="B55" s="345" t="s">
        <v>526</v>
      </c>
      <c r="C55" s="575" t="s">
        <v>545</v>
      </c>
      <c r="D55" s="575"/>
      <c r="E55" s="575"/>
      <c r="F55" s="575"/>
      <c r="G55" s="575"/>
      <c r="H55" s="575"/>
      <c r="I55" s="575"/>
      <c r="J55" s="579" t="s">
        <v>546</v>
      </c>
      <c r="K55" s="579"/>
      <c r="L55" s="579"/>
      <c r="M55" s="579"/>
      <c r="N55" s="575" t="s">
        <v>536</v>
      </c>
      <c r="O55" s="575"/>
      <c r="P55" s="579"/>
      <c r="Q55" s="579"/>
      <c r="R55" s="575" t="s">
        <v>537</v>
      </c>
      <c r="S55" s="575"/>
      <c r="T55" s="579"/>
      <c r="U55" s="579"/>
      <c r="V55" s="575" t="s">
        <v>538</v>
      </c>
      <c r="W55" s="575"/>
      <c r="AA55" s="345"/>
      <c r="AB55" s="358"/>
      <c r="AC55" s="365"/>
      <c r="AD55" s="358"/>
      <c r="AE55" s="365"/>
      <c r="AF55" s="362"/>
      <c r="AG55" s="378"/>
    </row>
    <row r="56" spans="1:33" ht="20.100000000000001" customHeight="1">
      <c r="A56" s="362"/>
      <c r="B56" s="650" t="s">
        <v>547</v>
      </c>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580"/>
      <c r="AB56" s="621"/>
      <c r="AC56" s="621"/>
      <c r="AD56" s="621"/>
      <c r="AE56" s="621"/>
      <c r="AF56" s="362"/>
      <c r="AG56" s="378"/>
    </row>
    <row r="57" spans="1:33" ht="39.950000000000003" customHeight="1">
      <c r="A57" s="367"/>
      <c r="B57" s="355" t="s">
        <v>526</v>
      </c>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c r="AA57" s="355" t="s">
        <v>527</v>
      </c>
      <c r="AB57" s="354"/>
      <c r="AC57" s="369"/>
      <c r="AD57" s="354"/>
      <c r="AE57" s="369"/>
      <c r="AF57" s="367"/>
      <c r="AG57" s="377"/>
    </row>
    <row r="58" spans="1:33" ht="20.100000000000001" customHeight="1"/>
    <row r="59" spans="1:33" s="341" customFormat="1" ht="20.100000000000001" customHeight="1">
      <c r="A59" s="576" t="s">
        <v>628</v>
      </c>
      <c r="B59" s="576"/>
      <c r="C59" s="576"/>
      <c r="D59" s="576"/>
      <c r="E59" s="576"/>
      <c r="F59" s="576"/>
      <c r="G59" s="576"/>
      <c r="H59" s="576"/>
      <c r="I59" s="576"/>
      <c r="J59" s="576"/>
      <c r="K59" s="576"/>
      <c r="L59" s="576"/>
      <c r="M59" s="576"/>
      <c r="N59" s="576"/>
      <c r="O59" s="576"/>
      <c r="P59" s="576"/>
      <c r="Q59" s="576"/>
      <c r="R59" s="576"/>
      <c r="S59" s="576"/>
      <c r="T59" s="576"/>
      <c r="U59" s="576"/>
      <c r="V59" s="576"/>
      <c r="W59" s="576"/>
    </row>
    <row r="60" spans="1:33" s="341" customFormat="1" ht="20.100000000000001" customHeight="1">
      <c r="A60" s="672" t="s">
        <v>1</v>
      </c>
      <c r="B60" s="673"/>
      <c r="C60" s="673"/>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4"/>
      <c r="AB60" s="675" t="s">
        <v>2</v>
      </c>
      <c r="AC60" s="675"/>
      <c r="AD60" s="675" t="s">
        <v>3</v>
      </c>
      <c r="AE60" s="675"/>
    </row>
    <row r="61" spans="1:33" s="341" customFormat="1" ht="39.950000000000003" customHeight="1">
      <c r="A61" s="392"/>
      <c r="B61" s="676" t="s">
        <v>85</v>
      </c>
      <c r="C61" s="676"/>
      <c r="D61" s="676"/>
      <c r="E61" s="676"/>
      <c r="F61" s="676"/>
      <c r="G61" s="676"/>
      <c r="H61" s="676"/>
      <c r="I61" s="676"/>
      <c r="J61" s="676"/>
      <c r="K61" s="676"/>
      <c r="L61" s="676"/>
      <c r="M61" s="676"/>
      <c r="N61" s="676"/>
      <c r="O61" s="676"/>
      <c r="P61" s="676"/>
      <c r="Q61" s="676"/>
      <c r="R61" s="676"/>
      <c r="S61" s="676"/>
      <c r="T61" s="676"/>
      <c r="U61" s="676"/>
      <c r="V61" s="676"/>
      <c r="W61" s="676"/>
      <c r="X61" s="676"/>
      <c r="Y61" s="676"/>
      <c r="Z61" s="676"/>
      <c r="AA61" s="677"/>
      <c r="AB61" s="678"/>
      <c r="AC61" s="678"/>
      <c r="AD61" s="678"/>
      <c r="AE61" s="678"/>
    </row>
    <row r="62" spans="1:33" ht="20.100000000000001" customHeight="1"/>
    <row r="63" spans="1:33" ht="20.100000000000001" customHeight="1">
      <c r="A63" s="559" t="s">
        <v>629</v>
      </c>
      <c r="B63" s="560"/>
      <c r="C63" s="560"/>
      <c r="D63" s="560"/>
      <c r="E63" s="560"/>
      <c r="F63" s="560"/>
      <c r="G63" s="560"/>
      <c r="H63" s="560"/>
      <c r="I63" s="560"/>
      <c r="J63" s="560"/>
      <c r="K63" s="560"/>
      <c r="L63" s="560"/>
      <c r="M63" s="560"/>
    </row>
    <row r="64" spans="1:33" ht="20.100000000000001" customHeight="1">
      <c r="A64" s="552" t="s">
        <v>1</v>
      </c>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4"/>
      <c r="AB64" s="555" t="s">
        <v>2</v>
      </c>
      <c r="AC64" s="555"/>
      <c r="AD64" s="555" t="s">
        <v>3</v>
      </c>
      <c r="AE64" s="555"/>
    </row>
    <row r="65" spans="1:31" ht="20.100000000000001" customHeight="1">
      <c r="A65" s="348"/>
      <c r="B65" s="591" t="s">
        <v>81</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56"/>
      <c r="AB65" s="558"/>
      <c r="AC65" s="558"/>
      <c r="AD65" s="558"/>
      <c r="AE65" s="558"/>
    </row>
    <row r="66" spans="1:31" ht="39.950000000000003" customHeight="1">
      <c r="A66" s="348"/>
      <c r="B66" s="604" t="s">
        <v>82</v>
      </c>
      <c r="C66" s="604"/>
      <c r="D66" s="604"/>
      <c r="E66" s="604"/>
      <c r="F66" s="604"/>
      <c r="G66" s="604"/>
      <c r="H66" s="604"/>
      <c r="I66" s="604"/>
      <c r="J66" s="604"/>
      <c r="K66" s="604"/>
      <c r="L66" s="604"/>
      <c r="M66" s="604"/>
      <c r="N66" s="604"/>
      <c r="O66" s="604"/>
      <c r="P66" s="604"/>
      <c r="Q66" s="604"/>
      <c r="R66" s="604"/>
      <c r="S66" s="604"/>
      <c r="T66" s="604"/>
      <c r="U66" s="604"/>
      <c r="V66" s="604"/>
      <c r="W66" s="604"/>
      <c r="X66" s="604"/>
      <c r="Y66" s="604"/>
      <c r="Z66" s="604"/>
      <c r="AA66" s="564"/>
      <c r="AB66" s="558"/>
      <c r="AC66" s="558"/>
      <c r="AD66" s="558"/>
      <c r="AE66" s="558"/>
    </row>
    <row r="67" spans="1:31" ht="20.100000000000001" customHeight="1">
      <c r="A67" s="348"/>
      <c r="B67" s="604" t="s">
        <v>83</v>
      </c>
      <c r="C67" s="604"/>
      <c r="D67" s="604"/>
      <c r="E67" s="604"/>
      <c r="F67" s="604"/>
      <c r="G67" s="604"/>
      <c r="H67" s="604"/>
      <c r="I67" s="604"/>
      <c r="J67" s="604"/>
      <c r="K67" s="604"/>
      <c r="L67" s="604"/>
      <c r="M67" s="604"/>
      <c r="N67" s="604"/>
      <c r="O67" s="604"/>
      <c r="P67" s="604"/>
      <c r="Q67" s="604"/>
      <c r="R67" s="604"/>
      <c r="S67" s="604"/>
      <c r="T67" s="604"/>
      <c r="U67" s="604"/>
      <c r="V67" s="604"/>
      <c r="W67" s="604"/>
      <c r="X67" s="604"/>
      <c r="Y67" s="604"/>
      <c r="Z67" s="604"/>
      <c r="AA67" s="564"/>
      <c r="AB67" s="558"/>
      <c r="AC67" s="558"/>
      <c r="AD67" s="558"/>
      <c r="AE67" s="558"/>
    </row>
    <row r="68" spans="1:31" ht="39.950000000000003" customHeight="1">
      <c r="A68" s="348"/>
      <c r="B68" s="604" t="s">
        <v>84</v>
      </c>
      <c r="C68" s="604"/>
      <c r="D68" s="604"/>
      <c r="E68" s="604"/>
      <c r="F68" s="604"/>
      <c r="G68" s="604"/>
      <c r="H68" s="604"/>
      <c r="I68" s="604"/>
      <c r="J68" s="604"/>
      <c r="K68" s="604"/>
      <c r="L68" s="604"/>
      <c r="M68" s="604"/>
      <c r="N68" s="604"/>
      <c r="O68" s="604"/>
      <c r="P68" s="604"/>
      <c r="Q68" s="604"/>
      <c r="R68" s="604"/>
      <c r="S68" s="604"/>
      <c r="T68" s="604"/>
      <c r="U68" s="604"/>
      <c r="V68" s="604"/>
      <c r="W68" s="604"/>
      <c r="X68" s="604"/>
      <c r="Y68" s="604"/>
      <c r="Z68" s="604"/>
      <c r="AA68" s="564"/>
      <c r="AB68" s="558"/>
      <c r="AC68" s="558"/>
      <c r="AD68" s="558"/>
      <c r="AE68" s="558"/>
    </row>
    <row r="69" spans="1:31" ht="80.099999999999994" customHeight="1">
      <c r="B69" s="671" t="s">
        <v>86</v>
      </c>
      <c r="C69" s="671"/>
      <c r="D69" s="671"/>
      <c r="E69" s="67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c r="AE69" s="671"/>
    </row>
    <row r="70" spans="1:31" ht="20.100000000000001" customHeight="1"/>
    <row r="71" spans="1:31" ht="19.5">
      <c r="A71" s="576" t="s">
        <v>575</v>
      </c>
      <c r="B71" s="576"/>
      <c r="C71" s="576"/>
      <c r="D71" s="576"/>
      <c r="E71" s="576"/>
      <c r="F71" s="576"/>
      <c r="G71" s="576"/>
      <c r="H71" s="576"/>
      <c r="I71" s="576"/>
      <c r="J71" s="576"/>
      <c r="K71" s="576"/>
      <c r="L71" s="576"/>
      <c r="M71" s="576"/>
      <c r="N71" s="576"/>
      <c r="O71" s="576"/>
      <c r="P71" s="576"/>
      <c r="Q71" s="576"/>
      <c r="R71" s="576"/>
      <c r="S71" s="576"/>
      <c r="T71" s="576"/>
      <c r="U71" s="576"/>
      <c r="V71" s="576"/>
      <c r="W71" s="576"/>
    </row>
    <row r="72" spans="1:31" ht="19.5">
      <c r="A72" s="552" t="s">
        <v>1</v>
      </c>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c r="AA72" s="554"/>
      <c r="AB72" s="555" t="s">
        <v>2</v>
      </c>
      <c r="AC72" s="555"/>
      <c r="AD72" s="555" t="s">
        <v>3</v>
      </c>
      <c r="AE72" s="555"/>
    </row>
    <row r="73" spans="1:31" ht="20.100000000000001" customHeight="1">
      <c r="A73" s="348"/>
      <c r="B73" s="556" t="s">
        <v>6</v>
      </c>
      <c r="C73" s="557"/>
      <c r="D73" s="557"/>
      <c r="E73" s="557"/>
      <c r="F73" s="557"/>
      <c r="G73" s="557"/>
      <c r="H73" s="557"/>
      <c r="I73" s="557"/>
      <c r="J73" s="557"/>
      <c r="K73" s="557"/>
      <c r="L73" s="557"/>
      <c r="M73" s="557"/>
      <c r="N73" s="557"/>
      <c r="O73" s="557"/>
      <c r="P73" s="557"/>
      <c r="Q73" s="557"/>
      <c r="R73" s="557"/>
      <c r="S73" s="557"/>
      <c r="T73" s="557"/>
      <c r="U73" s="557"/>
      <c r="V73" s="557"/>
      <c r="W73" s="557"/>
      <c r="X73" s="557"/>
      <c r="Y73" s="557"/>
      <c r="Z73" s="557"/>
      <c r="AA73" s="557"/>
      <c r="AB73" s="558"/>
      <c r="AC73" s="558"/>
      <c r="AD73" s="558"/>
      <c r="AE73" s="558"/>
    </row>
    <row r="74" spans="1:31" ht="39.950000000000003" customHeight="1">
      <c r="A74" s="348"/>
      <c r="B74" s="564" t="s">
        <v>7</v>
      </c>
      <c r="C74" s="565"/>
      <c r="D74" s="565"/>
      <c r="E74" s="565"/>
      <c r="F74" s="565"/>
      <c r="G74" s="565"/>
      <c r="H74" s="565"/>
      <c r="I74" s="565"/>
      <c r="J74" s="565"/>
      <c r="K74" s="565"/>
      <c r="L74" s="565"/>
      <c r="M74" s="565"/>
      <c r="N74" s="565"/>
      <c r="O74" s="565"/>
      <c r="P74" s="565"/>
      <c r="Q74" s="565"/>
      <c r="R74" s="565"/>
      <c r="S74" s="565"/>
      <c r="T74" s="565"/>
      <c r="U74" s="565"/>
      <c r="V74" s="565"/>
      <c r="W74" s="565"/>
      <c r="X74" s="565"/>
      <c r="Y74" s="565"/>
      <c r="Z74" s="565"/>
      <c r="AA74" s="565"/>
      <c r="AB74" s="558"/>
      <c r="AC74" s="558"/>
      <c r="AD74" s="558"/>
      <c r="AE74" s="558"/>
    </row>
    <row r="75" spans="1:31" ht="20.100000000000001" customHeight="1">
      <c r="A75" s="348"/>
      <c r="B75" s="556" t="s">
        <v>549</v>
      </c>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8"/>
      <c r="AC75" s="558"/>
      <c r="AD75" s="558"/>
      <c r="AE75" s="558"/>
    </row>
    <row r="76" spans="1:31" ht="20.100000000000001" customHeight="1">
      <c r="A76" s="348"/>
      <c r="B76" s="556" t="s">
        <v>548</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58"/>
      <c r="AC76" s="558"/>
      <c r="AD76" s="558"/>
      <c r="AE76" s="558"/>
    </row>
    <row r="77" spans="1:31" ht="20.100000000000001" customHeight="1">
      <c r="A77" s="348"/>
      <c r="B77" s="556" t="s">
        <v>550</v>
      </c>
      <c r="C77" s="557"/>
      <c r="D77" s="557"/>
      <c r="E77" s="557"/>
      <c r="F77" s="557"/>
      <c r="G77" s="557"/>
      <c r="H77" s="557"/>
      <c r="I77" s="557"/>
      <c r="J77" s="557"/>
      <c r="K77" s="557"/>
      <c r="L77" s="557"/>
      <c r="M77" s="557"/>
      <c r="N77" s="557"/>
      <c r="O77" s="557"/>
      <c r="P77" s="557"/>
      <c r="Q77" s="557"/>
      <c r="R77" s="557"/>
      <c r="S77" s="557"/>
      <c r="T77" s="557"/>
      <c r="U77" s="557"/>
      <c r="V77" s="557"/>
      <c r="W77" s="557"/>
      <c r="X77" s="557"/>
      <c r="Y77" s="557"/>
      <c r="Z77" s="557"/>
      <c r="AA77" s="557"/>
      <c r="AB77" s="558"/>
      <c r="AC77" s="558"/>
      <c r="AD77" s="558"/>
      <c r="AE77" s="558"/>
    </row>
    <row r="78" spans="1:31" ht="39.950000000000003" customHeight="1">
      <c r="A78" s="348"/>
      <c r="B78" s="564" t="s">
        <v>551</v>
      </c>
      <c r="C78" s="565"/>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58"/>
      <c r="AC78" s="558"/>
      <c r="AD78" s="558"/>
      <c r="AE78" s="558"/>
    </row>
    <row r="79" spans="1:31" ht="20.100000000000001" customHeight="1">
      <c r="A79" s="361"/>
      <c r="B79" s="665" t="s">
        <v>533</v>
      </c>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70"/>
      <c r="AB79" s="361"/>
      <c r="AC79" s="374"/>
      <c r="AD79" s="361"/>
      <c r="AE79" s="374"/>
    </row>
    <row r="80" spans="1:31" ht="20.100000000000001" customHeight="1">
      <c r="A80" s="362"/>
      <c r="B80" s="344" t="s">
        <v>534</v>
      </c>
      <c r="C80" s="575" t="s">
        <v>552</v>
      </c>
      <c r="D80" s="575"/>
      <c r="E80" s="575"/>
      <c r="F80" s="344" t="s">
        <v>526</v>
      </c>
      <c r="G80" s="579"/>
      <c r="H80" s="579"/>
      <c r="I80" s="579"/>
      <c r="J80" s="579"/>
      <c r="K80" s="579"/>
      <c r="L80" s="579"/>
      <c r="M80" s="579"/>
      <c r="N80" s="579"/>
      <c r="O80" s="579"/>
      <c r="P80" s="579"/>
      <c r="Q80" s="579"/>
      <c r="R80" s="579"/>
      <c r="S80" s="579"/>
      <c r="T80" s="579"/>
      <c r="U80" s="579"/>
      <c r="V80" s="579"/>
      <c r="W80" s="579"/>
      <c r="X80" s="579"/>
      <c r="Y80" s="579"/>
      <c r="Z80" s="344" t="s">
        <v>527</v>
      </c>
      <c r="AB80" s="362"/>
      <c r="AC80" s="378"/>
      <c r="AD80" s="362"/>
      <c r="AE80" s="378"/>
    </row>
    <row r="81" spans="1:31" ht="24.95" customHeight="1">
      <c r="A81" s="362" t="s">
        <v>591</v>
      </c>
      <c r="B81" s="344" t="s">
        <v>534</v>
      </c>
      <c r="C81" s="575" t="s">
        <v>553</v>
      </c>
      <c r="D81" s="575"/>
      <c r="E81" s="344" t="s">
        <v>526</v>
      </c>
      <c r="F81" s="579"/>
      <c r="G81" s="579"/>
      <c r="H81" s="575" t="s">
        <v>536</v>
      </c>
      <c r="I81" s="575"/>
      <c r="J81" s="579"/>
      <c r="K81" s="579"/>
      <c r="L81" s="575" t="s">
        <v>537</v>
      </c>
      <c r="M81" s="575"/>
      <c r="N81" s="579"/>
      <c r="O81" s="579"/>
      <c r="P81" s="575" t="s">
        <v>554</v>
      </c>
      <c r="Q81" s="575"/>
      <c r="R81" s="344" t="s">
        <v>527</v>
      </c>
      <c r="S81" s="596"/>
      <c r="T81" s="596"/>
      <c r="U81" s="575" t="s">
        <v>555</v>
      </c>
      <c r="V81" s="575"/>
      <c r="W81" s="344" t="s">
        <v>534</v>
      </c>
      <c r="X81" s="579"/>
      <c r="Y81" s="579"/>
      <c r="Z81" s="575" t="s">
        <v>556</v>
      </c>
      <c r="AA81" s="575"/>
      <c r="AB81" s="367"/>
      <c r="AC81" s="377"/>
      <c r="AD81" s="367"/>
      <c r="AE81" s="377"/>
    </row>
    <row r="82" spans="1:31" ht="20.100000000000001" customHeight="1">
      <c r="A82" s="348"/>
      <c r="B82" s="556" t="s">
        <v>559</v>
      </c>
      <c r="C82" s="557"/>
      <c r="D82" s="557"/>
      <c r="E82" s="557"/>
      <c r="F82" s="557"/>
      <c r="G82" s="557"/>
      <c r="H82" s="557"/>
      <c r="I82" s="557"/>
      <c r="J82" s="557"/>
      <c r="K82" s="557"/>
      <c r="L82" s="557"/>
      <c r="M82" s="557"/>
      <c r="N82" s="557"/>
      <c r="O82" s="557"/>
      <c r="P82" s="557"/>
      <c r="Q82" s="557"/>
      <c r="R82" s="557"/>
      <c r="S82" s="557"/>
      <c r="T82" s="557"/>
      <c r="U82" s="557"/>
      <c r="V82" s="557"/>
      <c r="W82" s="557"/>
      <c r="X82" s="557"/>
      <c r="Y82" s="557"/>
      <c r="Z82" s="557"/>
      <c r="AA82" s="557"/>
      <c r="AB82" s="558"/>
      <c r="AC82" s="558"/>
      <c r="AD82" s="558"/>
      <c r="AE82" s="558"/>
    </row>
    <row r="83" spans="1:31" ht="20.100000000000001" customHeight="1">
      <c r="A83" s="348"/>
      <c r="B83" s="556" t="s">
        <v>558</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58"/>
      <c r="AC83" s="558"/>
      <c r="AD83" s="558"/>
      <c r="AE83" s="558"/>
    </row>
    <row r="84" spans="1:31" ht="20.100000000000001" customHeight="1"/>
    <row r="85" spans="1:31" ht="20.100000000000001" customHeight="1">
      <c r="A85" s="576" t="s">
        <v>606</v>
      </c>
      <c r="B85" s="576"/>
      <c r="C85" s="576"/>
      <c r="D85" s="576"/>
      <c r="E85" s="576"/>
      <c r="F85" s="576"/>
      <c r="G85" s="576"/>
      <c r="H85" s="576"/>
      <c r="I85" s="576"/>
      <c r="J85" s="576"/>
      <c r="K85" s="576"/>
      <c r="L85" s="576"/>
      <c r="M85" s="576"/>
      <c r="N85" s="576"/>
      <c r="O85" s="576"/>
      <c r="P85" s="576"/>
      <c r="Q85" s="576"/>
      <c r="R85" s="576"/>
      <c r="S85" s="576"/>
      <c r="T85" s="576"/>
      <c r="U85" s="576"/>
      <c r="V85" s="576"/>
      <c r="W85" s="576"/>
      <c r="X85" s="576"/>
      <c r="Y85" s="576"/>
      <c r="Z85" s="576"/>
    </row>
    <row r="86" spans="1:31" ht="20.100000000000001" customHeight="1">
      <c r="A86" s="552" t="s">
        <v>557</v>
      </c>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c r="AA86" s="554"/>
      <c r="AB86" s="555" t="s">
        <v>2</v>
      </c>
      <c r="AC86" s="555"/>
      <c r="AD86" s="555" t="s">
        <v>3</v>
      </c>
      <c r="AE86" s="555"/>
    </row>
    <row r="87" spans="1:31" ht="39.950000000000003" customHeight="1">
      <c r="A87" s="348"/>
      <c r="B87" s="604" t="s">
        <v>564</v>
      </c>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c r="AA87" s="564"/>
      <c r="AB87" s="558"/>
      <c r="AC87" s="558"/>
      <c r="AD87" s="558"/>
      <c r="AE87" s="558"/>
    </row>
    <row r="88" spans="1:31" ht="20.100000000000001" customHeight="1"/>
    <row r="89" spans="1:31" ht="20.100000000000001" customHeight="1">
      <c r="A89" s="576" t="s">
        <v>607</v>
      </c>
      <c r="B89" s="576"/>
      <c r="C89" s="576"/>
      <c r="D89" s="576"/>
      <c r="E89" s="576"/>
      <c r="F89" s="576"/>
      <c r="G89" s="576"/>
      <c r="H89" s="576"/>
      <c r="I89" s="576"/>
      <c r="J89" s="576"/>
      <c r="K89" s="576"/>
      <c r="L89" s="576"/>
      <c r="M89" s="576"/>
      <c r="N89" s="576"/>
      <c r="O89" s="576"/>
      <c r="P89" s="576"/>
      <c r="Q89" s="576"/>
      <c r="R89" s="576"/>
      <c r="S89" s="576"/>
      <c r="T89" s="576"/>
      <c r="U89" s="576"/>
      <c r="V89" s="576"/>
      <c r="W89" s="576"/>
      <c r="X89" s="576"/>
      <c r="Y89" s="576"/>
      <c r="Z89" s="576"/>
    </row>
    <row r="90" spans="1:31" ht="20.100000000000001" customHeight="1">
      <c r="A90" s="552" t="s">
        <v>557</v>
      </c>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c r="AA90" s="554"/>
      <c r="AB90" s="555" t="s">
        <v>2</v>
      </c>
      <c r="AC90" s="555"/>
      <c r="AD90" s="555" t="s">
        <v>3</v>
      </c>
      <c r="AE90" s="555"/>
    </row>
    <row r="91" spans="1:31" ht="20.100000000000001" customHeight="1">
      <c r="A91" s="348"/>
      <c r="B91" s="604" t="s">
        <v>563</v>
      </c>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c r="AA91" s="564"/>
      <c r="AB91" s="558"/>
      <c r="AC91" s="558"/>
      <c r="AD91" s="558"/>
      <c r="AE91" s="558"/>
    </row>
    <row r="92" spans="1:31" ht="20.100000000000001" customHeight="1">
      <c r="A92" s="348"/>
      <c r="B92" s="604" t="s">
        <v>562</v>
      </c>
      <c r="C92" s="604"/>
      <c r="D92" s="604"/>
      <c r="E92" s="604"/>
      <c r="F92" s="604"/>
      <c r="G92" s="604"/>
      <c r="H92" s="604"/>
      <c r="I92" s="604"/>
      <c r="J92" s="604"/>
      <c r="K92" s="604"/>
      <c r="L92" s="604"/>
      <c r="M92" s="604"/>
      <c r="N92" s="604"/>
      <c r="O92" s="604"/>
      <c r="P92" s="604"/>
      <c r="Q92" s="604"/>
      <c r="R92" s="604"/>
      <c r="S92" s="604"/>
      <c r="T92" s="604"/>
      <c r="U92" s="604"/>
      <c r="V92" s="604"/>
      <c r="W92" s="604"/>
      <c r="X92" s="604"/>
      <c r="Y92" s="604"/>
      <c r="Z92" s="604"/>
      <c r="AA92" s="564"/>
      <c r="AB92" s="558"/>
      <c r="AC92" s="558"/>
      <c r="AD92" s="558"/>
      <c r="AE92" s="558"/>
    </row>
    <row r="93" spans="1:31" ht="20.100000000000001" customHeight="1">
      <c r="A93" s="348"/>
      <c r="B93" s="604" t="s">
        <v>561</v>
      </c>
      <c r="C93" s="604"/>
      <c r="D93" s="604"/>
      <c r="E93" s="604"/>
      <c r="F93" s="604"/>
      <c r="G93" s="604"/>
      <c r="H93" s="604"/>
      <c r="I93" s="604"/>
      <c r="J93" s="604"/>
      <c r="K93" s="604"/>
      <c r="L93" s="604"/>
      <c r="M93" s="604"/>
      <c r="N93" s="604"/>
      <c r="O93" s="604"/>
      <c r="P93" s="604"/>
      <c r="Q93" s="604"/>
      <c r="R93" s="604"/>
      <c r="S93" s="604"/>
      <c r="T93" s="604"/>
      <c r="U93" s="604"/>
      <c r="V93" s="604"/>
      <c r="W93" s="604"/>
      <c r="X93" s="604"/>
      <c r="Y93" s="604"/>
      <c r="Z93" s="604"/>
      <c r="AA93" s="564"/>
      <c r="AB93" s="558"/>
      <c r="AC93" s="558"/>
      <c r="AD93" s="558"/>
      <c r="AE93" s="558"/>
    </row>
    <row r="94" spans="1:31" ht="39.950000000000003" customHeight="1">
      <c r="A94" s="348"/>
      <c r="B94" s="604" t="s">
        <v>560</v>
      </c>
      <c r="C94" s="604"/>
      <c r="D94" s="604"/>
      <c r="E94" s="604"/>
      <c r="F94" s="604"/>
      <c r="G94" s="604"/>
      <c r="H94" s="604"/>
      <c r="I94" s="604"/>
      <c r="J94" s="604"/>
      <c r="K94" s="604"/>
      <c r="L94" s="604"/>
      <c r="M94" s="604"/>
      <c r="N94" s="604"/>
      <c r="O94" s="604"/>
      <c r="P94" s="604"/>
      <c r="Q94" s="604"/>
      <c r="R94" s="604"/>
      <c r="S94" s="604"/>
      <c r="T94" s="604"/>
      <c r="U94" s="604"/>
      <c r="V94" s="604"/>
      <c r="W94" s="604"/>
      <c r="X94" s="604"/>
      <c r="Y94" s="604"/>
      <c r="Z94" s="604"/>
      <c r="AA94" s="564"/>
      <c r="AB94" s="558"/>
      <c r="AC94" s="558"/>
      <c r="AD94" s="558"/>
      <c r="AE94" s="558"/>
    </row>
    <row r="95" spans="1:31" ht="20.100000000000001" customHeight="1"/>
    <row r="96" spans="1:31" ht="20.100000000000001" customHeight="1">
      <c r="A96" s="576" t="s">
        <v>630</v>
      </c>
      <c r="B96" s="576"/>
      <c r="C96" s="576"/>
      <c r="D96" s="576"/>
      <c r="E96" s="576"/>
      <c r="F96" s="576"/>
      <c r="G96" s="576"/>
      <c r="H96" s="576"/>
      <c r="I96" s="576"/>
      <c r="J96" s="576"/>
      <c r="K96" s="576"/>
      <c r="L96" s="576"/>
      <c r="M96" s="576"/>
      <c r="N96" s="576"/>
      <c r="O96" s="576"/>
      <c r="P96" s="576"/>
      <c r="Q96" s="576"/>
      <c r="R96" s="576"/>
      <c r="S96" s="576"/>
      <c r="T96" s="576"/>
      <c r="U96" s="576"/>
      <c r="V96" s="576"/>
      <c r="W96" s="576"/>
      <c r="X96" s="576"/>
      <c r="Y96" s="576"/>
      <c r="Z96" s="576"/>
    </row>
    <row r="97" spans="1:33" ht="20.100000000000001" customHeight="1">
      <c r="A97" s="552" t="s">
        <v>1</v>
      </c>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c r="AA97" s="554"/>
      <c r="AB97" s="666" t="s">
        <v>79</v>
      </c>
      <c r="AC97" s="667"/>
      <c r="AD97" s="667"/>
      <c r="AE97" s="668"/>
    </row>
    <row r="98" spans="1:33" ht="39.950000000000003" customHeight="1">
      <c r="A98" s="348"/>
      <c r="B98" s="604" t="s">
        <v>77</v>
      </c>
      <c r="C98" s="604"/>
      <c r="D98" s="604"/>
      <c r="E98" s="604"/>
      <c r="F98" s="604"/>
      <c r="G98" s="604"/>
      <c r="H98" s="604"/>
      <c r="I98" s="604"/>
      <c r="J98" s="604"/>
      <c r="K98" s="604"/>
      <c r="L98" s="604"/>
      <c r="M98" s="604"/>
      <c r="N98" s="604"/>
      <c r="O98" s="604"/>
      <c r="P98" s="604"/>
      <c r="Q98" s="604"/>
      <c r="R98" s="604"/>
      <c r="S98" s="604"/>
      <c r="T98" s="604"/>
      <c r="U98" s="604"/>
      <c r="V98" s="604"/>
      <c r="W98" s="604"/>
      <c r="X98" s="604"/>
      <c r="Y98" s="604"/>
      <c r="Z98" s="604"/>
      <c r="AA98" s="564"/>
      <c r="AB98" s="561"/>
      <c r="AC98" s="562"/>
      <c r="AD98" s="562"/>
      <c r="AE98" s="563"/>
    </row>
    <row r="99" spans="1:33" ht="20.100000000000001" customHeight="1">
      <c r="A99" s="348"/>
      <c r="B99" s="604" t="s">
        <v>78</v>
      </c>
      <c r="C99" s="604"/>
      <c r="D99" s="604"/>
      <c r="E99" s="604"/>
      <c r="F99" s="604"/>
      <c r="G99" s="604"/>
      <c r="H99" s="604"/>
      <c r="I99" s="604"/>
      <c r="J99" s="604"/>
      <c r="K99" s="604"/>
      <c r="L99" s="604"/>
      <c r="M99" s="604"/>
      <c r="N99" s="604"/>
      <c r="O99" s="604"/>
      <c r="P99" s="604"/>
      <c r="Q99" s="604"/>
      <c r="R99" s="604"/>
      <c r="S99" s="604"/>
      <c r="T99" s="604"/>
      <c r="U99" s="604"/>
      <c r="V99" s="604"/>
      <c r="W99" s="604"/>
      <c r="X99" s="604"/>
      <c r="Y99" s="604"/>
      <c r="Z99" s="604"/>
      <c r="AA99" s="564"/>
      <c r="AB99" s="555" t="s">
        <v>2</v>
      </c>
      <c r="AC99" s="555"/>
      <c r="AD99" s="555" t="s">
        <v>3</v>
      </c>
      <c r="AE99" s="555"/>
    </row>
    <row r="100" spans="1:33" ht="60" customHeight="1">
      <c r="A100" s="348"/>
      <c r="B100" s="604" t="s">
        <v>80</v>
      </c>
      <c r="C100" s="604"/>
      <c r="D100" s="604"/>
      <c r="E100" s="604"/>
      <c r="F100" s="604"/>
      <c r="G100" s="604"/>
      <c r="H100" s="604"/>
      <c r="I100" s="604"/>
      <c r="J100" s="604"/>
      <c r="K100" s="604"/>
      <c r="L100" s="604"/>
      <c r="M100" s="604"/>
      <c r="N100" s="604"/>
      <c r="O100" s="604"/>
      <c r="P100" s="604"/>
      <c r="Q100" s="604"/>
      <c r="R100" s="604"/>
      <c r="S100" s="604"/>
      <c r="T100" s="604"/>
      <c r="U100" s="604"/>
      <c r="V100" s="604"/>
      <c r="W100" s="604"/>
      <c r="X100" s="604"/>
      <c r="Y100" s="604"/>
      <c r="Z100" s="604"/>
      <c r="AA100" s="564"/>
      <c r="AB100" s="558"/>
      <c r="AC100" s="558"/>
      <c r="AD100" s="558"/>
      <c r="AE100" s="558"/>
    </row>
    <row r="101" spans="1:33" ht="60" customHeight="1">
      <c r="A101" s="348"/>
      <c r="B101" s="604" t="s">
        <v>592</v>
      </c>
      <c r="C101" s="604"/>
      <c r="D101" s="604"/>
      <c r="E101" s="604"/>
      <c r="F101" s="604"/>
      <c r="G101" s="604"/>
      <c r="H101" s="604"/>
      <c r="I101" s="604"/>
      <c r="J101" s="604"/>
      <c r="K101" s="604"/>
      <c r="L101" s="604"/>
      <c r="M101" s="604"/>
      <c r="N101" s="604"/>
      <c r="O101" s="604"/>
      <c r="P101" s="604"/>
      <c r="Q101" s="604"/>
      <c r="R101" s="604"/>
      <c r="S101" s="604"/>
      <c r="T101" s="604"/>
      <c r="U101" s="604"/>
      <c r="V101" s="604"/>
      <c r="W101" s="604"/>
      <c r="X101" s="604"/>
      <c r="Y101" s="604"/>
      <c r="Z101" s="604"/>
      <c r="AA101" s="564"/>
      <c r="AB101" s="558"/>
      <c r="AC101" s="558"/>
      <c r="AD101" s="558"/>
      <c r="AE101" s="558"/>
    </row>
    <row r="102" spans="1:33" ht="19.5" customHeight="1"/>
    <row r="103" spans="1:33" ht="20.100000000000001" customHeight="1">
      <c r="A103" s="559" t="s">
        <v>608</v>
      </c>
      <c r="B103" s="560"/>
      <c r="C103" s="560"/>
      <c r="D103" s="560"/>
      <c r="E103" s="560"/>
      <c r="F103" s="560"/>
      <c r="G103" s="560"/>
      <c r="H103" s="560"/>
      <c r="I103" s="560"/>
      <c r="J103" s="560"/>
      <c r="K103" s="560"/>
      <c r="L103" s="560"/>
      <c r="M103" s="560"/>
    </row>
    <row r="104" spans="1:33" ht="30" customHeight="1">
      <c r="A104" s="552" t="s">
        <v>1</v>
      </c>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4"/>
      <c r="AB104" s="555" t="s">
        <v>2</v>
      </c>
      <c r="AC104" s="555"/>
      <c r="AD104" s="555" t="s">
        <v>3</v>
      </c>
      <c r="AE104" s="652"/>
      <c r="AF104" s="631" t="s">
        <v>439</v>
      </c>
      <c r="AG104" s="631"/>
    </row>
    <row r="105" spans="1:33" ht="39.950000000000003" customHeight="1">
      <c r="A105" s="348"/>
      <c r="B105" s="604" t="s">
        <v>594</v>
      </c>
      <c r="C105" s="604"/>
      <c r="D105" s="604"/>
      <c r="E105" s="604"/>
      <c r="F105" s="604"/>
      <c r="G105" s="604"/>
      <c r="H105" s="604"/>
      <c r="I105" s="604"/>
      <c r="J105" s="604"/>
      <c r="K105" s="604"/>
      <c r="L105" s="604"/>
      <c r="M105" s="604"/>
      <c r="N105" s="604"/>
      <c r="O105" s="604"/>
      <c r="P105" s="604"/>
      <c r="Q105" s="604"/>
      <c r="R105" s="604"/>
      <c r="S105" s="604"/>
      <c r="T105" s="604"/>
      <c r="U105" s="604"/>
      <c r="V105" s="604"/>
      <c r="W105" s="604"/>
      <c r="X105" s="604"/>
      <c r="Y105" s="604"/>
      <c r="Z105" s="604"/>
      <c r="AA105" s="564"/>
      <c r="AB105" s="558"/>
      <c r="AC105" s="558"/>
      <c r="AD105" s="558"/>
      <c r="AE105" s="561"/>
      <c r="AF105" s="561" t="s">
        <v>580</v>
      </c>
      <c r="AG105" s="563"/>
    </row>
    <row r="106" spans="1:33" ht="20.100000000000001" customHeight="1">
      <c r="A106" s="361"/>
      <c r="B106" s="664" t="s">
        <v>593</v>
      </c>
      <c r="C106" s="664"/>
      <c r="D106" s="664"/>
      <c r="E106" s="664"/>
      <c r="F106" s="664"/>
      <c r="G106" s="664"/>
      <c r="H106" s="664"/>
      <c r="I106" s="664"/>
      <c r="J106" s="664"/>
      <c r="K106" s="664"/>
      <c r="L106" s="664"/>
      <c r="M106" s="664"/>
      <c r="N106" s="664"/>
      <c r="O106" s="664"/>
      <c r="P106" s="664"/>
      <c r="Q106" s="664"/>
      <c r="R106" s="664"/>
      <c r="S106" s="664"/>
      <c r="T106" s="664"/>
      <c r="U106" s="664"/>
      <c r="V106" s="664"/>
      <c r="W106" s="664"/>
      <c r="X106" s="664"/>
      <c r="Y106" s="664"/>
      <c r="Z106" s="664"/>
      <c r="AA106" s="665"/>
      <c r="AB106" s="626"/>
      <c r="AC106" s="626"/>
      <c r="AD106" s="626"/>
      <c r="AE106" s="659"/>
      <c r="AF106" s="593" t="s">
        <v>580</v>
      </c>
      <c r="AG106" s="638"/>
    </row>
    <row r="107" spans="1:33" ht="20.100000000000001" customHeight="1">
      <c r="A107" s="384"/>
      <c r="B107" s="606" t="s">
        <v>565</v>
      </c>
      <c r="C107" s="607"/>
      <c r="D107" s="607"/>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c r="AA107" s="607"/>
      <c r="AB107" s="384"/>
      <c r="AC107" s="393"/>
      <c r="AD107" s="394"/>
      <c r="AE107" s="393"/>
      <c r="AF107" s="578"/>
      <c r="AG107" s="609"/>
    </row>
    <row r="108" spans="1:33" ht="20.100000000000001" customHeight="1">
      <c r="A108" s="367"/>
      <c r="B108" s="355" t="s">
        <v>526</v>
      </c>
      <c r="C108" s="597"/>
      <c r="D108" s="597"/>
      <c r="E108" s="597"/>
      <c r="F108" s="597"/>
      <c r="G108" s="597"/>
      <c r="H108" s="597"/>
      <c r="I108" s="597"/>
      <c r="J108" s="597"/>
      <c r="K108" s="597"/>
      <c r="L108" s="597"/>
      <c r="M108" s="597"/>
      <c r="N108" s="597"/>
      <c r="O108" s="597"/>
      <c r="P108" s="597"/>
      <c r="Q108" s="597"/>
      <c r="R108" s="597"/>
      <c r="S108" s="597"/>
      <c r="T108" s="597"/>
      <c r="U108" s="597"/>
      <c r="V108" s="597"/>
      <c r="W108" s="597"/>
      <c r="X108" s="597"/>
      <c r="Y108" s="597"/>
      <c r="Z108" s="597"/>
      <c r="AA108" s="355" t="s">
        <v>527</v>
      </c>
      <c r="AB108" s="354"/>
      <c r="AC108" s="369"/>
      <c r="AD108" s="354"/>
      <c r="AE108" s="332"/>
      <c r="AF108" s="595"/>
      <c r="AG108" s="632"/>
    </row>
    <row r="109" spans="1:33" ht="20.100000000000001" customHeight="1">
      <c r="A109" s="361"/>
      <c r="B109" s="664" t="s">
        <v>595</v>
      </c>
      <c r="C109" s="664"/>
      <c r="D109" s="664"/>
      <c r="E109" s="664"/>
      <c r="F109" s="664"/>
      <c r="G109" s="664"/>
      <c r="H109" s="664"/>
      <c r="I109" s="664"/>
      <c r="J109" s="664"/>
      <c r="K109" s="664"/>
      <c r="L109" s="664"/>
      <c r="M109" s="664"/>
      <c r="N109" s="664"/>
      <c r="O109" s="664"/>
      <c r="P109" s="664"/>
      <c r="Q109" s="664"/>
      <c r="R109" s="664"/>
      <c r="S109" s="664"/>
      <c r="T109" s="664"/>
      <c r="U109" s="664"/>
      <c r="V109" s="664"/>
      <c r="W109" s="664"/>
      <c r="X109" s="664"/>
      <c r="Y109" s="664"/>
      <c r="Z109" s="664"/>
      <c r="AA109" s="665"/>
      <c r="AB109" s="626"/>
      <c r="AC109" s="626"/>
      <c r="AD109" s="626"/>
      <c r="AE109" s="659"/>
      <c r="AF109" s="593" t="s">
        <v>580</v>
      </c>
      <c r="AG109" s="638"/>
    </row>
    <row r="110" spans="1:33" ht="20.100000000000001" customHeight="1">
      <c r="A110" s="384"/>
      <c r="B110" s="606" t="s">
        <v>565</v>
      </c>
      <c r="C110" s="607"/>
      <c r="D110" s="607"/>
      <c r="E110" s="607"/>
      <c r="F110" s="607"/>
      <c r="G110" s="607"/>
      <c r="H110" s="607"/>
      <c r="I110" s="607"/>
      <c r="J110" s="607"/>
      <c r="K110" s="607"/>
      <c r="L110" s="607"/>
      <c r="M110" s="607"/>
      <c r="N110" s="607"/>
      <c r="O110" s="607"/>
      <c r="P110" s="607"/>
      <c r="Q110" s="607"/>
      <c r="R110" s="607"/>
      <c r="S110" s="607"/>
      <c r="T110" s="607"/>
      <c r="U110" s="607"/>
      <c r="V110" s="607"/>
      <c r="W110" s="607"/>
      <c r="X110" s="607"/>
      <c r="Y110" s="607"/>
      <c r="Z110" s="607"/>
      <c r="AA110" s="607"/>
      <c r="AB110" s="384"/>
      <c r="AC110" s="393"/>
      <c r="AD110" s="394"/>
      <c r="AE110" s="394"/>
      <c r="AF110" s="578"/>
      <c r="AG110" s="609"/>
    </row>
    <row r="111" spans="1:33" ht="39.950000000000003" customHeight="1">
      <c r="A111" s="367"/>
      <c r="B111" s="355" t="s">
        <v>526</v>
      </c>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608"/>
      <c r="Z111" s="608"/>
      <c r="AA111" s="355" t="s">
        <v>527</v>
      </c>
      <c r="AB111" s="354"/>
      <c r="AC111" s="369"/>
      <c r="AD111" s="354"/>
      <c r="AE111" s="332"/>
      <c r="AF111" s="595"/>
      <c r="AG111" s="632"/>
    </row>
    <row r="112" spans="1:33" ht="39.950000000000003" customHeight="1">
      <c r="A112" s="361"/>
      <c r="B112" s="629" t="s">
        <v>596</v>
      </c>
      <c r="C112" s="629"/>
      <c r="D112" s="629"/>
      <c r="E112" s="629"/>
      <c r="F112" s="629"/>
      <c r="G112" s="629"/>
      <c r="H112" s="629"/>
      <c r="I112" s="629"/>
      <c r="J112" s="629"/>
      <c r="K112" s="629"/>
      <c r="L112" s="629"/>
      <c r="M112" s="629"/>
      <c r="N112" s="629"/>
      <c r="O112" s="629"/>
      <c r="P112" s="629"/>
      <c r="Q112" s="629"/>
      <c r="R112" s="629"/>
      <c r="S112" s="629"/>
      <c r="T112" s="629"/>
      <c r="U112" s="629"/>
      <c r="V112" s="629"/>
      <c r="W112" s="629"/>
      <c r="X112" s="629"/>
      <c r="Y112" s="629"/>
      <c r="Z112" s="629"/>
      <c r="AA112" s="630"/>
      <c r="AB112" s="626"/>
      <c r="AC112" s="626"/>
      <c r="AD112" s="626"/>
      <c r="AE112" s="659"/>
      <c r="AF112" s="626"/>
      <c r="AG112" s="626"/>
    </row>
    <row r="113" spans="1:33" ht="39.950000000000003" customHeight="1">
      <c r="A113" s="384"/>
      <c r="B113" s="662" t="s">
        <v>597</v>
      </c>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578"/>
      <c r="AC113" s="609"/>
      <c r="AD113" s="578"/>
      <c r="AE113" s="579"/>
      <c r="AF113" s="578"/>
      <c r="AG113" s="609"/>
    </row>
    <row r="114" spans="1:33" ht="39.950000000000003" customHeight="1">
      <c r="A114" s="367"/>
      <c r="B114" s="355" t="s">
        <v>526</v>
      </c>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c r="AA114" s="355" t="s">
        <v>527</v>
      </c>
      <c r="AB114" s="595"/>
      <c r="AC114" s="632"/>
      <c r="AD114" s="595"/>
      <c r="AE114" s="596"/>
      <c r="AF114" s="595"/>
      <c r="AG114" s="632"/>
    </row>
    <row r="115" spans="1:33" ht="20.100000000000001" customHeight="1">
      <c r="A115" s="361"/>
      <c r="B115" s="629" t="s">
        <v>598</v>
      </c>
      <c r="C115" s="629"/>
      <c r="D115" s="629"/>
      <c r="E115" s="629"/>
      <c r="F115" s="629"/>
      <c r="G115" s="629"/>
      <c r="H115" s="629"/>
      <c r="I115" s="629"/>
      <c r="J115" s="629"/>
      <c r="K115" s="629"/>
      <c r="L115" s="629"/>
      <c r="M115" s="629"/>
      <c r="N115" s="629"/>
      <c r="O115" s="629"/>
      <c r="P115" s="629"/>
      <c r="Q115" s="629"/>
      <c r="R115" s="629"/>
      <c r="S115" s="629"/>
      <c r="T115" s="629"/>
      <c r="U115" s="629"/>
      <c r="V115" s="629"/>
      <c r="W115" s="629"/>
      <c r="X115" s="629"/>
      <c r="Y115" s="629"/>
      <c r="Z115" s="629"/>
      <c r="AA115" s="630"/>
      <c r="AB115" s="626"/>
      <c r="AC115" s="626"/>
      <c r="AD115" s="626"/>
      <c r="AE115" s="659"/>
      <c r="AF115" s="593" t="s">
        <v>580</v>
      </c>
      <c r="AG115" s="638"/>
    </row>
    <row r="116" spans="1:33" ht="20.100000000000001" customHeight="1">
      <c r="A116" s="362"/>
      <c r="B116" s="344" t="s">
        <v>534</v>
      </c>
      <c r="C116" s="575" t="s">
        <v>572</v>
      </c>
      <c r="D116" s="575"/>
      <c r="E116" s="575"/>
      <c r="F116" s="575"/>
      <c r="G116" s="575"/>
      <c r="H116" s="344" t="s">
        <v>526</v>
      </c>
      <c r="I116" s="660"/>
      <c r="J116" s="660"/>
      <c r="K116" s="660"/>
      <c r="L116" s="660"/>
      <c r="M116" s="660"/>
      <c r="N116" s="660"/>
      <c r="O116" s="660"/>
      <c r="P116" s="660"/>
      <c r="Q116" s="660"/>
      <c r="R116" s="660"/>
      <c r="S116" s="660"/>
      <c r="T116" s="660"/>
      <c r="U116" s="660"/>
      <c r="V116" s="660"/>
      <c r="W116" s="660"/>
      <c r="X116" s="660"/>
      <c r="Y116" s="660"/>
      <c r="Z116" s="344" t="s">
        <v>527</v>
      </c>
      <c r="AB116" s="362"/>
      <c r="AC116" s="378"/>
      <c r="AF116" s="578"/>
      <c r="AG116" s="609"/>
    </row>
    <row r="117" spans="1:33" ht="20.100000000000001" customHeight="1">
      <c r="A117" s="362"/>
      <c r="B117" s="344" t="s">
        <v>534</v>
      </c>
      <c r="C117" s="575" t="s">
        <v>573</v>
      </c>
      <c r="D117" s="575"/>
      <c r="E117" s="575"/>
      <c r="F117" s="575"/>
      <c r="G117" s="575"/>
      <c r="H117" s="344" t="s">
        <v>526</v>
      </c>
      <c r="I117" s="661"/>
      <c r="J117" s="661"/>
      <c r="K117" s="661"/>
      <c r="L117" s="661"/>
      <c r="M117" s="661"/>
      <c r="N117" s="661"/>
      <c r="O117" s="661"/>
      <c r="P117" s="661"/>
      <c r="Q117" s="661"/>
      <c r="R117" s="661"/>
      <c r="S117" s="661"/>
      <c r="T117" s="661"/>
      <c r="U117" s="661"/>
      <c r="V117" s="661"/>
      <c r="W117" s="661"/>
      <c r="X117" s="661"/>
      <c r="Y117" s="661"/>
      <c r="Z117" s="344" t="s">
        <v>527</v>
      </c>
      <c r="AB117" s="362"/>
      <c r="AC117" s="378"/>
      <c r="AF117" s="578"/>
      <c r="AG117" s="609"/>
    </row>
    <row r="118" spans="1:33" ht="24.95" customHeight="1">
      <c r="A118" s="367"/>
      <c r="B118" s="346" t="s">
        <v>534</v>
      </c>
      <c r="C118" s="597" t="s">
        <v>574</v>
      </c>
      <c r="D118" s="597"/>
      <c r="E118" s="597"/>
      <c r="F118" s="597"/>
      <c r="G118" s="597"/>
      <c r="H118" s="346" t="s">
        <v>526</v>
      </c>
      <c r="I118" s="252"/>
      <c r="J118" s="252"/>
      <c r="K118" s="252"/>
      <c r="L118" s="252"/>
      <c r="M118" s="252"/>
      <c r="N118" s="252"/>
      <c r="O118" s="252"/>
      <c r="P118" s="252"/>
      <c r="Q118" s="252"/>
      <c r="R118" s="252"/>
      <c r="S118" s="252"/>
      <c r="T118" s="252"/>
      <c r="U118" s="252"/>
      <c r="V118" s="252"/>
      <c r="W118" s="252"/>
      <c r="X118" s="252"/>
      <c r="Y118" s="252"/>
      <c r="Z118" s="346" t="s">
        <v>527</v>
      </c>
      <c r="AA118" s="346"/>
      <c r="AB118" s="367"/>
      <c r="AC118" s="377"/>
      <c r="AD118" s="346"/>
      <c r="AE118" s="346"/>
      <c r="AF118" s="595"/>
      <c r="AG118" s="632"/>
    </row>
    <row r="119" spans="1:33" ht="20.100000000000001" customHeight="1"/>
    <row r="120" spans="1:33" ht="39.950000000000003" customHeight="1">
      <c r="B120" s="344" t="s">
        <v>567</v>
      </c>
      <c r="C120" s="622" t="s">
        <v>566</v>
      </c>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row>
    <row r="121" spans="1:33" ht="39.950000000000003" customHeight="1">
      <c r="A121" s="566" t="s">
        <v>568</v>
      </c>
      <c r="B121" s="566"/>
      <c r="C121" s="566"/>
      <c r="D121" s="566"/>
      <c r="E121" s="566"/>
      <c r="F121" s="566" t="s">
        <v>569</v>
      </c>
      <c r="G121" s="566"/>
      <c r="H121" s="566"/>
      <c r="I121" s="566"/>
      <c r="J121" s="567" t="s">
        <v>570</v>
      </c>
      <c r="K121" s="568"/>
      <c r="L121" s="568"/>
      <c r="M121" s="568"/>
      <c r="N121" s="568"/>
      <c r="O121" s="568"/>
      <c r="P121" s="568"/>
      <c r="Q121" s="568"/>
      <c r="R121" s="568"/>
      <c r="S121" s="568"/>
      <c r="T121" s="568"/>
      <c r="U121" s="568"/>
      <c r="V121" s="569"/>
      <c r="W121" s="566" t="s">
        <v>571</v>
      </c>
      <c r="X121" s="566"/>
      <c r="Y121" s="566"/>
      <c r="Z121" s="566"/>
      <c r="AA121" s="566"/>
      <c r="AB121" s="566"/>
      <c r="AC121" s="566"/>
      <c r="AD121" s="566"/>
      <c r="AE121" s="566"/>
      <c r="AF121" s="566"/>
      <c r="AG121" s="566"/>
    </row>
    <row r="122" spans="1:33" ht="39.950000000000003" customHeight="1">
      <c r="A122" s="641"/>
      <c r="B122" s="641"/>
      <c r="C122" s="641"/>
      <c r="D122" s="641"/>
      <c r="E122" s="641"/>
      <c r="F122" s="641"/>
      <c r="G122" s="641"/>
      <c r="H122" s="641"/>
      <c r="I122" s="641"/>
      <c r="J122" s="658"/>
      <c r="K122" s="604"/>
      <c r="L122" s="604"/>
      <c r="M122" s="604"/>
      <c r="N122" s="604"/>
      <c r="O122" s="604"/>
      <c r="P122" s="604"/>
      <c r="Q122" s="604"/>
      <c r="R122" s="604"/>
      <c r="S122" s="604"/>
      <c r="T122" s="604"/>
      <c r="U122" s="604"/>
      <c r="V122" s="564"/>
      <c r="W122" s="641"/>
      <c r="X122" s="641"/>
      <c r="Y122" s="641"/>
      <c r="Z122" s="641"/>
      <c r="AA122" s="641"/>
      <c r="AB122" s="641"/>
      <c r="AC122" s="641"/>
      <c r="AD122" s="641"/>
      <c r="AE122" s="641"/>
      <c r="AF122" s="641"/>
      <c r="AG122" s="641"/>
    </row>
    <row r="123" spans="1:33" ht="39.950000000000003" customHeight="1">
      <c r="A123" s="641"/>
      <c r="B123" s="641"/>
      <c r="C123" s="641"/>
      <c r="D123" s="641"/>
      <c r="E123" s="641"/>
      <c r="F123" s="641"/>
      <c r="G123" s="641"/>
      <c r="H123" s="641"/>
      <c r="I123" s="641"/>
      <c r="J123" s="658"/>
      <c r="K123" s="604"/>
      <c r="L123" s="604"/>
      <c r="M123" s="604"/>
      <c r="N123" s="604"/>
      <c r="O123" s="604"/>
      <c r="P123" s="604"/>
      <c r="Q123" s="604"/>
      <c r="R123" s="604"/>
      <c r="S123" s="604"/>
      <c r="T123" s="604"/>
      <c r="U123" s="604"/>
      <c r="V123" s="564"/>
      <c r="W123" s="641"/>
      <c r="X123" s="641"/>
      <c r="Y123" s="641"/>
      <c r="Z123" s="641"/>
      <c r="AA123" s="641"/>
      <c r="AB123" s="641"/>
      <c r="AC123" s="641"/>
      <c r="AD123" s="641"/>
      <c r="AE123" s="641"/>
      <c r="AF123" s="641"/>
      <c r="AG123" s="641"/>
    </row>
    <row r="124" spans="1:33" ht="39.950000000000003" customHeight="1">
      <c r="A124" s="641"/>
      <c r="B124" s="641"/>
      <c r="C124" s="641"/>
      <c r="D124" s="641"/>
      <c r="E124" s="641"/>
      <c r="F124" s="641"/>
      <c r="G124" s="641"/>
      <c r="H124" s="641"/>
      <c r="I124" s="641"/>
      <c r="J124" s="658"/>
      <c r="K124" s="604"/>
      <c r="L124" s="604"/>
      <c r="M124" s="604"/>
      <c r="N124" s="604"/>
      <c r="O124" s="604"/>
      <c r="P124" s="604"/>
      <c r="Q124" s="604"/>
      <c r="R124" s="604"/>
      <c r="S124" s="604"/>
      <c r="T124" s="604"/>
      <c r="U124" s="604"/>
      <c r="V124" s="564"/>
      <c r="W124" s="641"/>
      <c r="X124" s="641"/>
      <c r="Y124" s="641"/>
      <c r="Z124" s="641"/>
      <c r="AA124" s="641"/>
      <c r="AB124" s="641"/>
      <c r="AC124" s="641"/>
      <c r="AD124" s="641"/>
      <c r="AE124" s="641"/>
      <c r="AF124" s="641"/>
      <c r="AG124" s="641"/>
    </row>
    <row r="125" spans="1:33" ht="39.950000000000003" customHeight="1">
      <c r="A125" s="641"/>
      <c r="B125" s="641"/>
      <c r="C125" s="641"/>
      <c r="D125" s="641"/>
      <c r="E125" s="641"/>
      <c r="F125" s="641"/>
      <c r="G125" s="641"/>
      <c r="H125" s="641"/>
      <c r="I125" s="641"/>
      <c r="J125" s="658"/>
      <c r="K125" s="604"/>
      <c r="L125" s="604"/>
      <c r="M125" s="604"/>
      <c r="N125" s="604"/>
      <c r="O125" s="604"/>
      <c r="P125" s="604"/>
      <c r="Q125" s="604"/>
      <c r="R125" s="604"/>
      <c r="S125" s="604"/>
      <c r="T125" s="604"/>
      <c r="U125" s="604"/>
      <c r="V125" s="564"/>
      <c r="W125" s="641"/>
      <c r="X125" s="641"/>
      <c r="Y125" s="641"/>
      <c r="Z125" s="641"/>
      <c r="AA125" s="641"/>
      <c r="AB125" s="641"/>
      <c r="AC125" s="641"/>
      <c r="AD125" s="641"/>
      <c r="AE125" s="641"/>
      <c r="AF125" s="641"/>
      <c r="AG125" s="641"/>
    </row>
    <row r="126" spans="1:33" ht="20.100000000000001" customHeight="1">
      <c r="V126" s="577" t="s">
        <v>55</v>
      </c>
      <c r="W126" s="577"/>
      <c r="X126" s="577"/>
      <c r="Y126" s="577"/>
      <c r="Z126" s="577"/>
      <c r="AA126" s="577"/>
      <c r="AB126" s="577"/>
      <c r="AC126" s="577"/>
      <c r="AD126" s="577"/>
      <c r="AE126" s="577"/>
    </row>
    <row r="127" spans="1:33" ht="20.100000000000001" customHeight="1"/>
  </sheetData>
  <mergeCells count="312">
    <mergeCell ref="AF106:AG108"/>
    <mergeCell ref="AF109:AG111"/>
    <mergeCell ref="AF115:AG118"/>
    <mergeCell ref="AF43:AG46"/>
    <mergeCell ref="AF47:AG49"/>
    <mergeCell ref="AF50:AG52"/>
    <mergeCell ref="A3:W3"/>
    <mergeCell ref="A4:AA4"/>
    <mergeCell ref="AB4:AC4"/>
    <mergeCell ref="AD4:AE4"/>
    <mergeCell ref="B5:AA5"/>
    <mergeCell ref="AB5:AC5"/>
    <mergeCell ref="AD5:AE5"/>
    <mergeCell ref="J13:O13"/>
    <mergeCell ref="P13:S13"/>
    <mergeCell ref="T13:Y13"/>
    <mergeCell ref="Z13:AC13"/>
    <mergeCell ref="A17:AA17"/>
    <mergeCell ref="AB17:AC17"/>
    <mergeCell ref="AD17:AE17"/>
    <mergeCell ref="B18:AA18"/>
    <mergeCell ref="AB18:AC18"/>
    <mergeCell ref="AD18:AE18"/>
    <mergeCell ref="A2:O2"/>
    <mergeCell ref="AF105:AG105"/>
    <mergeCell ref="Z10:AC10"/>
    <mergeCell ref="A11:I11"/>
    <mergeCell ref="J11:O11"/>
    <mergeCell ref="P11:S11"/>
    <mergeCell ref="T11:Y11"/>
    <mergeCell ref="Z11:AC11"/>
    <mergeCell ref="B6:AA6"/>
    <mergeCell ref="AB6:AC6"/>
    <mergeCell ref="AD6:AE6"/>
    <mergeCell ref="A8:AE8"/>
    <mergeCell ref="A9:I10"/>
    <mergeCell ref="J9:S9"/>
    <mergeCell ref="T9:AC9"/>
    <mergeCell ref="J10:O10"/>
    <mergeCell ref="P10:S10"/>
    <mergeCell ref="T10:Y10"/>
    <mergeCell ref="A12:I12"/>
    <mergeCell ref="J12:O12"/>
    <mergeCell ref="P12:S12"/>
    <mergeCell ref="T12:Y12"/>
    <mergeCell ref="Z12:AC12"/>
    <mergeCell ref="A13:I13"/>
    <mergeCell ref="A14:I14"/>
    <mergeCell ref="J14:O14"/>
    <mergeCell ref="P14:S14"/>
    <mergeCell ref="T14:Y14"/>
    <mergeCell ref="Z14:AC14"/>
    <mergeCell ref="A16:Z16"/>
    <mergeCell ref="A23:I23"/>
    <mergeCell ref="J23:Z23"/>
    <mergeCell ref="AA23:AE23"/>
    <mergeCell ref="A24:I24"/>
    <mergeCell ref="J24:Z24"/>
    <mergeCell ref="AA24:AE24"/>
    <mergeCell ref="B19:AA19"/>
    <mergeCell ref="AB19:AC19"/>
    <mergeCell ref="AD19:AE19"/>
    <mergeCell ref="B20:AA20"/>
    <mergeCell ref="AB20:AC20"/>
    <mergeCell ref="AD20:AE20"/>
    <mergeCell ref="A27:I27"/>
    <mergeCell ref="J27:Z27"/>
    <mergeCell ref="AA27:AE27"/>
    <mergeCell ref="A28:I28"/>
    <mergeCell ref="J28:Z28"/>
    <mergeCell ref="AA28:AE28"/>
    <mergeCell ref="A25:I25"/>
    <mergeCell ref="J25:Z25"/>
    <mergeCell ref="AA25:AE25"/>
    <mergeCell ref="A26:I26"/>
    <mergeCell ref="J26:Z26"/>
    <mergeCell ref="AA26:AE26"/>
    <mergeCell ref="Q34:R34"/>
    <mergeCell ref="S34:T34"/>
    <mergeCell ref="A36:W36"/>
    <mergeCell ref="A37:AA37"/>
    <mergeCell ref="AB37:AC37"/>
    <mergeCell ref="AD37:AE37"/>
    <mergeCell ref="A31:Z31"/>
    <mergeCell ref="A32:AA32"/>
    <mergeCell ref="AB32:AC32"/>
    <mergeCell ref="AD32:AE32"/>
    <mergeCell ref="B33:AA33"/>
    <mergeCell ref="AB33:AC34"/>
    <mergeCell ref="AD33:AE34"/>
    <mergeCell ref="B34:L34"/>
    <mergeCell ref="M34:N34"/>
    <mergeCell ref="O34:P34"/>
    <mergeCell ref="A41:W41"/>
    <mergeCell ref="A42:AA42"/>
    <mergeCell ref="AB42:AC42"/>
    <mergeCell ref="AD42:AE42"/>
    <mergeCell ref="AF42:AG42"/>
    <mergeCell ref="B43:AA43"/>
    <mergeCell ref="AB43:AC43"/>
    <mergeCell ref="AD43:AE43"/>
    <mergeCell ref="B38:AA38"/>
    <mergeCell ref="AB38:AC38"/>
    <mergeCell ref="AD38:AE38"/>
    <mergeCell ref="B39:AA39"/>
    <mergeCell ref="AB39:AC39"/>
    <mergeCell ref="AD39:AE39"/>
    <mergeCell ref="C46:G46"/>
    <mergeCell ref="H46:Z46"/>
    <mergeCell ref="B47:AA47"/>
    <mergeCell ref="AB47:AC47"/>
    <mergeCell ref="AD47:AE47"/>
    <mergeCell ref="B48:AA48"/>
    <mergeCell ref="AB48:AC48"/>
    <mergeCell ref="AD48:AE48"/>
    <mergeCell ref="B44:AA44"/>
    <mergeCell ref="AB44:AC44"/>
    <mergeCell ref="AD44:AE44"/>
    <mergeCell ref="C45:I45"/>
    <mergeCell ref="J45:K45"/>
    <mergeCell ref="L45:M45"/>
    <mergeCell ref="N45:O45"/>
    <mergeCell ref="P45:Q45"/>
    <mergeCell ref="R45:S45"/>
    <mergeCell ref="T45:U45"/>
    <mergeCell ref="C52:Z52"/>
    <mergeCell ref="B53:AA53"/>
    <mergeCell ref="AB53:AC53"/>
    <mergeCell ref="AD53:AE53"/>
    <mergeCell ref="AF53:AG53"/>
    <mergeCell ref="B54:AA54"/>
    <mergeCell ref="AB54:AC54"/>
    <mergeCell ref="AD54:AE54"/>
    <mergeCell ref="C49:Z49"/>
    <mergeCell ref="B50:AA50"/>
    <mergeCell ref="AB50:AC50"/>
    <mergeCell ref="AD50:AE50"/>
    <mergeCell ref="B51:AA51"/>
    <mergeCell ref="AB51:AC51"/>
    <mergeCell ref="AD51:AE51"/>
    <mergeCell ref="A59:W59"/>
    <mergeCell ref="A60:AA60"/>
    <mergeCell ref="AB60:AC60"/>
    <mergeCell ref="AD60:AE60"/>
    <mergeCell ref="B61:AA61"/>
    <mergeCell ref="AB61:AC61"/>
    <mergeCell ref="AD61:AE61"/>
    <mergeCell ref="T55:U55"/>
    <mergeCell ref="V55:W55"/>
    <mergeCell ref="B56:AA56"/>
    <mergeCell ref="AB56:AC56"/>
    <mergeCell ref="AD56:AE56"/>
    <mergeCell ref="C57:Z57"/>
    <mergeCell ref="C55:I55"/>
    <mergeCell ref="J55:K55"/>
    <mergeCell ref="L55:M55"/>
    <mergeCell ref="N55:O55"/>
    <mergeCell ref="P55:Q55"/>
    <mergeCell ref="R55:S55"/>
    <mergeCell ref="B66:AA66"/>
    <mergeCell ref="AB66:AC66"/>
    <mergeCell ref="AD66:AE66"/>
    <mergeCell ref="B67:AA67"/>
    <mergeCell ref="AB67:AC67"/>
    <mergeCell ref="AD67:AE67"/>
    <mergeCell ref="A63:M63"/>
    <mergeCell ref="A64:AA64"/>
    <mergeCell ref="AB64:AC64"/>
    <mergeCell ref="AD64:AE64"/>
    <mergeCell ref="B65:AA65"/>
    <mergeCell ref="AB65:AC65"/>
    <mergeCell ref="AD65:AE65"/>
    <mergeCell ref="B73:AA73"/>
    <mergeCell ref="AB73:AC73"/>
    <mergeCell ref="AD73:AE73"/>
    <mergeCell ref="B74:AA74"/>
    <mergeCell ref="AB74:AC74"/>
    <mergeCell ref="AD74:AE74"/>
    <mergeCell ref="B68:AA68"/>
    <mergeCell ref="AB68:AC68"/>
    <mergeCell ref="AD68:AE68"/>
    <mergeCell ref="B69:AE69"/>
    <mergeCell ref="A71:W71"/>
    <mergeCell ref="A72:AA72"/>
    <mergeCell ref="AB72:AC72"/>
    <mergeCell ref="AD72:AE72"/>
    <mergeCell ref="B77:AA77"/>
    <mergeCell ref="AB77:AC77"/>
    <mergeCell ref="AD77:AE77"/>
    <mergeCell ref="B78:AA78"/>
    <mergeCell ref="AB78:AC78"/>
    <mergeCell ref="AD78:AE78"/>
    <mergeCell ref="B75:AA75"/>
    <mergeCell ref="AB75:AC75"/>
    <mergeCell ref="AD75:AE75"/>
    <mergeCell ref="B76:AA76"/>
    <mergeCell ref="AB76:AC76"/>
    <mergeCell ref="AD76:AE76"/>
    <mergeCell ref="S81:T81"/>
    <mergeCell ref="U81:V81"/>
    <mergeCell ref="X81:Y81"/>
    <mergeCell ref="Z81:AA81"/>
    <mergeCell ref="B82:AA82"/>
    <mergeCell ref="AB82:AC82"/>
    <mergeCell ref="B79:AA79"/>
    <mergeCell ref="C80:E80"/>
    <mergeCell ref="G80:Y80"/>
    <mergeCell ref="C81:D81"/>
    <mergeCell ref="F81:G81"/>
    <mergeCell ref="H81:I81"/>
    <mergeCell ref="J81:K81"/>
    <mergeCell ref="L81:M81"/>
    <mergeCell ref="N81:O81"/>
    <mergeCell ref="P81:Q81"/>
    <mergeCell ref="B87:AA87"/>
    <mergeCell ref="AB87:AC87"/>
    <mergeCell ref="AD87:AE87"/>
    <mergeCell ref="A89:Z89"/>
    <mergeCell ref="A90:AA90"/>
    <mergeCell ref="AB90:AC90"/>
    <mergeCell ref="AD90:AE90"/>
    <mergeCell ref="AD82:AE82"/>
    <mergeCell ref="B83:AA83"/>
    <mergeCell ref="AB83:AC83"/>
    <mergeCell ref="AD83:AE83"/>
    <mergeCell ref="A85:Z85"/>
    <mergeCell ref="A86:AA86"/>
    <mergeCell ref="AB86:AC86"/>
    <mergeCell ref="AD86:AE86"/>
    <mergeCell ref="B93:AA93"/>
    <mergeCell ref="AB93:AC93"/>
    <mergeCell ref="AD93:AE93"/>
    <mergeCell ref="B94:AA94"/>
    <mergeCell ref="AB94:AC94"/>
    <mergeCell ref="AD94:AE94"/>
    <mergeCell ref="B91:AA91"/>
    <mergeCell ref="AB91:AC91"/>
    <mergeCell ref="AD91:AE91"/>
    <mergeCell ref="B92:AA92"/>
    <mergeCell ref="AB92:AC92"/>
    <mergeCell ref="AD92:AE92"/>
    <mergeCell ref="B100:AA100"/>
    <mergeCell ref="AB100:AC100"/>
    <mergeCell ref="AD100:AE100"/>
    <mergeCell ref="B101:AA101"/>
    <mergeCell ref="AB101:AC101"/>
    <mergeCell ref="AD101:AE101"/>
    <mergeCell ref="A96:Z96"/>
    <mergeCell ref="A97:AA97"/>
    <mergeCell ref="AB97:AE97"/>
    <mergeCell ref="B98:AA98"/>
    <mergeCell ref="AB98:AE98"/>
    <mergeCell ref="B99:AA99"/>
    <mergeCell ref="AB99:AC99"/>
    <mergeCell ref="AD99:AE99"/>
    <mergeCell ref="B106:AA106"/>
    <mergeCell ref="AB106:AC106"/>
    <mergeCell ref="AD106:AE106"/>
    <mergeCell ref="B107:AA107"/>
    <mergeCell ref="C108:Z108"/>
    <mergeCell ref="B109:AA109"/>
    <mergeCell ref="AB109:AC109"/>
    <mergeCell ref="AD109:AE109"/>
    <mergeCell ref="A103:M103"/>
    <mergeCell ref="A104:AA104"/>
    <mergeCell ref="AB104:AC104"/>
    <mergeCell ref="AD104:AE104"/>
    <mergeCell ref="B105:AA105"/>
    <mergeCell ref="AB105:AC105"/>
    <mergeCell ref="AD105:AE105"/>
    <mergeCell ref="AF112:AG112"/>
    <mergeCell ref="C116:G116"/>
    <mergeCell ref="I116:Y116"/>
    <mergeCell ref="C117:G117"/>
    <mergeCell ref="I117:Y117"/>
    <mergeCell ref="C118:G118"/>
    <mergeCell ref="B113:AA113"/>
    <mergeCell ref="AB113:AC114"/>
    <mergeCell ref="AD113:AE114"/>
    <mergeCell ref="C114:Z114"/>
    <mergeCell ref="B115:AA115"/>
    <mergeCell ref="AB115:AC115"/>
    <mergeCell ref="AD115:AE115"/>
    <mergeCell ref="B110:AA110"/>
    <mergeCell ref="C111:Z111"/>
    <mergeCell ref="B112:AA112"/>
    <mergeCell ref="AB112:AC112"/>
    <mergeCell ref="AD112:AE112"/>
    <mergeCell ref="J122:V122"/>
    <mergeCell ref="J123:V123"/>
    <mergeCell ref="J124:V124"/>
    <mergeCell ref="J125:V125"/>
    <mergeCell ref="AF104:AG104"/>
    <mergeCell ref="V126:AE126"/>
    <mergeCell ref="A124:E124"/>
    <mergeCell ref="F124:I124"/>
    <mergeCell ref="W124:AG124"/>
    <mergeCell ref="A125:E125"/>
    <mergeCell ref="F125:I125"/>
    <mergeCell ref="W125:AG125"/>
    <mergeCell ref="A122:E122"/>
    <mergeCell ref="F122:I122"/>
    <mergeCell ref="W122:AG122"/>
    <mergeCell ref="A123:E123"/>
    <mergeCell ref="F123:I123"/>
    <mergeCell ref="W123:AG123"/>
    <mergeCell ref="C120:AE120"/>
    <mergeCell ref="A121:E121"/>
    <mergeCell ref="F121:I121"/>
    <mergeCell ref="W121:AG121"/>
    <mergeCell ref="J121:V121"/>
    <mergeCell ref="AF113:AG114"/>
  </mergeCells>
  <phoneticPr fontId="1"/>
  <dataValidations count="1">
    <dataValidation type="list" allowBlank="1" showInputMessage="1" showErrorMessage="1" sqref="P11:S14 Z11:AC14 AB98:AE98 AA24:AE29" xr:uid="{749A7F7F-8460-4D73-B863-018D81C5EE7A}">
      <formula1>"有,無"</formula1>
    </dataValidation>
  </dataValidations>
  <printOptions horizontalCentered="1"/>
  <pageMargins left="0.78740157480314965" right="0.78740157480314965" top="0.74803149606299213" bottom="0.74803149606299213" header="0.31496062992125984" footer="0.31496062992125984"/>
  <pageSetup paperSize="9" scale="91" orientation="portrait" r:id="rId1"/>
  <rowBreaks count="4" manualBreakCount="4">
    <brk id="29" max="32" man="1"/>
    <brk id="57" max="32" man="1"/>
    <brk id="87" max="32" man="1"/>
    <brk id="10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76048" r:id="rId4" name="Check Box 272">
              <controlPr defaultSize="0" autoFill="0" autoLine="0" autoPict="0">
                <anchor moveWithCells="1">
                  <from>
                    <xdr:col>12</xdr:col>
                    <xdr:colOff>152400</xdr:colOff>
                    <xdr:row>33</xdr:row>
                    <xdr:rowOff>76200</xdr:rowOff>
                  </from>
                  <to>
                    <xdr:col>14</xdr:col>
                    <xdr:colOff>19050</xdr:colOff>
                    <xdr:row>33</xdr:row>
                    <xdr:rowOff>285750</xdr:rowOff>
                  </to>
                </anchor>
              </controlPr>
            </control>
          </mc:Choice>
        </mc:AlternateContent>
        <mc:AlternateContent xmlns:mc="http://schemas.openxmlformats.org/markup-compatibility/2006">
          <mc:Choice Requires="x14">
            <control shapeId="76049" r:id="rId5" name="Check Box 273">
              <controlPr defaultSize="0" autoFill="0" autoLine="0" autoPict="0">
                <anchor moveWithCells="1">
                  <from>
                    <xdr:col>16</xdr:col>
                    <xdr:colOff>180975</xdr:colOff>
                    <xdr:row>33</xdr:row>
                    <xdr:rowOff>76200</xdr:rowOff>
                  </from>
                  <to>
                    <xdr:col>18</xdr:col>
                    <xdr:colOff>28575</xdr:colOff>
                    <xdr:row>33</xdr:row>
                    <xdr:rowOff>285750</xdr:rowOff>
                  </to>
                </anchor>
              </controlPr>
            </control>
          </mc:Choice>
        </mc:AlternateContent>
        <mc:AlternateContent xmlns:mc="http://schemas.openxmlformats.org/markup-compatibility/2006">
          <mc:Choice Requires="x14">
            <control shapeId="76059" r:id="rId6" name="Check Box 283">
              <controlPr defaultSize="0" autoFill="0" autoLine="0" autoPict="0">
                <anchor moveWithCells="1">
                  <from>
                    <xdr:col>27</xdr:col>
                    <xdr:colOff>95250</xdr:colOff>
                    <xdr:row>32</xdr:row>
                    <xdr:rowOff>247650</xdr:rowOff>
                  </from>
                  <to>
                    <xdr:col>28</xdr:col>
                    <xdr:colOff>142875</xdr:colOff>
                    <xdr:row>32</xdr:row>
                    <xdr:rowOff>457200</xdr:rowOff>
                  </to>
                </anchor>
              </controlPr>
            </control>
          </mc:Choice>
        </mc:AlternateContent>
        <mc:AlternateContent xmlns:mc="http://schemas.openxmlformats.org/markup-compatibility/2006">
          <mc:Choice Requires="x14">
            <control shapeId="76061" r:id="rId7" name="Check Box 285">
              <controlPr defaultSize="0" autoFill="0" autoLine="0" autoPict="0">
                <anchor moveWithCells="1">
                  <from>
                    <xdr:col>29</xdr:col>
                    <xdr:colOff>95250</xdr:colOff>
                    <xdr:row>32</xdr:row>
                    <xdr:rowOff>247650</xdr:rowOff>
                  </from>
                  <to>
                    <xdr:col>30</xdr:col>
                    <xdr:colOff>142875</xdr:colOff>
                    <xdr:row>32</xdr:row>
                    <xdr:rowOff>457200</xdr:rowOff>
                  </to>
                </anchor>
              </controlPr>
            </control>
          </mc:Choice>
        </mc:AlternateContent>
        <mc:AlternateContent xmlns:mc="http://schemas.openxmlformats.org/markup-compatibility/2006">
          <mc:Choice Requires="x14">
            <control shapeId="76083" r:id="rId8" name="Check Box 307">
              <controlPr defaultSize="0" autoFill="0" autoLine="0" autoPict="0">
                <anchor moveWithCells="1">
                  <from>
                    <xdr:col>29</xdr:col>
                    <xdr:colOff>104775</xdr:colOff>
                    <xdr:row>4</xdr:row>
                    <xdr:rowOff>28575</xdr:rowOff>
                  </from>
                  <to>
                    <xdr:col>30</xdr:col>
                    <xdr:colOff>152400</xdr:colOff>
                    <xdr:row>4</xdr:row>
                    <xdr:rowOff>238125</xdr:rowOff>
                  </to>
                </anchor>
              </controlPr>
            </control>
          </mc:Choice>
        </mc:AlternateContent>
        <mc:AlternateContent xmlns:mc="http://schemas.openxmlformats.org/markup-compatibility/2006">
          <mc:Choice Requires="x14">
            <control shapeId="76084" r:id="rId9" name="Check Box 308">
              <controlPr defaultSize="0" autoFill="0" autoLine="0" autoPict="0">
                <anchor moveWithCells="1">
                  <from>
                    <xdr:col>27</xdr:col>
                    <xdr:colOff>104775</xdr:colOff>
                    <xdr:row>4</xdr:row>
                    <xdr:rowOff>28575</xdr:rowOff>
                  </from>
                  <to>
                    <xdr:col>28</xdr:col>
                    <xdr:colOff>152400</xdr:colOff>
                    <xdr:row>4</xdr:row>
                    <xdr:rowOff>238125</xdr:rowOff>
                  </to>
                </anchor>
              </controlPr>
            </control>
          </mc:Choice>
        </mc:AlternateContent>
        <mc:AlternateContent xmlns:mc="http://schemas.openxmlformats.org/markup-compatibility/2006">
          <mc:Choice Requires="x14">
            <control shapeId="76085" r:id="rId10" name="Check Box 309">
              <controlPr defaultSize="0" autoFill="0" autoLine="0" autoPict="0">
                <anchor moveWithCells="1">
                  <from>
                    <xdr:col>27</xdr:col>
                    <xdr:colOff>104775</xdr:colOff>
                    <xdr:row>5</xdr:row>
                    <xdr:rowOff>28575</xdr:rowOff>
                  </from>
                  <to>
                    <xdr:col>28</xdr:col>
                    <xdr:colOff>152400</xdr:colOff>
                    <xdr:row>5</xdr:row>
                    <xdr:rowOff>238125</xdr:rowOff>
                  </to>
                </anchor>
              </controlPr>
            </control>
          </mc:Choice>
        </mc:AlternateContent>
        <mc:AlternateContent xmlns:mc="http://schemas.openxmlformats.org/markup-compatibility/2006">
          <mc:Choice Requires="x14">
            <control shapeId="76086" r:id="rId11" name="Check Box 310">
              <controlPr defaultSize="0" autoFill="0" autoLine="0" autoPict="0">
                <anchor moveWithCells="1">
                  <from>
                    <xdr:col>29</xdr:col>
                    <xdr:colOff>104775</xdr:colOff>
                    <xdr:row>5</xdr:row>
                    <xdr:rowOff>28575</xdr:rowOff>
                  </from>
                  <to>
                    <xdr:col>30</xdr:col>
                    <xdr:colOff>152400</xdr:colOff>
                    <xdr:row>5</xdr:row>
                    <xdr:rowOff>238125</xdr:rowOff>
                  </to>
                </anchor>
              </controlPr>
            </control>
          </mc:Choice>
        </mc:AlternateContent>
        <mc:AlternateContent xmlns:mc="http://schemas.openxmlformats.org/markup-compatibility/2006">
          <mc:Choice Requires="x14">
            <control shapeId="76087" r:id="rId12" name="Check Box 311">
              <controlPr defaultSize="0" autoFill="0" autoLine="0" autoPict="0">
                <anchor moveWithCells="1">
                  <from>
                    <xdr:col>27</xdr:col>
                    <xdr:colOff>104775</xdr:colOff>
                    <xdr:row>19</xdr:row>
                    <xdr:rowOff>28575</xdr:rowOff>
                  </from>
                  <to>
                    <xdr:col>28</xdr:col>
                    <xdr:colOff>152400</xdr:colOff>
                    <xdr:row>19</xdr:row>
                    <xdr:rowOff>238125</xdr:rowOff>
                  </to>
                </anchor>
              </controlPr>
            </control>
          </mc:Choice>
        </mc:AlternateContent>
        <mc:AlternateContent xmlns:mc="http://schemas.openxmlformats.org/markup-compatibility/2006">
          <mc:Choice Requires="x14">
            <control shapeId="76088" r:id="rId13" name="Check Box 312">
              <controlPr defaultSize="0" autoFill="0" autoLine="0" autoPict="0">
                <anchor moveWithCells="1">
                  <from>
                    <xdr:col>29</xdr:col>
                    <xdr:colOff>104775</xdr:colOff>
                    <xdr:row>19</xdr:row>
                    <xdr:rowOff>28575</xdr:rowOff>
                  </from>
                  <to>
                    <xdr:col>30</xdr:col>
                    <xdr:colOff>152400</xdr:colOff>
                    <xdr:row>19</xdr:row>
                    <xdr:rowOff>238125</xdr:rowOff>
                  </to>
                </anchor>
              </controlPr>
            </control>
          </mc:Choice>
        </mc:AlternateContent>
        <mc:AlternateContent xmlns:mc="http://schemas.openxmlformats.org/markup-compatibility/2006">
          <mc:Choice Requires="x14">
            <control shapeId="76089" r:id="rId14" name="Check Box 313">
              <controlPr defaultSize="0" autoFill="0" autoLine="0" autoPict="0">
                <anchor moveWithCells="1">
                  <from>
                    <xdr:col>27</xdr:col>
                    <xdr:colOff>104775</xdr:colOff>
                    <xdr:row>17</xdr:row>
                    <xdr:rowOff>123825</xdr:rowOff>
                  </from>
                  <to>
                    <xdr:col>28</xdr:col>
                    <xdr:colOff>152400</xdr:colOff>
                    <xdr:row>17</xdr:row>
                    <xdr:rowOff>333375</xdr:rowOff>
                  </to>
                </anchor>
              </controlPr>
            </control>
          </mc:Choice>
        </mc:AlternateContent>
        <mc:AlternateContent xmlns:mc="http://schemas.openxmlformats.org/markup-compatibility/2006">
          <mc:Choice Requires="x14">
            <control shapeId="76090" r:id="rId15" name="Check Box 314">
              <controlPr defaultSize="0" autoFill="0" autoLine="0" autoPict="0">
                <anchor moveWithCells="1">
                  <from>
                    <xdr:col>29</xdr:col>
                    <xdr:colOff>104775</xdr:colOff>
                    <xdr:row>17</xdr:row>
                    <xdr:rowOff>123825</xdr:rowOff>
                  </from>
                  <to>
                    <xdr:col>30</xdr:col>
                    <xdr:colOff>152400</xdr:colOff>
                    <xdr:row>17</xdr:row>
                    <xdr:rowOff>333375</xdr:rowOff>
                  </to>
                </anchor>
              </controlPr>
            </control>
          </mc:Choice>
        </mc:AlternateContent>
        <mc:AlternateContent xmlns:mc="http://schemas.openxmlformats.org/markup-compatibility/2006">
          <mc:Choice Requires="x14">
            <control shapeId="76091" r:id="rId16" name="Check Box 315">
              <controlPr defaultSize="0" autoFill="0" autoLine="0" autoPict="0">
                <anchor moveWithCells="1">
                  <from>
                    <xdr:col>27</xdr:col>
                    <xdr:colOff>95250</xdr:colOff>
                    <xdr:row>18</xdr:row>
                    <xdr:rowOff>247650</xdr:rowOff>
                  </from>
                  <to>
                    <xdr:col>28</xdr:col>
                    <xdr:colOff>142875</xdr:colOff>
                    <xdr:row>18</xdr:row>
                    <xdr:rowOff>457200</xdr:rowOff>
                  </to>
                </anchor>
              </controlPr>
            </control>
          </mc:Choice>
        </mc:AlternateContent>
        <mc:AlternateContent xmlns:mc="http://schemas.openxmlformats.org/markup-compatibility/2006">
          <mc:Choice Requires="x14">
            <control shapeId="76092" r:id="rId17" name="Check Box 316">
              <controlPr defaultSize="0" autoFill="0" autoLine="0" autoPict="0">
                <anchor moveWithCells="1">
                  <from>
                    <xdr:col>29</xdr:col>
                    <xdr:colOff>95250</xdr:colOff>
                    <xdr:row>18</xdr:row>
                    <xdr:rowOff>247650</xdr:rowOff>
                  </from>
                  <to>
                    <xdr:col>30</xdr:col>
                    <xdr:colOff>142875</xdr:colOff>
                    <xdr:row>18</xdr:row>
                    <xdr:rowOff>457200</xdr:rowOff>
                  </to>
                </anchor>
              </controlPr>
            </control>
          </mc:Choice>
        </mc:AlternateContent>
        <mc:AlternateContent xmlns:mc="http://schemas.openxmlformats.org/markup-compatibility/2006">
          <mc:Choice Requires="x14">
            <control shapeId="76093" r:id="rId18" name="Check Box 317">
              <controlPr defaultSize="0" autoFill="0" autoLine="0" autoPict="0">
                <anchor moveWithCells="1">
                  <from>
                    <xdr:col>27</xdr:col>
                    <xdr:colOff>95250</xdr:colOff>
                    <xdr:row>72</xdr:row>
                    <xdr:rowOff>0</xdr:rowOff>
                  </from>
                  <to>
                    <xdr:col>28</xdr:col>
                    <xdr:colOff>142875</xdr:colOff>
                    <xdr:row>72</xdr:row>
                    <xdr:rowOff>209550</xdr:rowOff>
                  </to>
                </anchor>
              </controlPr>
            </control>
          </mc:Choice>
        </mc:AlternateContent>
        <mc:AlternateContent xmlns:mc="http://schemas.openxmlformats.org/markup-compatibility/2006">
          <mc:Choice Requires="x14">
            <control shapeId="76094" r:id="rId19" name="Check Box 318">
              <controlPr defaultSize="0" autoFill="0" autoLine="0" autoPict="0">
                <anchor moveWithCells="1">
                  <from>
                    <xdr:col>29</xdr:col>
                    <xdr:colOff>95250</xdr:colOff>
                    <xdr:row>73</xdr:row>
                    <xdr:rowOff>133350</xdr:rowOff>
                  </from>
                  <to>
                    <xdr:col>30</xdr:col>
                    <xdr:colOff>133350</xdr:colOff>
                    <xdr:row>73</xdr:row>
                    <xdr:rowOff>342900</xdr:rowOff>
                  </to>
                </anchor>
              </controlPr>
            </control>
          </mc:Choice>
        </mc:AlternateContent>
        <mc:AlternateContent xmlns:mc="http://schemas.openxmlformats.org/markup-compatibility/2006">
          <mc:Choice Requires="x14">
            <control shapeId="76096" r:id="rId20" name="Check Box 320">
              <controlPr defaultSize="0" autoFill="0" autoLine="0" autoPict="0">
                <anchor moveWithCells="1">
                  <from>
                    <xdr:col>27</xdr:col>
                    <xdr:colOff>95250</xdr:colOff>
                    <xdr:row>73</xdr:row>
                    <xdr:rowOff>123825</xdr:rowOff>
                  </from>
                  <to>
                    <xdr:col>28</xdr:col>
                    <xdr:colOff>133350</xdr:colOff>
                    <xdr:row>73</xdr:row>
                    <xdr:rowOff>333375</xdr:rowOff>
                  </to>
                </anchor>
              </controlPr>
            </control>
          </mc:Choice>
        </mc:AlternateContent>
        <mc:AlternateContent xmlns:mc="http://schemas.openxmlformats.org/markup-compatibility/2006">
          <mc:Choice Requires="x14">
            <control shapeId="76097" r:id="rId21" name="Check Box 321">
              <controlPr defaultSize="0" autoFill="0" autoLine="0" autoPict="0">
                <anchor moveWithCells="1">
                  <from>
                    <xdr:col>29</xdr:col>
                    <xdr:colOff>95250</xdr:colOff>
                    <xdr:row>72</xdr:row>
                    <xdr:rowOff>0</xdr:rowOff>
                  </from>
                  <to>
                    <xdr:col>30</xdr:col>
                    <xdr:colOff>142875</xdr:colOff>
                    <xdr:row>72</xdr:row>
                    <xdr:rowOff>209550</xdr:rowOff>
                  </to>
                </anchor>
              </controlPr>
            </control>
          </mc:Choice>
        </mc:AlternateContent>
        <mc:AlternateContent xmlns:mc="http://schemas.openxmlformats.org/markup-compatibility/2006">
          <mc:Choice Requires="x14">
            <control shapeId="76098" r:id="rId22" name="Check Box 322">
              <controlPr defaultSize="0" autoFill="0" autoLine="0" autoPict="0">
                <anchor moveWithCells="1">
                  <from>
                    <xdr:col>29</xdr:col>
                    <xdr:colOff>104775</xdr:colOff>
                    <xdr:row>64</xdr:row>
                    <xdr:rowOff>28575</xdr:rowOff>
                  </from>
                  <to>
                    <xdr:col>30</xdr:col>
                    <xdr:colOff>152400</xdr:colOff>
                    <xdr:row>64</xdr:row>
                    <xdr:rowOff>238125</xdr:rowOff>
                  </to>
                </anchor>
              </controlPr>
            </control>
          </mc:Choice>
        </mc:AlternateContent>
        <mc:AlternateContent xmlns:mc="http://schemas.openxmlformats.org/markup-compatibility/2006">
          <mc:Choice Requires="x14">
            <control shapeId="76099" r:id="rId23" name="Check Box 323">
              <controlPr defaultSize="0" autoFill="0" autoLine="0" autoPict="0">
                <anchor moveWithCells="1">
                  <from>
                    <xdr:col>27</xdr:col>
                    <xdr:colOff>104775</xdr:colOff>
                    <xdr:row>64</xdr:row>
                    <xdr:rowOff>28575</xdr:rowOff>
                  </from>
                  <to>
                    <xdr:col>28</xdr:col>
                    <xdr:colOff>152400</xdr:colOff>
                    <xdr:row>64</xdr:row>
                    <xdr:rowOff>238125</xdr:rowOff>
                  </to>
                </anchor>
              </controlPr>
            </control>
          </mc:Choice>
        </mc:AlternateContent>
        <mc:AlternateContent xmlns:mc="http://schemas.openxmlformats.org/markup-compatibility/2006">
          <mc:Choice Requires="x14">
            <control shapeId="76100" r:id="rId24" name="Check Box 324">
              <controlPr defaultSize="0" autoFill="0" autoLine="0" autoPict="0">
                <anchor moveWithCells="1">
                  <from>
                    <xdr:col>27</xdr:col>
                    <xdr:colOff>104775</xdr:colOff>
                    <xdr:row>66</xdr:row>
                    <xdr:rowOff>28575</xdr:rowOff>
                  </from>
                  <to>
                    <xdr:col>28</xdr:col>
                    <xdr:colOff>152400</xdr:colOff>
                    <xdr:row>66</xdr:row>
                    <xdr:rowOff>238125</xdr:rowOff>
                  </to>
                </anchor>
              </controlPr>
            </control>
          </mc:Choice>
        </mc:AlternateContent>
        <mc:AlternateContent xmlns:mc="http://schemas.openxmlformats.org/markup-compatibility/2006">
          <mc:Choice Requires="x14">
            <control shapeId="76101" r:id="rId25" name="Check Box 325">
              <controlPr defaultSize="0" autoFill="0" autoLine="0" autoPict="0">
                <anchor moveWithCells="1">
                  <from>
                    <xdr:col>29</xdr:col>
                    <xdr:colOff>104775</xdr:colOff>
                    <xdr:row>66</xdr:row>
                    <xdr:rowOff>28575</xdr:rowOff>
                  </from>
                  <to>
                    <xdr:col>30</xdr:col>
                    <xdr:colOff>152400</xdr:colOff>
                    <xdr:row>66</xdr:row>
                    <xdr:rowOff>238125</xdr:rowOff>
                  </to>
                </anchor>
              </controlPr>
            </control>
          </mc:Choice>
        </mc:AlternateContent>
        <mc:AlternateContent xmlns:mc="http://schemas.openxmlformats.org/markup-compatibility/2006">
          <mc:Choice Requires="x14">
            <control shapeId="76102" r:id="rId26" name="Check Box 326">
              <controlPr defaultSize="0" autoFill="0" autoLine="0" autoPict="0">
                <anchor moveWithCells="1">
                  <from>
                    <xdr:col>29</xdr:col>
                    <xdr:colOff>104775</xdr:colOff>
                    <xdr:row>67</xdr:row>
                    <xdr:rowOff>28575</xdr:rowOff>
                  </from>
                  <to>
                    <xdr:col>30</xdr:col>
                    <xdr:colOff>152400</xdr:colOff>
                    <xdr:row>67</xdr:row>
                    <xdr:rowOff>238125</xdr:rowOff>
                  </to>
                </anchor>
              </controlPr>
            </control>
          </mc:Choice>
        </mc:AlternateContent>
        <mc:AlternateContent xmlns:mc="http://schemas.openxmlformats.org/markup-compatibility/2006">
          <mc:Choice Requires="x14">
            <control shapeId="76103" r:id="rId27" name="Check Box 327">
              <controlPr defaultSize="0" autoFill="0" autoLine="0" autoPict="0">
                <anchor moveWithCells="1">
                  <from>
                    <xdr:col>27</xdr:col>
                    <xdr:colOff>104775</xdr:colOff>
                    <xdr:row>67</xdr:row>
                    <xdr:rowOff>28575</xdr:rowOff>
                  </from>
                  <to>
                    <xdr:col>28</xdr:col>
                    <xdr:colOff>152400</xdr:colOff>
                    <xdr:row>67</xdr:row>
                    <xdr:rowOff>238125</xdr:rowOff>
                  </to>
                </anchor>
              </controlPr>
            </control>
          </mc:Choice>
        </mc:AlternateContent>
        <mc:AlternateContent xmlns:mc="http://schemas.openxmlformats.org/markup-compatibility/2006">
          <mc:Choice Requires="x14">
            <control shapeId="76104" r:id="rId28" name="Check Box 328">
              <controlPr defaultSize="0" autoFill="0" autoLine="0" autoPict="0">
                <anchor moveWithCells="1">
                  <from>
                    <xdr:col>29</xdr:col>
                    <xdr:colOff>104775</xdr:colOff>
                    <xdr:row>65</xdr:row>
                    <xdr:rowOff>123825</xdr:rowOff>
                  </from>
                  <to>
                    <xdr:col>30</xdr:col>
                    <xdr:colOff>152400</xdr:colOff>
                    <xdr:row>65</xdr:row>
                    <xdr:rowOff>333375</xdr:rowOff>
                  </to>
                </anchor>
              </controlPr>
            </control>
          </mc:Choice>
        </mc:AlternateContent>
        <mc:AlternateContent xmlns:mc="http://schemas.openxmlformats.org/markup-compatibility/2006">
          <mc:Choice Requires="x14">
            <control shapeId="76105" r:id="rId29" name="Check Box 329">
              <controlPr defaultSize="0" autoFill="0" autoLine="0" autoPict="0">
                <anchor moveWithCells="1">
                  <from>
                    <xdr:col>27</xdr:col>
                    <xdr:colOff>104775</xdr:colOff>
                    <xdr:row>65</xdr:row>
                    <xdr:rowOff>123825</xdr:rowOff>
                  </from>
                  <to>
                    <xdr:col>28</xdr:col>
                    <xdr:colOff>152400</xdr:colOff>
                    <xdr:row>65</xdr:row>
                    <xdr:rowOff>333375</xdr:rowOff>
                  </to>
                </anchor>
              </controlPr>
            </control>
          </mc:Choice>
        </mc:AlternateContent>
        <mc:AlternateContent xmlns:mc="http://schemas.openxmlformats.org/markup-compatibility/2006">
          <mc:Choice Requires="x14">
            <control shapeId="76106" r:id="rId30" name="Check Box 330">
              <controlPr defaultSize="0" autoFill="0" autoLine="0" autoPict="0">
                <anchor moveWithCells="1">
                  <from>
                    <xdr:col>27</xdr:col>
                    <xdr:colOff>95250</xdr:colOff>
                    <xdr:row>99</xdr:row>
                    <xdr:rowOff>247650</xdr:rowOff>
                  </from>
                  <to>
                    <xdr:col>28</xdr:col>
                    <xdr:colOff>142875</xdr:colOff>
                    <xdr:row>99</xdr:row>
                    <xdr:rowOff>457200</xdr:rowOff>
                  </to>
                </anchor>
              </controlPr>
            </control>
          </mc:Choice>
        </mc:AlternateContent>
        <mc:AlternateContent xmlns:mc="http://schemas.openxmlformats.org/markup-compatibility/2006">
          <mc:Choice Requires="x14">
            <control shapeId="76107" r:id="rId31" name="Check Box 331">
              <controlPr defaultSize="0" autoFill="0" autoLine="0" autoPict="0">
                <anchor moveWithCells="1">
                  <from>
                    <xdr:col>29</xdr:col>
                    <xdr:colOff>95250</xdr:colOff>
                    <xdr:row>99</xdr:row>
                    <xdr:rowOff>247650</xdr:rowOff>
                  </from>
                  <to>
                    <xdr:col>30</xdr:col>
                    <xdr:colOff>142875</xdr:colOff>
                    <xdr:row>99</xdr:row>
                    <xdr:rowOff>457200</xdr:rowOff>
                  </to>
                </anchor>
              </controlPr>
            </control>
          </mc:Choice>
        </mc:AlternateContent>
        <mc:AlternateContent xmlns:mc="http://schemas.openxmlformats.org/markup-compatibility/2006">
          <mc:Choice Requires="x14">
            <control shapeId="76108" r:id="rId32" name="Check Box 332">
              <controlPr defaultSize="0" autoFill="0" autoLine="0" autoPict="0">
                <anchor moveWithCells="1">
                  <from>
                    <xdr:col>27</xdr:col>
                    <xdr:colOff>95250</xdr:colOff>
                    <xdr:row>100</xdr:row>
                    <xdr:rowOff>247650</xdr:rowOff>
                  </from>
                  <to>
                    <xdr:col>28</xdr:col>
                    <xdr:colOff>142875</xdr:colOff>
                    <xdr:row>100</xdr:row>
                    <xdr:rowOff>457200</xdr:rowOff>
                  </to>
                </anchor>
              </controlPr>
            </control>
          </mc:Choice>
        </mc:AlternateContent>
        <mc:AlternateContent xmlns:mc="http://schemas.openxmlformats.org/markup-compatibility/2006">
          <mc:Choice Requires="x14">
            <control shapeId="76109" r:id="rId33" name="Check Box 333">
              <controlPr defaultSize="0" autoFill="0" autoLine="0" autoPict="0">
                <anchor moveWithCells="1">
                  <from>
                    <xdr:col>29</xdr:col>
                    <xdr:colOff>95250</xdr:colOff>
                    <xdr:row>100</xdr:row>
                    <xdr:rowOff>247650</xdr:rowOff>
                  </from>
                  <to>
                    <xdr:col>30</xdr:col>
                    <xdr:colOff>142875</xdr:colOff>
                    <xdr:row>100</xdr:row>
                    <xdr:rowOff>457200</xdr:rowOff>
                  </to>
                </anchor>
              </controlPr>
            </control>
          </mc:Choice>
        </mc:AlternateContent>
        <mc:AlternateContent xmlns:mc="http://schemas.openxmlformats.org/markup-compatibility/2006">
          <mc:Choice Requires="x14">
            <control shapeId="76134" r:id="rId34" name="Check Box 358">
              <controlPr defaultSize="0" autoFill="0" autoLine="0" autoPict="0">
                <anchor moveWithCells="1">
                  <from>
                    <xdr:col>27</xdr:col>
                    <xdr:colOff>104775</xdr:colOff>
                    <xdr:row>60</xdr:row>
                    <xdr:rowOff>123825</xdr:rowOff>
                  </from>
                  <to>
                    <xdr:col>28</xdr:col>
                    <xdr:colOff>152400</xdr:colOff>
                    <xdr:row>60</xdr:row>
                    <xdr:rowOff>333375</xdr:rowOff>
                  </to>
                </anchor>
              </controlPr>
            </control>
          </mc:Choice>
        </mc:AlternateContent>
        <mc:AlternateContent xmlns:mc="http://schemas.openxmlformats.org/markup-compatibility/2006">
          <mc:Choice Requires="x14">
            <control shapeId="76135" r:id="rId35" name="Check Box 359">
              <controlPr defaultSize="0" autoFill="0" autoLine="0" autoPict="0">
                <anchor moveWithCells="1">
                  <from>
                    <xdr:col>29</xdr:col>
                    <xdr:colOff>104775</xdr:colOff>
                    <xdr:row>60</xdr:row>
                    <xdr:rowOff>123825</xdr:rowOff>
                  </from>
                  <to>
                    <xdr:col>30</xdr:col>
                    <xdr:colOff>152400</xdr:colOff>
                    <xdr:row>60</xdr:row>
                    <xdr:rowOff>333375</xdr:rowOff>
                  </to>
                </anchor>
              </controlPr>
            </control>
          </mc:Choice>
        </mc:AlternateContent>
        <mc:AlternateContent xmlns:mc="http://schemas.openxmlformats.org/markup-compatibility/2006">
          <mc:Choice Requires="x14">
            <control shapeId="76140" r:id="rId36" name="Check Box 364">
              <controlPr defaultSize="0" autoFill="0" autoLine="0" autoPict="0">
                <anchor moveWithCells="1">
                  <from>
                    <xdr:col>27</xdr:col>
                    <xdr:colOff>104775</xdr:colOff>
                    <xdr:row>37</xdr:row>
                    <xdr:rowOff>28575</xdr:rowOff>
                  </from>
                  <to>
                    <xdr:col>28</xdr:col>
                    <xdr:colOff>152400</xdr:colOff>
                    <xdr:row>37</xdr:row>
                    <xdr:rowOff>238125</xdr:rowOff>
                  </to>
                </anchor>
              </controlPr>
            </control>
          </mc:Choice>
        </mc:AlternateContent>
        <mc:AlternateContent xmlns:mc="http://schemas.openxmlformats.org/markup-compatibility/2006">
          <mc:Choice Requires="x14">
            <control shapeId="76141" r:id="rId37" name="Check Box 365">
              <controlPr defaultSize="0" autoFill="0" autoLine="0" autoPict="0">
                <anchor moveWithCells="1">
                  <from>
                    <xdr:col>29</xdr:col>
                    <xdr:colOff>104775</xdr:colOff>
                    <xdr:row>37</xdr:row>
                    <xdr:rowOff>28575</xdr:rowOff>
                  </from>
                  <to>
                    <xdr:col>30</xdr:col>
                    <xdr:colOff>152400</xdr:colOff>
                    <xdr:row>37</xdr:row>
                    <xdr:rowOff>238125</xdr:rowOff>
                  </to>
                </anchor>
              </controlPr>
            </control>
          </mc:Choice>
        </mc:AlternateContent>
        <mc:AlternateContent xmlns:mc="http://schemas.openxmlformats.org/markup-compatibility/2006">
          <mc:Choice Requires="x14">
            <control shapeId="76142" r:id="rId38" name="Check Box 366">
              <controlPr defaultSize="0" autoFill="0" autoLine="0" autoPict="0">
                <anchor moveWithCells="1">
                  <from>
                    <xdr:col>27</xdr:col>
                    <xdr:colOff>104775</xdr:colOff>
                    <xdr:row>38</xdr:row>
                    <xdr:rowOff>28575</xdr:rowOff>
                  </from>
                  <to>
                    <xdr:col>28</xdr:col>
                    <xdr:colOff>152400</xdr:colOff>
                    <xdr:row>38</xdr:row>
                    <xdr:rowOff>238125</xdr:rowOff>
                  </to>
                </anchor>
              </controlPr>
            </control>
          </mc:Choice>
        </mc:AlternateContent>
        <mc:AlternateContent xmlns:mc="http://schemas.openxmlformats.org/markup-compatibility/2006">
          <mc:Choice Requires="x14">
            <control shapeId="76143" r:id="rId39" name="Check Box 367">
              <controlPr defaultSize="0" autoFill="0" autoLine="0" autoPict="0">
                <anchor moveWithCells="1">
                  <from>
                    <xdr:col>29</xdr:col>
                    <xdr:colOff>104775</xdr:colOff>
                    <xdr:row>38</xdr:row>
                    <xdr:rowOff>28575</xdr:rowOff>
                  </from>
                  <to>
                    <xdr:col>30</xdr:col>
                    <xdr:colOff>152400</xdr:colOff>
                    <xdr:row>38</xdr:row>
                    <xdr:rowOff>238125</xdr:rowOff>
                  </to>
                </anchor>
              </controlPr>
            </control>
          </mc:Choice>
        </mc:AlternateContent>
        <mc:AlternateContent xmlns:mc="http://schemas.openxmlformats.org/markup-compatibility/2006">
          <mc:Choice Requires="x14">
            <control shapeId="76144" r:id="rId40" name="Check Box 368">
              <controlPr defaultSize="0" autoFill="0" autoLine="0" autoPict="0">
                <anchor moveWithCells="1">
                  <from>
                    <xdr:col>29</xdr:col>
                    <xdr:colOff>104775</xdr:colOff>
                    <xdr:row>42</xdr:row>
                    <xdr:rowOff>9525</xdr:rowOff>
                  </from>
                  <to>
                    <xdr:col>30</xdr:col>
                    <xdr:colOff>133350</xdr:colOff>
                    <xdr:row>42</xdr:row>
                    <xdr:rowOff>219075</xdr:rowOff>
                  </to>
                </anchor>
              </controlPr>
            </control>
          </mc:Choice>
        </mc:AlternateContent>
        <mc:AlternateContent xmlns:mc="http://schemas.openxmlformats.org/markup-compatibility/2006">
          <mc:Choice Requires="x14">
            <control shapeId="76145" r:id="rId41" name="Check Box 369">
              <controlPr defaultSize="0" autoFill="0" autoLine="0" autoPict="0">
                <anchor moveWithCells="1">
                  <from>
                    <xdr:col>27</xdr:col>
                    <xdr:colOff>104775</xdr:colOff>
                    <xdr:row>42</xdr:row>
                    <xdr:rowOff>9525</xdr:rowOff>
                  </from>
                  <to>
                    <xdr:col>28</xdr:col>
                    <xdr:colOff>133350</xdr:colOff>
                    <xdr:row>42</xdr:row>
                    <xdr:rowOff>219075</xdr:rowOff>
                  </to>
                </anchor>
              </controlPr>
            </control>
          </mc:Choice>
        </mc:AlternateContent>
        <mc:AlternateContent xmlns:mc="http://schemas.openxmlformats.org/markup-compatibility/2006">
          <mc:Choice Requires="x14">
            <control shapeId="76146" r:id="rId42" name="Check Box 370">
              <controlPr defaultSize="0" autoFill="0" autoLine="0" autoPict="0">
                <anchor moveWithCells="1">
                  <from>
                    <xdr:col>29</xdr:col>
                    <xdr:colOff>104775</xdr:colOff>
                    <xdr:row>46</xdr:row>
                    <xdr:rowOff>9525</xdr:rowOff>
                  </from>
                  <to>
                    <xdr:col>30</xdr:col>
                    <xdr:colOff>133350</xdr:colOff>
                    <xdr:row>46</xdr:row>
                    <xdr:rowOff>219075</xdr:rowOff>
                  </to>
                </anchor>
              </controlPr>
            </control>
          </mc:Choice>
        </mc:AlternateContent>
        <mc:AlternateContent xmlns:mc="http://schemas.openxmlformats.org/markup-compatibility/2006">
          <mc:Choice Requires="x14">
            <control shapeId="76147" r:id="rId43" name="Check Box 371">
              <controlPr defaultSize="0" autoFill="0" autoLine="0" autoPict="0">
                <anchor moveWithCells="1">
                  <from>
                    <xdr:col>27</xdr:col>
                    <xdr:colOff>104775</xdr:colOff>
                    <xdr:row>46</xdr:row>
                    <xdr:rowOff>9525</xdr:rowOff>
                  </from>
                  <to>
                    <xdr:col>28</xdr:col>
                    <xdr:colOff>133350</xdr:colOff>
                    <xdr:row>46</xdr:row>
                    <xdr:rowOff>219075</xdr:rowOff>
                  </to>
                </anchor>
              </controlPr>
            </control>
          </mc:Choice>
        </mc:AlternateContent>
        <mc:AlternateContent xmlns:mc="http://schemas.openxmlformats.org/markup-compatibility/2006">
          <mc:Choice Requires="x14">
            <control shapeId="76148" r:id="rId44" name="Check Box 372">
              <controlPr defaultSize="0" autoFill="0" autoLine="0" autoPict="0">
                <anchor moveWithCells="1">
                  <from>
                    <xdr:col>27</xdr:col>
                    <xdr:colOff>104775</xdr:colOff>
                    <xdr:row>49</xdr:row>
                    <xdr:rowOff>123825</xdr:rowOff>
                  </from>
                  <to>
                    <xdr:col>28</xdr:col>
                    <xdr:colOff>152400</xdr:colOff>
                    <xdr:row>49</xdr:row>
                    <xdr:rowOff>333375</xdr:rowOff>
                  </to>
                </anchor>
              </controlPr>
            </control>
          </mc:Choice>
        </mc:AlternateContent>
        <mc:AlternateContent xmlns:mc="http://schemas.openxmlformats.org/markup-compatibility/2006">
          <mc:Choice Requires="x14">
            <control shapeId="76149" r:id="rId45" name="Check Box 373">
              <controlPr defaultSize="0" autoFill="0" autoLine="0" autoPict="0">
                <anchor moveWithCells="1">
                  <from>
                    <xdr:col>29</xdr:col>
                    <xdr:colOff>104775</xdr:colOff>
                    <xdr:row>49</xdr:row>
                    <xdr:rowOff>123825</xdr:rowOff>
                  </from>
                  <to>
                    <xdr:col>30</xdr:col>
                    <xdr:colOff>152400</xdr:colOff>
                    <xdr:row>49</xdr:row>
                    <xdr:rowOff>333375</xdr:rowOff>
                  </to>
                </anchor>
              </controlPr>
            </control>
          </mc:Choice>
        </mc:AlternateContent>
        <mc:AlternateContent xmlns:mc="http://schemas.openxmlformats.org/markup-compatibility/2006">
          <mc:Choice Requires="x14">
            <control shapeId="76150" r:id="rId46" name="Check Box 374">
              <controlPr defaultSize="0" autoFill="0" autoLine="0" autoPict="0">
                <anchor moveWithCells="1">
                  <from>
                    <xdr:col>29</xdr:col>
                    <xdr:colOff>104775</xdr:colOff>
                    <xdr:row>52</xdr:row>
                    <xdr:rowOff>123825</xdr:rowOff>
                  </from>
                  <to>
                    <xdr:col>30</xdr:col>
                    <xdr:colOff>133350</xdr:colOff>
                    <xdr:row>52</xdr:row>
                    <xdr:rowOff>333375</xdr:rowOff>
                  </to>
                </anchor>
              </controlPr>
            </control>
          </mc:Choice>
        </mc:AlternateContent>
        <mc:AlternateContent xmlns:mc="http://schemas.openxmlformats.org/markup-compatibility/2006">
          <mc:Choice Requires="x14">
            <control shapeId="76151" r:id="rId47" name="Check Box 375">
              <controlPr defaultSize="0" autoFill="0" autoLine="0" autoPict="0">
                <anchor moveWithCells="1">
                  <from>
                    <xdr:col>27</xdr:col>
                    <xdr:colOff>104775</xdr:colOff>
                    <xdr:row>52</xdr:row>
                    <xdr:rowOff>123825</xdr:rowOff>
                  </from>
                  <to>
                    <xdr:col>28</xdr:col>
                    <xdr:colOff>133350</xdr:colOff>
                    <xdr:row>52</xdr:row>
                    <xdr:rowOff>333375</xdr:rowOff>
                  </to>
                </anchor>
              </controlPr>
            </control>
          </mc:Choice>
        </mc:AlternateContent>
        <mc:AlternateContent xmlns:mc="http://schemas.openxmlformats.org/markup-compatibility/2006">
          <mc:Choice Requires="x14">
            <control shapeId="76152" r:id="rId48" name="Check Box 376">
              <controlPr defaultSize="0" autoFill="0" autoLine="0" autoPict="0">
                <anchor moveWithCells="1">
                  <from>
                    <xdr:col>31</xdr:col>
                    <xdr:colOff>104775</xdr:colOff>
                    <xdr:row>52</xdr:row>
                    <xdr:rowOff>123825</xdr:rowOff>
                  </from>
                  <to>
                    <xdr:col>32</xdr:col>
                    <xdr:colOff>133350</xdr:colOff>
                    <xdr:row>52</xdr:row>
                    <xdr:rowOff>333375</xdr:rowOff>
                  </to>
                </anchor>
              </controlPr>
            </control>
          </mc:Choice>
        </mc:AlternateContent>
        <mc:AlternateContent xmlns:mc="http://schemas.openxmlformats.org/markup-compatibility/2006">
          <mc:Choice Requires="x14">
            <control shapeId="76153" r:id="rId49" name="Check Box 377">
              <controlPr defaultSize="0" autoFill="0" autoLine="0" autoPict="0">
                <anchor moveWithCells="1">
                  <from>
                    <xdr:col>27</xdr:col>
                    <xdr:colOff>95250</xdr:colOff>
                    <xdr:row>74</xdr:row>
                    <xdr:rowOff>0</xdr:rowOff>
                  </from>
                  <to>
                    <xdr:col>28</xdr:col>
                    <xdr:colOff>142875</xdr:colOff>
                    <xdr:row>74</xdr:row>
                    <xdr:rowOff>209550</xdr:rowOff>
                  </to>
                </anchor>
              </controlPr>
            </control>
          </mc:Choice>
        </mc:AlternateContent>
        <mc:AlternateContent xmlns:mc="http://schemas.openxmlformats.org/markup-compatibility/2006">
          <mc:Choice Requires="x14">
            <control shapeId="76154" r:id="rId50" name="Check Box 378">
              <controlPr defaultSize="0" autoFill="0" autoLine="0" autoPict="0">
                <anchor moveWithCells="1">
                  <from>
                    <xdr:col>29</xdr:col>
                    <xdr:colOff>95250</xdr:colOff>
                    <xdr:row>74</xdr:row>
                    <xdr:rowOff>0</xdr:rowOff>
                  </from>
                  <to>
                    <xdr:col>30</xdr:col>
                    <xdr:colOff>142875</xdr:colOff>
                    <xdr:row>74</xdr:row>
                    <xdr:rowOff>209550</xdr:rowOff>
                  </to>
                </anchor>
              </controlPr>
            </control>
          </mc:Choice>
        </mc:AlternateContent>
        <mc:AlternateContent xmlns:mc="http://schemas.openxmlformats.org/markup-compatibility/2006">
          <mc:Choice Requires="x14">
            <control shapeId="76155" r:id="rId51" name="Check Box 379">
              <controlPr defaultSize="0" autoFill="0" autoLine="0" autoPict="0">
                <anchor moveWithCells="1">
                  <from>
                    <xdr:col>27</xdr:col>
                    <xdr:colOff>95250</xdr:colOff>
                    <xdr:row>75</xdr:row>
                    <xdr:rowOff>0</xdr:rowOff>
                  </from>
                  <to>
                    <xdr:col>28</xdr:col>
                    <xdr:colOff>142875</xdr:colOff>
                    <xdr:row>75</xdr:row>
                    <xdr:rowOff>209550</xdr:rowOff>
                  </to>
                </anchor>
              </controlPr>
            </control>
          </mc:Choice>
        </mc:AlternateContent>
        <mc:AlternateContent xmlns:mc="http://schemas.openxmlformats.org/markup-compatibility/2006">
          <mc:Choice Requires="x14">
            <control shapeId="76156" r:id="rId52" name="Check Box 380">
              <controlPr defaultSize="0" autoFill="0" autoLine="0" autoPict="0">
                <anchor moveWithCells="1">
                  <from>
                    <xdr:col>29</xdr:col>
                    <xdr:colOff>95250</xdr:colOff>
                    <xdr:row>75</xdr:row>
                    <xdr:rowOff>0</xdr:rowOff>
                  </from>
                  <to>
                    <xdr:col>30</xdr:col>
                    <xdr:colOff>142875</xdr:colOff>
                    <xdr:row>75</xdr:row>
                    <xdr:rowOff>209550</xdr:rowOff>
                  </to>
                </anchor>
              </controlPr>
            </control>
          </mc:Choice>
        </mc:AlternateContent>
        <mc:AlternateContent xmlns:mc="http://schemas.openxmlformats.org/markup-compatibility/2006">
          <mc:Choice Requires="x14">
            <control shapeId="76157" r:id="rId53" name="Check Box 381">
              <controlPr defaultSize="0" autoFill="0" autoLine="0" autoPict="0">
                <anchor moveWithCells="1">
                  <from>
                    <xdr:col>27</xdr:col>
                    <xdr:colOff>95250</xdr:colOff>
                    <xdr:row>76</xdr:row>
                    <xdr:rowOff>0</xdr:rowOff>
                  </from>
                  <to>
                    <xdr:col>28</xdr:col>
                    <xdr:colOff>142875</xdr:colOff>
                    <xdr:row>76</xdr:row>
                    <xdr:rowOff>209550</xdr:rowOff>
                  </to>
                </anchor>
              </controlPr>
            </control>
          </mc:Choice>
        </mc:AlternateContent>
        <mc:AlternateContent xmlns:mc="http://schemas.openxmlformats.org/markup-compatibility/2006">
          <mc:Choice Requires="x14">
            <control shapeId="76158" r:id="rId54" name="Check Box 382">
              <controlPr defaultSize="0" autoFill="0" autoLine="0" autoPict="0">
                <anchor moveWithCells="1">
                  <from>
                    <xdr:col>29</xdr:col>
                    <xdr:colOff>95250</xdr:colOff>
                    <xdr:row>76</xdr:row>
                    <xdr:rowOff>0</xdr:rowOff>
                  </from>
                  <to>
                    <xdr:col>30</xdr:col>
                    <xdr:colOff>142875</xdr:colOff>
                    <xdr:row>76</xdr:row>
                    <xdr:rowOff>209550</xdr:rowOff>
                  </to>
                </anchor>
              </controlPr>
            </control>
          </mc:Choice>
        </mc:AlternateContent>
        <mc:AlternateContent xmlns:mc="http://schemas.openxmlformats.org/markup-compatibility/2006">
          <mc:Choice Requires="x14">
            <control shapeId="76159" r:id="rId55" name="Check Box 383">
              <controlPr defaultSize="0" autoFill="0" autoLine="0" autoPict="0">
                <anchor moveWithCells="1">
                  <from>
                    <xdr:col>27</xdr:col>
                    <xdr:colOff>95250</xdr:colOff>
                    <xdr:row>77</xdr:row>
                    <xdr:rowOff>0</xdr:rowOff>
                  </from>
                  <to>
                    <xdr:col>28</xdr:col>
                    <xdr:colOff>142875</xdr:colOff>
                    <xdr:row>77</xdr:row>
                    <xdr:rowOff>209550</xdr:rowOff>
                  </to>
                </anchor>
              </controlPr>
            </control>
          </mc:Choice>
        </mc:AlternateContent>
        <mc:AlternateContent xmlns:mc="http://schemas.openxmlformats.org/markup-compatibility/2006">
          <mc:Choice Requires="x14">
            <control shapeId="76160" r:id="rId56" name="Check Box 384">
              <controlPr defaultSize="0" autoFill="0" autoLine="0" autoPict="0">
                <anchor moveWithCells="1">
                  <from>
                    <xdr:col>29</xdr:col>
                    <xdr:colOff>95250</xdr:colOff>
                    <xdr:row>77</xdr:row>
                    <xdr:rowOff>0</xdr:rowOff>
                  </from>
                  <to>
                    <xdr:col>30</xdr:col>
                    <xdr:colOff>142875</xdr:colOff>
                    <xdr:row>77</xdr:row>
                    <xdr:rowOff>209550</xdr:rowOff>
                  </to>
                </anchor>
              </controlPr>
            </control>
          </mc:Choice>
        </mc:AlternateContent>
        <mc:AlternateContent xmlns:mc="http://schemas.openxmlformats.org/markup-compatibility/2006">
          <mc:Choice Requires="x14">
            <control shapeId="76161" r:id="rId57" name="Check Box 385">
              <controlPr defaultSize="0" autoFill="0" autoLine="0" autoPict="0">
                <anchor moveWithCells="1">
                  <from>
                    <xdr:col>27</xdr:col>
                    <xdr:colOff>95250</xdr:colOff>
                    <xdr:row>78</xdr:row>
                    <xdr:rowOff>28575</xdr:rowOff>
                  </from>
                  <to>
                    <xdr:col>28</xdr:col>
                    <xdr:colOff>123825</xdr:colOff>
                    <xdr:row>78</xdr:row>
                    <xdr:rowOff>238125</xdr:rowOff>
                  </to>
                </anchor>
              </controlPr>
            </control>
          </mc:Choice>
        </mc:AlternateContent>
        <mc:AlternateContent xmlns:mc="http://schemas.openxmlformats.org/markup-compatibility/2006">
          <mc:Choice Requires="x14">
            <control shapeId="76162" r:id="rId58" name="Check Box 386">
              <controlPr defaultSize="0" autoFill="0" autoLine="0" autoPict="0">
                <anchor moveWithCells="1">
                  <from>
                    <xdr:col>29</xdr:col>
                    <xdr:colOff>95250</xdr:colOff>
                    <xdr:row>78</xdr:row>
                    <xdr:rowOff>28575</xdr:rowOff>
                  </from>
                  <to>
                    <xdr:col>30</xdr:col>
                    <xdr:colOff>123825</xdr:colOff>
                    <xdr:row>78</xdr:row>
                    <xdr:rowOff>238125</xdr:rowOff>
                  </to>
                </anchor>
              </controlPr>
            </control>
          </mc:Choice>
        </mc:AlternateContent>
        <mc:AlternateContent xmlns:mc="http://schemas.openxmlformats.org/markup-compatibility/2006">
          <mc:Choice Requires="x14">
            <control shapeId="76163" r:id="rId59" name="Check Box 387">
              <controlPr defaultSize="0" autoFill="0" autoLine="0" autoPict="0">
                <anchor moveWithCells="1">
                  <from>
                    <xdr:col>5</xdr:col>
                    <xdr:colOff>152400</xdr:colOff>
                    <xdr:row>80</xdr:row>
                    <xdr:rowOff>47625</xdr:rowOff>
                  </from>
                  <to>
                    <xdr:col>7</xdr:col>
                    <xdr:colOff>0</xdr:colOff>
                    <xdr:row>80</xdr:row>
                    <xdr:rowOff>257175</xdr:rowOff>
                  </to>
                </anchor>
              </controlPr>
            </control>
          </mc:Choice>
        </mc:AlternateContent>
        <mc:AlternateContent xmlns:mc="http://schemas.openxmlformats.org/markup-compatibility/2006">
          <mc:Choice Requires="x14">
            <control shapeId="76164" r:id="rId60" name="Check Box 388">
              <controlPr defaultSize="0" autoFill="0" autoLine="0" autoPict="0">
                <anchor moveWithCells="1">
                  <from>
                    <xdr:col>9</xdr:col>
                    <xdr:colOff>152400</xdr:colOff>
                    <xdr:row>80</xdr:row>
                    <xdr:rowOff>38100</xdr:rowOff>
                  </from>
                  <to>
                    <xdr:col>11</xdr:col>
                    <xdr:colOff>19050</xdr:colOff>
                    <xdr:row>80</xdr:row>
                    <xdr:rowOff>247650</xdr:rowOff>
                  </to>
                </anchor>
              </controlPr>
            </control>
          </mc:Choice>
        </mc:AlternateContent>
        <mc:AlternateContent xmlns:mc="http://schemas.openxmlformats.org/markup-compatibility/2006">
          <mc:Choice Requires="x14">
            <control shapeId="76165" r:id="rId61" name="Check Box 389">
              <controlPr defaultSize="0" autoFill="0" autoLine="0" autoPict="0">
                <anchor moveWithCells="1">
                  <from>
                    <xdr:col>13</xdr:col>
                    <xdr:colOff>142875</xdr:colOff>
                    <xdr:row>80</xdr:row>
                    <xdr:rowOff>28575</xdr:rowOff>
                  </from>
                  <to>
                    <xdr:col>15</xdr:col>
                    <xdr:colOff>9525</xdr:colOff>
                    <xdr:row>80</xdr:row>
                    <xdr:rowOff>238125</xdr:rowOff>
                  </to>
                </anchor>
              </controlPr>
            </control>
          </mc:Choice>
        </mc:AlternateContent>
        <mc:AlternateContent xmlns:mc="http://schemas.openxmlformats.org/markup-compatibility/2006">
          <mc:Choice Requires="x14">
            <control shapeId="76166" r:id="rId62" name="Check Box 390">
              <controlPr defaultSize="0" autoFill="0" autoLine="0" autoPict="0">
                <anchor moveWithCells="1">
                  <from>
                    <xdr:col>23</xdr:col>
                    <xdr:colOff>133350</xdr:colOff>
                    <xdr:row>80</xdr:row>
                    <xdr:rowOff>47625</xdr:rowOff>
                  </from>
                  <to>
                    <xdr:col>25</xdr:col>
                    <xdr:colOff>0</xdr:colOff>
                    <xdr:row>80</xdr:row>
                    <xdr:rowOff>257175</xdr:rowOff>
                  </to>
                </anchor>
              </controlPr>
            </control>
          </mc:Choice>
        </mc:AlternateContent>
        <mc:AlternateContent xmlns:mc="http://schemas.openxmlformats.org/markup-compatibility/2006">
          <mc:Choice Requires="x14">
            <control shapeId="76167" r:id="rId63" name="Check Box 391">
              <controlPr defaultSize="0" autoFill="0" autoLine="0" autoPict="0">
                <anchor moveWithCells="1">
                  <from>
                    <xdr:col>27</xdr:col>
                    <xdr:colOff>95250</xdr:colOff>
                    <xdr:row>81</xdr:row>
                    <xdr:rowOff>0</xdr:rowOff>
                  </from>
                  <to>
                    <xdr:col>28</xdr:col>
                    <xdr:colOff>142875</xdr:colOff>
                    <xdr:row>81</xdr:row>
                    <xdr:rowOff>209550</xdr:rowOff>
                  </to>
                </anchor>
              </controlPr>
            </control>
          </mc:Choice>
        </mc:AlternateContent>
        <mc:AlternateContent xmlns:mc="http://schemas.openxmlformats.org/markup-compatibility/2006">
          <mc:Choice Requires="x14">
            <control shapeId="76168" r:id="rId64" name="Check Box 392">
              <controlPr defaultSize="0" autoFill="0" autoLine="0" autoPict="0">
                <anchor moveWithCells="1">
                  <from>
                    <xdr:col>29</xdr:col>
                    <xdr:colOff>95250</xdr:colOff>
                    <xdr:row>81</xdr:row>
                    <xdr:rowOff>0</xdr:rowOff>
                  </from>
                  <to>
                    <xdr:col>30</xdr:col>
                    <xdr:colOff>142875</xdr:colOff>
                    <xdr:row>81</xdr:row>
                    <xdr:rowOff>209550</xdr:rowOff>
                  </to>
                </anchor>
              </controlPr>
            </control>
          </mc:Choice>
        </mc:AlternateContent>
        <mc:AlternateContent xmlns:mc="http://schemas.openxmlformats.org/markup-compatibility/2006">
          <mc:Choice Requires="x14">
            <control shapeId="76169" r:id="rId65" name="Check Box 393">
              <controlPr defaultSize="0" autoFill="0" autoLine="0" autoPict="0">
                <anchor moveWithCells="1">
                  <from>
                    <xdr:col>27</xdr:col>
                    <xdr:colOff>95250</xdr:colOff>
                    <xdr:row>82</xdr:row>
                    <xdr:rowOff>0</xdr:rowOff>
                  </from>
                  <to>
                    <xdr:col>28</xdr:col>
                    <xdr:colOff>142875</xdr:colOff>
                    <xdr:row>82</xdr:row>
                    <xdr:rowOff>209550</xdr:rowOff>
                  </to>
                </anchor>
              </controlPr>
            </control>
          </mc:Choice>
        </mc:AlternateContent>
        <mc:AlternateContent xmlns:mc="http://schemas.openxmlformats.org/markup-compatibility/2006">
          <mc:Choice Requires="x14">
            <control shapeId="76170" r:id="rId66" name="Check Box 394">
              <controlPr defaultSize="0" autoFill="0" autoLine="0" autoPict="0">
                <anchor moveWithCells="1">
                  <from>
                    <xdr:col>29</xdr:col>
                    <xdr:colOff>95250</xdr:colOff>
                    <xdr:row>82</xdr:row>
                    <xdr:rowOff>0</xdr:rowOff>
                  </from>
                  <to>
                    <xdr:col>30</xdr:col>
                    <xdr:colOff>142875</xdr:colOff>
                    <xdr:row>82</xdr:row>
                    <xdr:rowOff>209550</xdr:rowOff>
                  </to>
                </anchor>
              </controlPr>
            </control>
          </mc:Choice>
        </mc:AlternateContent>
        <mc:AlternateContent xmlns:mc="http://schemas.openxmlformats.org/markup-compatibility/2006">
          <mc:Choice Requires="x14">
            <control shapeId="76171" r:id="rId67" name="Check Box 395">
              <controlPr defaultSize="0" autoFill="0" autoLine="0" autoPict="0">
                <anchor moveWithCells="1">
                  <from>
                    <xdr:col>27</xdr:col>
                    <xdr:colOff>95250</xdr:colOff>
                    <xdr:row>92</xdr:row>
                    <xdr:rowOff>9525</xdr:rowOff>
                  </from>
                  <to>
                    <xdr:col>28</xdr:col>
                    <xdr:colOff>123825</xdr:colOff>
                    <xdr:row>92</xdr:row>
                    <xdr:rowOff>219075</xdr:rowOff>
                  </to>
                </anchor>
              </controlPr>
            </control>
          </mc:Choice>
        </mc:AlternateContent>
        <mc:AlternateContent xmlns:mc="http://schemas.openxmlformats.org/markup-compatibility/2006">
          <mc:Choice Requires="x14">
            <control shapeId="76172" r:id="rId68" name="Check Box 396">
              <controlPr defaultSize="0" autoFill="0" autoLine="0" autoPict="0">
                <anchor moveWithCells="1">
                  <from>
                    <xdr:col>29</xdr:col>
                    <xdr:colOff>95250</xdr:colOff>
                    <xdr:row>92</xdr:row>
                    <xdr:rowOff>9525</xdr:rowOff>
                  </from>
                  <to>
                    <xdr:col>30</xdr:col>
                    <xdr:colOff>123825</xdr:colOff>
                    <xdr:row>92</xdr:row>
                    <xdr:rowOff>219075</xdr:rowOff>
                  </to>
                </anchor>
              </controlPr>
            </control>
          </mc:Choice>
        </mc:AlternateContent>
        <mc:AlternateContent xmlns:mc="http://schemas.openxmlformats.org/markup-compatibility/2006">
          <mc:Choice Requires="x14">
            <control shapeId="76173" r:id="rId69" name="Check Box 397">
              <controlPr defaultSize="0" autoFill="0" autoLine="0" autoPict="0">
                <anchor moveWithCells="1">
                  <from>
                    <xdr:col>27</xdr:col>
                    <xdr:colOff>95250</xdr:colOff>
                    <xdr:row>86</xdr:row>
                    <xdr:rowOff>66675</xdr:rowOff>
                  </from>
                  <to>
                    <xdr:col>28</xdr:col>
                    <xdr:colOff>123825</xdr:colOff>
                    <xdr:row>86</xdr:row>
                    <xdr:rowOff>276225</xdr:rowOff>
                  </to>
                </anchor>
              </controlPr>
            </control>
          </mc:Choice>
        </mc:AlternateContent>
        <mc:AlternateContent xmlns:mc="http://schemas.openxmlformats.org/markup-compatibility/2006">
          <mc:Choice Requires="x14">
            <control shapeId="76174" r:id="rId70" name="Check Box 398">
              <controlPr defaultSize="0" autoFill="0" autoLine="0" autoPict="0">
                <anchor moveWithCells="1">
                  <from>
                    <xdr:col>29</xdr:col>
                    <xdr:colOff>95250</xdr:colOff>
                    <xdr:row>86</xdr:row>
                    <xdr:rowOff>66675</xdr:rowOff>
                  </from>
                  <to>
                    <xdr:col>30</xdr:col>
                    <xdr:colOff>123825</xdr:colOff>
                    <xdr:row>86</xdr:row>
                    <xdr:rowOff>276225</xdr:rowOff>
                  </to>
                </anchor>
              </controlPr>
            </control>
          </mc:Choice>
        </mc:AlternateContent>
        <mc:AlternateContent xmlns:mc="http://schemas.openxmlformats.org/markup-compatibility/2006">
          <mc:Choice Requires="x14">
            <control shapeId="76175" r:id="rId71" name="Check Box 399">
              <controlPr defaultSize="0" autoFill="0" autoLine="0" autoPict="0">
                <anchor moveWithCells="1">
                  <from>
                    <xdr:col>27</xdr:col>
                    <xdr:colOff>95250</xdr:colOff>
                    <xdr:row>90</xdr:row>
                    <xdr:rowOff>9525</xdr:rowOff>
                  </from>
                  <to>
                    <xdr:col>28</xdr:col>
                    <xdr:colOff>123825</xdr:colOff>
                    <xdr:row>90</xdr:row>
                    <xdr:rowOff>219075</xdr:rowOff>
                  </to>
                </anchor>
              </controlPr>
            </control>
          </mc:Choice>
        </mc:AlternateContent>
        <mc:AlternateContent xmlns:mc="http://schemas.openxmlformats.org/markup-compatibility/2006">
          <mc:Choice Requires="x14">
            <control shapeId="76176" r:id="rId72" name="Check Box 400">
              <controlPr defaultSize="0" autoFill="0" autoLine="0" autoPict="0">
                <anchor moveWithCells="1">
                  <from>
                    <xdr:col>29</xdr:col>
                    <xdr:colOff>95250</xdr:colOff>
                    <xdr:row>90</xdr:row>
                    <xdr:rowOff>9525</xdr:rowOff>
                  </from>
                  <to>
                    <xdr:col>30</xdr:col>
                    <xdr:colOff>123825</xdr:colOff>
                    <xdr:row>90</xdr:row>
                    <xdr:rowOff>219075</xdr:rowOff>
                  </to>
                </anchor>
              </controlPr>
            </control>
          </mc:Choice>
        </mc:AlternateContent>
        <mc:AlternateContent xmlns:mc="http://schemas.openxmlformats.org/markup-compatibility/2006">
          <mc:Choice Requires="x14">
            <control shapeId="76177" r:id="rId73" name="Check Box 401">
              <controlPr defaultSize="0" autoFill="0" autoLine="0" autoPict="0">
                <anchor moveWithCells="1">
                  <from>
                    <xdr:col>27</xdr:col>
                    <xdr:colOff>95250</xdr:colOff>
                    <xdr:row>91</xdr:row>
                    <xdr:rowOff>9525</xdr:rowOff>
                  </from>
                  <to>
                    <xdr:col>28</xdr:col>
                    <xdr:colOff>123825</xdr:colOff>
                    <xdr:row>91</xdr:row>
                    <xdr:rowOff>219075</xdr:rowOff>
                  </to>
                </anchor>
              </controlPr>
            </control>
          </mc:Choice>
        </mc:AlternateContent>
        <mc:AlternateContent xmlns:mc="http://schemas.openxmlformats.org/markup-compatibility/2006">
          <mc:Choice Requires="x14">
            <control shapeId="76178" r:id="rId74" name="Check Box 402">
              <controlPr defaultSize="0" autoFill="0" autoLine="0" autoPict="0">
                <anchor moveWithCells="1">
                  <from>
                    <xdr:col>29</xdr:col>
                    <xdr:colOff>95250</xdr:colOff>
                    <xdr:row>91</xdr:row>
                    <xdr:rowOff>9525</xdr:rowOff>
                  </from>
                  <to>
                    <xdr:col>30</xdr:col>
                    <xdr:colOff>123825</xdr:colOff>
                    <xdr:row>91</xdr:row>
                    <xdr:rowOff>219075</xdr:rowOff>
                  </to>
                </anchor>
              </controlPr>
            </control>
          </mc:Choice>
        </mc:AlternateContent>
        <mc:AlternateContent xmlns:mc="http://schemas.openxmlformats.org/markup-compatibility/2006">
          <mc:Choice Requires="x14">
            <control shapeId="76179" r:id="rId75" name="Check Box 403">
              <controlPr defaultSize="0" autoFill="0" autoLine="0" autoPict="0">
                <anchor moveWithCells="1">
                  <from>
                    <xdr:col>27</xdr:col>
                    <xdr:colOff>95250</xdr:colOff>
                    <xdr:row>93</xdr:row>
                    <xdr:rowOff>66675</xdr:rowOff>
                  </from>
                  <to>
                    <xdr:col>28</xdr:col>
                    <xdr:colOff>123825</xdr:colOff>
                    <xdr:row>94</xdr:row>
                    <xdr:rowOff>0</xdr:rowOff>
                  </to>
                </anchor>
              </controlPr>
            </control>
          </mc:Choice>
        </mc:AlternateContent>
        <mc:AlternateContent xmlns:mc="http://schemas.openxmlformats.org/markup-compatibility/2006">
          <mc:Choice Requires="x14">
            <control shapeId="76180" r:id="rId76" name="Check Box 404">
              <controlPr defaultSize="0" autoFill="0" autoLine="0" autoPict="0">
                <anchor moveWithCells="1">
                  <from>
                    <xdr:col>29</xdr:col>
                    <xdr:colOff>95250</xdr:colOff>
                    <xdr:row>93</xdr:row>
                    <xdr:rowOff>66675</xdr:rowOff>
                  </from>
                  <to>
                    <xdr:col>30</xdr:col>
                    <xdr:colOff>123825</xdr:colOff>
                    <xdr:row>94</xdr:row>
                    <xdr:rowOff>0</xdr:rowOff>
                  </to>
                </anchor>
              </controlPr>
            </control>
          </mc:Choice>
        </mc:AlternateContent>
        <mc:AlternateContent xmlns:mc="http://schemas.openxmlformats.org/markup-compatibility/2006">
          <mc:Choice Requires="x14">
            <control shapeId="76181" r:id="rId77" name="Check Box 405">
              <controlPr defaultSize="0" autoFill="0" autoLine="0" autoPict="0">
                <anchor moveWithCells="1">
                  <from>
                    <xdr:col>27</xdr:col>
                    <xdr:colOff>85725</xdr:colOff>
                    <xdr:row>104</xdr:row>
                    <xdr:rowOff>28575</xdr:rowOff>
                  </from>
                  <to>
                    <xdr:col>28</xdr:col>
                    <xdr:colOff>133350</xdr:colOff>
                    <xdr:row>104</xdr:row>
                    <xdr:rowOff>238125</xdr:rowOff>
                  </to>
                </anchor>
              </controlPr>
            </control>
          </mc:Choice>
        </mc:AlternateContent>
        <mc:AlternateContent xmlns:mc="http://schemas.openxmlformats.org/markup-compatibility/2006">
          <mc:Choice Requires="x14">
            <control shapeId="76182" r:id="rId78" name="Check Box 406">
              <controlPr defaultSize="0" autoFill="0" autoLine="0" autoPict="0">
                <anchor moveWithCells="1">
                  <from>
                    <xdr:col>29</xdr:col>
                    <xdr:colOff>85725</xdr:colOff>
                    <xdr:row>104</xdr:row>
                    <xdr:rowOff>28575</xdr:rowOff>
                  </from>
                  <to>
                    <xdr:col>30</xdr:col>
                    <xdr:colOff>133350</xdr:colOff>
                    <xdr:row>104</xdr:row>
                    <xdr:rowOff>238125</xdr:rowOff>
                  </to>
                </anchor>
              </controlPr>
            </control>
          </mc:Choice>
        </mc:AlternateContent>
        <mc:AlternateContent xmlns:mc="http://schemas.openxmlformats.org/markup-compatibility/2006">
          <mc:Choice Requires="x14">
            <control shapeId="76183" r:id="rId79" name="Check Box 407">
              <controlPr defaultSize="0" autoFill="0" autoLine="0" autoPict="0">
                <anchor moveWithCells="1">
                  <from>
                    <xdr:col>27</xdr:col>
                    <xdr:colOff>85725</xdr:colOff>
                    <xdr:row>105</xdr:row>
                    <xdr:rowOff>28575</xdr:rowOff>
                  </from>
                  <to>
                    <xdr:col>28</xdr:col>
                    <xdr:colOff>133350</xdr:colOff>
                    <xdr:row>105</xdr:row>
                    <xdr:rowOff>238125</xdr:rowOff>
                  </to>
                </anchor>
              </controlPr>
            </control>
          </mc:Choice>
        </mc:AlternateContent>
        <mc:AlternateContent xmlns:mc="http://schemas.openxmlformats.org/markup-compatibility/2006">
          <mc:Choice Requires="x14">
            <control shapeId="76184" r:id="rId80" name="Check Box 408">
              <controlPr defaultSize="0" autoFill="0" autoLine="0" autoPict="0">
                <anchor moveWithCells="1">
                  <from>
                    <xdr:col>29</xdr:col>
                    <xdr:colOff>85725</xdr:colOff>
                    <xdr:row>105</xdr:row>
                    <xdr:rowOff>28575</xdr:rowOff>
                  </from>
                  <to>
                    <xdr:col>30</xdr:col>
                    <xdr:colOff>133350</xdr:colOff>
                    <xdr:row>105</xdr:row>
                    <xdr:rowOff>238125</xdr:rowOff>
                  </to>
                </anchor>
              </controlPr>
            </control>
          </mc:Choice>
        </mc:AlternateContent>
        <mc:AlternateContent xmlns:mc="http://schemas.openxmlformats.org/markup-compatibility/2006">
          <mc:Choice Requires="x14">
            <control shapeId="76185" r:id="rId81" name="Check Box 409">
              <controlPr defaultSize="0" autoFill="0" autoLine="0" autoPict="0">
                <anchor moveWithCells="1">
                  <from>
                    <xdr:col>27</xdr:col>
                    <xdr:colOff>76200</xdr:colOff>
                    <xdr:row>108</xdr:row>
                    <xdr:rowOff>28575</xdr:rowOff>
                  </from>
                  <to>
                    <xdr:col>28</xdr:col>
                    <xdr:colOff>123825</xdr:colOff>
                    <xdr:row>108</xdr:row>
                    <xdr:rowOff>238125</xdr:rowOff>
                  </to>
                </anchor>
              </controlPr>
            </control>
          </mc:Choice>
        </mc:AlternateContent>
        <mc:AlternateContent xmlns:mc="http://schemas.openxmlformats.org/markup-compatibility/2006">
          <mc:Choice Requires="x14">
            <control shapeId="76186" r:id="rId82" name="Check Box 410">
              <controlPr defaultSize="0" autoFill="0" autoLine="0" autoPict="0">
                <anchor moveWithCells="1">
                  <from>
                    <xdr:col>29</xdr:col>
                    <xdr:colOff>76200</xdr:colOff>
                    <xdr:row>108</xdr:row>
                    <xdr:rowOff>28575</xdr:rowOff>
                  </from>
                  <to>
                    <xdr:col>30</xdr:col>
                    <xdr:colOff>123825</xdr:colOff>
                    <xdr:row>108</xdr:row>
                    <xdr:rowOff>238125</xdr:rowOff>
                  </to>
                </anchor>
              </controlPr>
            </control>
          </mc:Choice>
        </mc:AlternateContent>
        <mc:AlternateContent xmlns:mc="http://schemas.openxmlformats.org/markup-compatibility/2006">
          <mc:Choice Requires="x14">
            <control shapeId="76187" r:id="rId83" name="Check Box 411">
              <controlPr defaultSize="0" autoFill="0" autoLine="0" autoPict="0">
                <anchor moveWithCells="1">
                  <from>
                    <xdr:col>27</xdr:col>
                    <xdr:colOff>76200</xdr:colOff>
                    <xdr:row>111</xdr:row>
                    <xdr:rowOff>28575</xdr:rowOff>
                  </from>
                  <to>
                    <xdr:col>28</xdr:col>
                    <xdr:colOff>123825</xdr:colOff>
                    <xdr:row>111</xdr:row>
                    <xdr:rowOff>238125</xdr:rowOff>
                  </to>
                </anchor>
              </controlPr>
            </control>
          </mc:Choice>
        </mc:AlternateContent>
        <mc:AlternateContent xmlns:mc="http://schemas.openxmlformats.org/markup-compatibility/2006">
          <mc:Choice Requires="x14">
            <control shapeId="76188" r:id="rId84" name="Check Box 412">
              <controlPr defaultSize="0" autoFill="0" autoLine="0" autoPict="0">
                <anchor moveWithCells="1">
                  <from>
                    <xdr:col>29</xdr:col>
                    <xdr:colOff>76200</xdr:colOff>
                    <xdr:row>111</xdr:row>
                    <xdr:rowOff>28575</xdr:rowOff>
                  </from>
                  <to>
                    <xdr:col>30</xdr:col>
                    <xdr:colOff>123825</xdr:colOff>
                    <xdr:row>111</xdr:row>
                    <xdr:rowOff>238125</xdr:rowOff>
                  </to>
                </anchor>
              </controlPr>
            </control>
          </mc:Choice>
        </mc:AlternateContent>
        <mc:AlternateContent xmlns:mc="http://schemas.openxmlformats.org/markup-compatibility/2006">
          <mc:Choice Requires="x14">
            <control shapeId="76189" r:id="rId85" name="Check Box 413">
              <controlPr defaultSize="0" autoFill="0" autoLine="0" autoPict="0">
                <anchor moveWithCells="1">
                  <from>
                    <xdr:col>31</xdr:col>
                    <xdr:colOff>57150</xdr:colOff>
                    <xdr:row>111</xdr:row>
                    <xdr:rowOff>28575</xdr:rowOff>
                  </from>
                  <to>
                    <xdr:col>32</xdr:col>
                    <xdr:colOff>104775</xdr:colOff>
                    <xdr:row>111</xdr:row>
                    <xdr:rowOff>238125</xdr:rowOff>
                  </to>
                </anchor>
              </controlPr>
            </control>
          </mc:Choice>
        </mc:AlternateContent>
        <mc:AlternateContent xmlns:mc="http://schemas.openxmlformats.org/markup-compatibility/2006">
          <mc:Choice Requires="x14">
            <control shapeId="76190" r:id="rId86" name="Check Box 414">
              <controlPr defaultSize="0" autoFill="0" autoLine="0" autoPict="0">
                <anchor moveWithCells="1">
                  <from>
                    <xdr:col>27</xdr:col>
                    <xdr:colOff>76200</xdr:colOff>
                    <xdr:row>114</xdr:row>
                    <xdr:rowOff>28575</xdr:rowOff>
                  </from>
                  <to>
                    <xdr:col>28</xdr:col>
                    <xdr:colOff>123825</xdr:colOff>
                    <xdr:row>114</xdr:row>
                    <xdr:rowOff>238125</xdr:rowOff>
                  </to>
                </anchor>
              </controlPr>
            </control>
          </mc:Choice>
        </mc:AlternateContent>
        <mc:AlternateContent xmlns:mc="http://schemas.openxmlformats.org/markup-compatibility/2006">
          <mc:Choice Requires="x14">
            <control shapeId="76191" r:id="rId87" name="Check Box 415">
              <controlPr defaultSize="0" autoFill="0" autoLine="0" autoPict="0">
                <anchor moveWithCells="1">
                  <from>
                    <xdr:col>29</xdr:col>
                    <xdr:colOff>76200</xdr:colOff>
                    <xdr:row>114</xdr:row>
                    <xdr:rowOff>28575</xdr:rowOff>
                  </from>
                  <to>
                    <xdr:col>30</xdr:col>
                    <xdr:colOff>123825</xdr:colOff>
                    <xdr:row>114</xdr:row>
                    <xdr:rowOff>238125</xdr:rowOff>
                  </to>
                </anchor>
              </controlPr>
            </control>
          </mc:Choice>
        </mc:AlternateContent>
        <mc:AlternateContent xmlns:mc="http://schemas.openxmlformats.org/markup-compatibility/2006">
          <mc:Choice Requires="x14">
            <control shapeId="76194" r:id="rId88" name="Check Box 418">
              <controlPr defaultSize="0" autoFill="0" autoLine="0" autoPict="0">
                <anchor moveWithCells="1">
                  <from>
                    <xdr:col>8</xdr:col>
                    <xdr:colOff>133350</xdr:colOff>
                    <xdr:row>116</xdr:row>
                    <xdr:rowOff>238125</xdr:rowOff>
                  </from>
                  <to>
                    <xdr:col>11</xdr:col>
                    <xdr:colOff>152400</xdr:colOff>
                    <xdr:row>117</xdr:row>
                    <xdr:rowOff>295275</xdr:rowOff>
                  </to>
                </anchor>
              </controlPr>
            </control>
          </mc:Choice>
        </mc:AlternateContent>
        <mc:AlternateContent xmlns:mc="http://schemas.openxmlformats.org/markup-compatibility/2006">
          <mc:Choice Requires="x14">
            <control shapeId="76195" r:id="rId89" name="Check Box 419">
              <controlPr defaultSize="0" autoFill="0" autoLine="0" autoPict="0">
                <anchor moveWithCells="1">
                  <from>
                    <xdr:col>12</xdr:col>
                    <xdr:colOff>180975</xdr:colOff>
                    <xdr:row>117</xdr:row>
                    <xdr:rowOff>0</xdr:rowOff>
                  </from>
                  <to>
                    <xdr:col>19</xdr:col>
                    <xdr:colOff>123825</xdr:colOff>
                    <xdr:row>117</xdr:row>
                    <xdr:rowOff>295275</xdr:rowOff>
                  </to>
                </anchor>
              </controlPr>
            </control>
          </mc:Choice>
        </mc:AlternateContent>
        <mc:AlternateContent xmlns:mc="http://schemas.openxmlformats.org/markup-compatibility/2006">
          <mc:Choice Requires="x14">
            <control shapeId="76196" r:id="rId90" name="Check Box 420">
              <controlPr defaultSize="0" autoFill="0" autoLine="0" autoPict="0">
                <anchor moveWithCells="1">
                  <from>
                    <xdr:col>20</xdr:col>
                    <xdr:colOff>19050</xdr:colOff>
                    <xdr:row>116</xdr:row>
                    <xdr:rowOff>238125</xdr:rowOff>
                  </from>
                  <to>
                    <xdr:col>24</xdr:col>
                    <xdr:colOff>114300</xdr:colOff>
                    <xdr:row>118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5B3D-DF15-45AD-BACE-56F29ECCC45B}">
  <sheetPr>
    <tabColor rgb="FF92D050"/>
  </sheetPr>
  <dimension ref="A1:AE17"/>
  <sheetViews>
    <sheetView view="pageBreakPreview" zoomScaleNormal="100" zoomScaleSheetLayoutView="100" workbookViewId="0">
      <selection activeCell="AV25" sqref="AV25"/>
    </sheetView>
  </sheetViews>
  <sheetFormatPr defaultRowHeight="18.75"/>
  <cols>
    <col min="1" max="1" width="0.875" style="344" customWidth="1"/>
    <col min="2" max="27" width="2.5" style="344" customWidth="1"/>
    <col min="28" max="50" width="2.625" style="344" customWidth="1"/>
    <col min="51" max="16384" width="9" style="344"/>
  </cols>
  <sheetData>
    <row r="1" spans="1:31" ht="20.25">
      <c r="A1" s="343" t="s">
        <v>0</v>
      </c>
    </row>
    <row r="2" spans="1:31" ht="20.100000000000001" customHeight="1">
      <c r="A2" s="575" t="s">
        <v>499</v>
      </c>
      <c r="B2" s="575"/>
      <c r="C2" s="575"/>
      <c r="D2" s="575"/>
      <c r="E2" s="575"/>
      <c r="F2" s="575"/>
      <c r="G2" s="575"/>
      <c r="H2" s="575"/>
      <c r="I2" s="575"/>
      <c r="J2" s="575"/>
      <c r="K2" s="575"/>
      <c r="L2" s="575"/>
      <c r="M2" s="575"/>
      <c r="N2" s="575"/>
      <c r="O2" s="575"/>
    </row>
    <row r="3" spans="1:31" ht="20.100000000000001" customHeight="1">
      <c r="A3" s="559" t="s">
        <v>609</v>
      </c>
      <c r="B3" s="560"/>
      <c r="C3" s="560"/>
      <c r="D3" s="560"/>
      <c r="E3" s="560"/>
      <c r="F3" s="560"/>
      <c r="G3" s="560"/>
      <c r="H3" s="560"/>
      <c r="I3" s="560"/>
      <c r="J3" s="560"/>
      <c r="K3" s="560"/>
      <c r="L3" s="560"/>
      <c r="M3" s="560"/>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ht="20.100000000000001" customHeight="1">
      <c r="A5" s="348"/>
      <c r="B5" s="591" t="s">
        <v>13</v>
      </c>
      <c r="C5" s="591"/>
      <c r="D5" s="591"/>
      <c r="E5" s="591"/>
      <c r="F5" s="591"/>
      <c r="G5" s="591"/>
      <c r="H5" s="591"/>
      <c r="I5" s="591"/>
      <c r="J5" s="591"/>
      <c r="K5" s="591"/>
      <c r="L5" s="591"/>
      <c r="M5" s="591"/>
      <c r="N5" s="591"/>
      <c r="O5" s="591"/>
      <c r="P5" s="591"/>
      <c r="Q5" s="591"/>
      <c r="R5" s="591"/>
      <c r="S5" s="591"/>
      <c r="T5" s="591"/>
      <c r="U5" s="591"/>
      <c r="V5" s="591"/>
      <c r="W5" s="591"/>
      <c r="X5" s="591"/>
      <c r="Y5" s="591"/>
      <c r="Z5" s="591"/>
      <c r="AA5" s="556"/>
      <c r="AB5" s="558"/>
      <c r="AC5" s="558"/>
      <c r="AD5" s="558"/>
      <c r="AE5" s="558"/>
    </row>
    <row r="6" spans="1:31" ht="20.100000000000001" customHeight="1">
      <c r="A6" s="348"/>
      <c r="B6" s="591" t="s">
        <v>14</v>
      </c>
      <c r="C6" s="591"/>
      <c r="D6" s="591"/>
      <c r="E6" s="591"/>
      <c r="F6" s="591"/>
      <c r="G6" s="591"/>
      <c r="H6" s="591"/>
      <c r="I6" s="591"/>
      <c r="J6" s="591"/>
      <c r="K6" s="591"/>
      <c r="L6" s="591"/>
      <c r="M6" s="591"/>
      <c r="N6" s="591"/>
      <c r="O6" s="591"/>
      <c r="P6" s="591"/>
      <c r="Q6" s="591"/>
      <c r="R6" s="591"/>
      <c r="S6" s="591"/>
      <c r="T6" s="591"/>
      <c r="U6" s="591"/>
      <c r="V6" s="591"/>
      <c r="W6" s="591"/>
      <c r="X6" s="591"/>
      <c r="Y6" s="591"/>
      <c r="Z6" s="591"/>
      <c r="AA6" s="556"/>
      <c r="AB6" s="558"/>
      <c r="AC6" s="558"/>
      <c r="AD6" s="558"/>
      <c r="AE6" s="558"/>
    </row>
    <row r="7" spans="1:31" ht="20.100000000000001" customHeight="1">
      <c r="A7" s="348"/>
      <c r="B7" s="591" t="s">
        <v>15</v>
      </c>
      <c r="C7" s="591"/>
      <c r="D7" s="591"/>
      <c r="E7" s="591"/>
      <c r="F7" s="591"/>
      <c r="G7" s="591"/>
      <c r="H7" s="591"/>
      <c r="I7" s="591"/>
      <c r="J7" s="591"/>
      <c r="K7" s="591"/>
      <c r="L7" s="591"/>
      <c r="M7" s="591"/>
      <c r="N7" s="591"/>
      <c r="O7" s="591"/>
      <c r="P7" s="591"/>
      <c r="Q7" s="591"/>
      <c r="R7" s="591"/>
      <c r="S7" s="591"/>
      <c r="T7" s="591"/>
      <c r="U7" s="591"/>
      <c r="V7" s="591"/>
      <c r="W7" s="591"/>
      <c r="X7" s="591"/>
      <c r="Y7" s="591"/>
      <c r="Z7" s="591"/>
      <c r="AA7" s="556"/>
      <c r="AB7" s="558"/>
      <c r="AC7" s="558"/>
      <c r="AD7" s="558"/>
      <c r="AE7" s="558"/>
    </row>
    <row r="8" spans="1:31" ht="20.100000000000001" customHeight="1">
      <c r="A8" s="348"/>
      <c r="B8" s="591" t="s">
        <v>16</v>
      </c>
      <c r="C8" s="591"/>
      <c r="D8" s="591"/>
      <c r="E8" s="591"/>
      <c r="F8" s="591"/>
      <c r="G8" s="591"/>
      <c r="H8" s="591"/>
      <c r="I8" s="591"/>
      <c r="J8" s="591"/>
      <c r="K8" s="591"/>
      <c r="L8" s="591"/>
      <c r="M8" s="591"/>
      <c r="N8" s="591"/>
      <c r="O8" s="591"/>
      <c r="P8" s="591"/>
      <c r="Q8" s="591"/>
      <c r="R8" s="591"/>
      <c r="S8" s="591"/>
      <c r="T8" s="591"/>
      <c r="U8" s="591"/>
      <c r="V8" s="591"/>
      <c r="W8" s="591"/>
      <c r="X8" s="591"/>
      <c r="Y8" s="591"/>
      <c r="Z8" s="591"/>
      <c r="AA8" s="556"/>
      <c r="AB8" s="558"/>
      <c r="AC8" s="558"/>
      <c r="AD8" s="558"/>
      <c r="AE8" s="558"/>
    </row>
    <row r="9" spans="1:31" ht="20.100000000000001" customHeight="1">
      <c r="A9" s="348"/>
      <c r="B9" s="591" t="s">
        <v>17</v>
      </c>
      <c r="C9" s="591"/>
      <c r="D9" s="591"/>
      <c r="E9" s="591"/>
      <c r="F9" s="591"/>
      <c r="G9" s="591"/>
      <c r="H9" s="591"/>
      <c r="I9" s="591"/>
      <c r="J9" s="591"/>
      <c r="K9" s="591"/>
      <c r="L9" s="591"/>
      <c r="M9" s="591"/>
      <c r="N9" s="591"/>
      <c r="O9" s="591"/>
      <c r="P9" s="591"/>
      <c r="Q9" s="591"/>
      <c r="R9" s="591"/>
      <c r="S9" s="591"/>
      <c r="T9" s="591"/>
      <c r="U9" s="591"/>
      <c r="V9" s="591"/>
      <c r="W9" s="591"/>
      <c r="X9" s="591"/>
      <c r="Y9" s="591"/>
      <c r="Z9" s="591"/>
      <c r="AA9" s="556"/>
      <c r="AB9" s="558"/>
      <c r="AC9" s="558"/>
      <c r="AD9" s="558"/>
      <c r="AE9" s="558"/>
    </row>
    <row r="10" spans="1:31" ht="20.100000000000001" customHeight="1">
      <c r="B10" s="345"/>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2"/>
      <c r="AC10" s="2"/>
      <c r="AD10" s="2"/>
      <c r="AE10" s="2"/>
    </row>
    <row r="11" spans="1:31" ht="20.100000000000001" customHeight="1">
      <c r="A11" s="344" t="s">
        <v>631</v>
      </c>
      <c r="B11" s="345"/>
      <c r="C11" s="345"/>
      <c r="D11" s="34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2"/>
      <c r="AC11" s="2"/>
      <c r="AD11" s="2"/>
      <c r="AE11" s="2"/>
    </row>
    <row r="12" spans="1:31" ht="20.100000000000001" customHeight="1">
      <c r="A12" s="697"/>
      <c r="B12" s="698"/>
      <c r="C12" s="698"/>
      <c r="D12" s="698"/>
      <c r="E12" s="698"/>
      <c r="F12" s="698"/>
      <c r="G12" s="699"/>
      <c r="H12" s="566" t="s">
        <v>19</v>
      </c>
      <c r="I12" s="566"/>
      <c r="J12" s="566" t="s">
        <v>20</v>
      </c>
      <c r="K12" s="566"/>
      <c r="L12" s="566" t="s">
        <v>21</v>
      </c>
      <c r="M12" s="566"/>
      <c r="N12" s="566" t="s">
        <v>22</v>
      </c>
      <c r="O12" s="566"/>
      <c r="P12" s="566" t="s">
        <v>23</v>
      </c>
      <c r="Q12" s="566"/>
      <c r="R12" s="566" t="s">
        <v>24</v>
      </c>
      <c r="S12" s="566"/>
      <c r="T12" s="566" t="s">
        <v>25</v>
      </c>
      <c r="U12" s="566"/>
      <c r="V12" s="566" t="s">
        <v>26</v>
      </c>
      <c r="W12" s="566"/>
      <c r="X12" s="566" t="s">
        <v>27</v>
      </c>
      <c r="Y12" s="566"/>
      <c r="Z12" s="566" t="s">
        <v>28</v>
      </c>
      <c r="AA12" s="566"/>
      <c r="AB12" s="566" t="s">
        <v>29</v>
      </c>
      <c r="AC12" s="566"/>
      <c r="AD12" s="566" t="s">
        <v>30</v>
      </c>
      <c r="AE12" s="566"/>
    </row>
    <row r="13" spans="1:31" ht="30" customHeight="1">
      <c r="A13" s="571" t="s">
        <v>31</v>
      </c>
      <c r="B13" s="572"/>
      <c r="C13" s="572"/>
      <c r="D13" s="572"/>
      <c r="E13" s="572"/>
      <c r="F13" s="572"/>
      <c r="G13" s="573"/>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row>
    <row r="14" spans="1:31" ht="30" customHeight="1">
      <c r="A14" s="571" t="s">
        <v>32</v>
      </c>
      <c r="B14" s="572"/>
      <c r="C14" s="572"/>
      <c r="D14" s="572"/>
      <c r="E14" s="572"/>
      <c r="F14" s="572"/>
      <c r="G14" s="573"/>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row>
    <row r="15" spans="1:31" ht="50.1" customHeight="1">
      <c r="A15" s="571" t="s">
        <v>632</v>
      </c>
      <c r="B15" s="572"/>
      <c r="C15" s="572"/>
      <c r="D15" s="572"/>
      <c r="E15" s="572"/>
      <c r="F15" s="572"/>
      <c r="G15" s="573"/>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row>
    <row r="16" spans="1:31" ht="20.100000000000001" customHeight="1">
      <c r="B16" s="345" t="s">
        <v>33</v>
      </c>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2"/>
      <c r="AC16" s="2"/>
      <c r="AD16" s="2"/>
      <c r="AE16" s="2"/>
    </row>
    <row r="17" s="344" customFormat="1" ht="20.100000000000001" customHeight="1"/>
  </sheetData>
  <mergeCells count="72">
    <mergeCell ref="A2:O2"/>
    <mergeCell ref="A3:M3"/>
    <mergeCell ref="A4:AA4"/>
    <mergeCell ref="AB4:AC4"/>
    <mergeCell ref="AD4:AE4"/>
    <mergeCell ref="B5:AA5"/>
    <mergeCell ref="AB5:AC5"/>
    <mergeCell ref="AD5:AE5"/>
    <mergeCell ref="B6:AA6"/>
    <mergeCell ref="AB6:AC6"/>
    <mergeCell ref="AD6:AE6"/>
    <mergeCell ref="B7:AA7"/>
    <mergeCell ref="AB7:AC7"/>
    <mergeCell ref="AD7:AE7"/>
    <mergeCell ref="B8:AA8"/>
    <mergeCell ref="AB8:AC8"/>
    <mergeCell ref="AD8:AE8"/>
    <mergeCell ref="AD12:AE12"/>
    <mergeCell ref="B9:AA9"/>
    <mergeCell ref="AB9:AC9"/>
    <mergeCell ref="AD9:AE9"/>
    <mergeCell ref="A12:G12"/>
    <mergeCell ref="H12:I12"/>
    <mergeCell ref="J12:K12"/>
    <mergeCell ref="L12:M12"/>
    <mergeCell ref="N12:O12"/>
    <mergeCell ref="P12:Q12"/>
    <mergeCell ref="R12:S12"/>
    <mergeCell ref="T12:U12"/>
    <mergeCell ref="V12:W12"/>
    <mergeCell ref="X12:Y12"/>
    <mergeCell ref="Z12:AA12"/>
    <mergeCell ref="AB12:AC12"/>
    <mergeCell ref="AB13:AC13"/>
    <mergeCell ref="A13:G13"/>
    <mergeCell ref="H13:I13"/>
    <mergeCell ref="J13:K13"/>
    <mergeCell ref="L13:M13"/>
    <mergeCell ref="N13:O13"/>
    <mergeCell ref="P13:Q13"/>
    <mergeCell ref="AB15:AC15"/>
    <mergeCell ref="AD13:AE13"/>
    <mergeCell ref="A14:G14"/>
    <mergeCell ref="H14:I14"/>
    <mergeCell ref="J14:K14"/>
    <mergeCell ref="L14:M14"/>
    <mergeCell ref="N14:O14"/>
    <mergeCell ref="P14:Q14"/>
    <mergeCell ref="R14:S14"/>
    <mergeCell ref="T14:U14"/>
    <mergeCell ref="V14:W14"/>
    <mergeCell ref="R13:S13"/>
    <mergeCell ref="T13:U13"/>
    <mergeCell ref="V13:W13"/>
    <mergeCell ref="X13:Y13"/>
    <mergeCell ref="Z13:AA13"/>
    <mergeCell ref="X14:Y14"/>
    <mergeCell ref="Z14:AA14"/>
    <mergeCell ref="AB14:AC14"/>
    <mergeCell ref="AD14:AE14"/>
    <mergeCell ref="A15:G15"/>
    <mergeCell ref="H15:I15"/>
    <mergeCell ref="J15:K15"/>
    <mergeCell ref="L15:M15"/>
    <mergeCell ref="N15:O15"/>
    <mergeCell ref="P15:Q15"/>
    <mergeCell ref="AD15:AE15"/>
    <mergeCell ref="R15:S15"/>
    <mergeCell ref="T15:U15"/>
    <mergeCell ref="V15:W15"/>
    <mergeCell ref="X15:Y15"/>
    <mergeCell ref="Z15:AA15"/>
  </mergeCells>
  <phoneticPr fontId="1"/>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979" r:id="rId4" name="Check Box 155">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7980" r:id="rId5" name="Check Box 156">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7981" r:id="rId6" name="Check Box 157">
              <controlPr defaultSize="0" autoFill="0" autoLine="0" autoPict="0">
                <anchor moveWithCells="1">
                  <from>
                    <xdr:col>27</xdr:col>
                    <xdr:colOff>104775</xdr:colOff>
                    <xdr:row>6</xdr:row>
                    <xdr:rowOff>28575</xdr:rowOff>
                  </from>
                  <to>
                    <xdr:col>28</xdr:col>
                    <xdr:colOff>133350</xdr:colOff>
                    <xdr:row>6</xdr:row>
                    <xdr:rowOff>238125</xdr:rowOff>
                  </to>
                </anchor>
              </controlPr>
            </control>
          </mc:Choice>
        </mc:AlternateContent>
        <mc:AlternateContent xmlns:mc="http://schemas.openxmlformats.org/markup-compatibility/2006">
          <mc:Choice Requires="x14">
            <control shapeId="77982" r:id="rId7" name="Check Box 158">
              <controlPr defaultSize="0" autoFill="0" autoLine="0" autoPict="0">
                <anchor moveWithCells="1">
                  <from>
                    <xdr:col>27</xdr:col>
                    <xdr:colOff>104775</xdr:colOff>
                    <xdr:row>7</xdr:row>
                    <xdr:rowOff>28575</xdr:rowOff>
                  </from>
                  <to>
                    <xdr:col>28</xdr:col>
                    <xdr:colOff>133350</xdr:colOff>
                    <xdr:row>7</xdr:row>
                    <xdr:rowOff>238125</xdr:rowOff>
                  </to>
                </anchor>
              </controlPr>
            </control>
          </mc:Choice>
        </mc:AlternateContent>
        <mc:AlternateContent xmlns:mc="http://schemas.openxmlformats.org/markup-compatibility/2006">
          <mc:Choice Requires="x14">
            <control shapeId="77983" r:id="rId8" name="Check Box 159">
              <controlPr defaultSize="0" autoFill="0" autoLine="0" autoPict="0">
                <anchor moveWithCells="1">
                  <from>
                    <xdr:col>27</xdr:col>
                    <xdr:colOff>104775</xdr:colOff>
                    <xdr:row>8</xdr:row>
                    <xdr:rowOff>28575</xdr:rowOff>
                  </from>
                  <to>
                    <xdr:col>28</xdr:col>
                    <xdr:colOff>133350</xdr:colOff>
                    <xdr:row>8</xdr:row>
                    <xdr:rowOff>238125</xdr:rowOff>
                  </to>
                </anchor>
              </controlPr>
            </control>
          </mc:Choice>
        </mc:AlternateContent>
        <mc:AlternateContent xmlns:mc="http://schemas.openxmlformats.org/markup-compatibility/2006">
          <mc:Choice Requires="x14">
            <control shapeId="77984" r:id="rId9" name="Check Box 160">
              <controlPr defaultSize="0" autoFill="0" autoLine="0" autoPict="0">
                <anchor moveWithCells="1">
                  <from>
                    <xdr:col>29</xdr:col>
                    <xdr:colOff>104775</xdr:colOff>
                    <xdr:row>8</xdr:row>
                    <xdr:rowOff>28575</xdr:rowOff>
                  </from>
                  <to>
                    <xdr:col>30</xdr:col>
                    <xdr:colOff>133350</xdr:colOff>
                    <xdr:row>8</xdr:row>
                    <xdr:rowOff>238125</xdr:rowOff>
                  </to>
                </anchor>
              </controlPr>
            </control>
          </mc:Choice>
        </mc:AlternateContent>
        <mc:AlternateContent xmlns:mc="http://schemas.openxmlformats.org/markup-compatibility/2006">
          <mc:Choice Requires="x14">
            <control shapeId="77985" r:id="rId10" name="Check Box 161">
              <controlPr defaultSize="0" autoFill="0" autoLine="0" autoPict="0">
                <anchor moveWithCells="1">
                  <from>
                    <xdr:col>29</xdr:col>
                    <xdr:colOff>104775</xdr:colOff>
                    <xdr:row>7</xdr:row>
                    <xdr:rowOff>28575</xdr:rowOff>
                  </from>
                  <to>
                    <xdr:col>30</xdr:col>
                    <xdr:colOff>133350</xdr:colOff>
                    <xdr:row>7</xdr:row>
                    <xdr:rowOff>238125</xdr:rowOff>
                  </to>
                </anchor>
              </controlPr>
            </control>
          </mc:Choice>
        </mc:AlternateContent>
        <mc:AlternateContent xmlns:mc="http://schemas.openxmlformats.org/markup-compatibility/2006">
          <mc:Choice Requires="x14">
            <control shapeId="77986" r:id="rId11" name="Check Box 162">
              <controlPr defaultSize="0" autoFill="0" autoLine="0" autoPict="0">
                <anchor moveWithCells="1">
                  <from>
                    <xdr:col>29</xdr:col>
                    <xdr:colOff>104775</xdr:colOff>
                    <xdr:row>6</xdr:row>
                    <xdr:rowOff>28575</xdr:rowOff>
                  </from>
                  <to>
                    <xdr:col>30</xdr:col>
                    <xdr:colOff>133350</xdr:colOff>
                    <xdr:row>6</xdr:row>
                    <xdr:rowOff>238125</xdr:rowOff>
                  </to>
                </anchor>
              </controlPr>
            </control>
          </mc:Choice>
        </mc:AlternateContent>
        <mc:AlternateContent xmlns:mc="http://schemas.openxmlformats.org/markup-compatibility/2006">
          <mc:Choice Requires="x14">
            <control shapeId="77987" r:id="rId12" name="Check Box 163">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7988" r:id="rId13" name="Check Box 164">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84F7-A267-4953-AF97-C9D1365054DF}">
  <sheetPr>
    <tabColor rgb="FF92D050"/>
  </sheetPr>
  <dimension ref="A1:AE48"/>
  <sheetViews>
    <sheetView view="pageBreakPreview" zoomScaleNormal="100" zoomScaleSheetLayoutView="100" workbookViewId="0">
      <selection activeCell="AI19" sqref="AI19"/>
    </sheetView>
  </sheetViews>
  <sheetFormatPr defaultRowHeight="18.75"/>
  <cols>
    <col min="1" max="1" width="0.875" style="344" customWidth="1"/>
    <col min="2" max="27" width="2.5" style="344" customWidth="1"/>
    <col min="28" max="50" width="2.625" style="344" customWidth="1"/>
    <col min="51" max="16384" width="9" style="344"/>
  </cols>
  <sheetData>
    <row r="1" spans="1:31" ht="20.25">
      <c r="A1" s="343" t="s">
        <v>0</v>
      </c>
    </row>
    <row r="2" spans="1:31" ht="20.100000000000001" customHeight="1">
      <c r="A2" s="575" t="s">
        <v>500</v>
      </c>
      <c r="B2" s="575"/>
      <c r="C2" s="575"/>
      <c r="D2" s="575"/>
      <c r="E2" s="575"/>
      <c r="F2" s="575"/>
      <c r="G2" s="575"/>
      <c r="H2" s="575"/>
      <c r="I2" s="575"/>
      <c r="J2" s="575"/>
      <c r="K2" s="575"/>
      <c r="L2" s="575"/>
      <c r="M2" s="575"/>
      <c r="N2" s="575"/>
      <c r="O2" s="575"/>
    </row>
    <row r="3" spans="1:31" ht="20.100000000000001" customHeight="1">
      <c r="A3" s="559" t="s">
        <v>633</v>
      </c>
      <c r="B3" s="560"/>
      <c r="C3" s="560"/>
      <c r="D3" s="560"/>
      <c r="E3" s="560"/>
      <c r="F3" s="560"/>
      <c r="G3" s="560"/>
      <c r="H3" s="560"/>
      <c r="I3" s="560"/>
      <c r="J3" s="560"/>
      <c r="K3" s="560"/>
      <c r="L3" s="560"/>
      <c r="M3" s="560"/>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ht="20.100000000000001" customHeight="1">
      <c r="A5" s="348"/>
      <c r="B5" s="591" t="s">
        <v>67</v>
      </c>
      <c r="C5" s="591"/>
      <c r="D5" s="591"/>
      <c r="E5" s="591"/>
      <c r="F5" s="591"/>
      <c r="G5" s="591"/>
      <c r="H5" s="591"/>
      <c r="I5" s="591"/>
      <c r="J5" s="591"/>
      <c r="K5" s="591"/>
      <c r="L5" s="591"/>
      <c r="M5" s="591"/>
      <c r="N5" s="591"/>
      <c r="O5" s="591"/>
      <c r="P5" s="591"/>
      <c r="Q5" s="591"/>
      <c r="R5" s="591"/>
      <c r="S5" s="591"/>
      <c r="T5" s="591"/>
      <c r="U5" s="591"/>
      <c r="V5" s="591"/>
      <c r="W5" s="591"/>
      <c r="X5" s="591"/>
      <c r="Y5" s="591"/>
      <c r="Z5" s="591"/>
      <c r="AA5" s="556"/>
      <c r="AB5" s="558"/>
      <c r="AC5" s="558"/>
      <c r="AD5" s="558"/>
      <c r="AE5" s="558"/>
    </row>
    <row r="6" spans="1:31" ht="20.100000000000001" customHeight="1">
      <c r="A6" s="348"/>
      <c r="B6" s="604" t="s">
        <v>68</v>
      </c>
      <c r="C6" s="604"/>
      <c r="D6" s="604"/>
      <c r="E6" s="604"/>
      <c r="F6" s="604"/>
      <c r="G6" s="604"/>
      <c r="H6" s="604"/>
      <c r="I6" s="604"/>
      <c r="J6" s="604"/>
      <c r="K6" s="604"/>
      <c r="L6" s="604"/>
      <c r="M6" s="604"/>
      <c r="N6" s="604"/>
      <c r="O6" s="604"/>
      <c r="P6" s="604"/>
      <c r="Q6" s="604"/>
      <c r="R6" s="604"/>
      <c r="S6" s="604"/>
      <c r="T6" s="604"/>
      <c r="U6" s="604"/>
      <c r="V6" s="604"/>
      <c r="W6" s="604"/>
      <c r="X6" s="604"/>
      <c r="Y6" s="604"/>
      <c r="Z6" s="604"/>
      <c r="AA6" s="564"/>
      <c r="AB6" s="558"/>
      <c r="AC6" s="558"/>
      <c r="AD6" s="558"/>
      <c r="AE6" s="558"/>
    </row>
    <row r="7" spans="1:31" ht="60" customHeight="1">
      <c r="A7" s="348"/>
      <c r="B7" s="604" t="s">
        <v>69</v>
      </c>
      <c r="C7" s="604"/>
      <c r="D7" s="604"/>
      <c r="E7" s="604"/>
      <c r="F7" s="604"/>
      <c r="G7" s="604"/>
      <c r="H7" s="604"/>
      <c r="I7" s="604"/>
      <c r="J7" s="604"/>
      <c r="K7" s="604"/>
      <c r="L7" s="604"/>
      <c r="M7" s="604"/>
      <c r="N7" s="604"/>
      <c r="O7" s="604"/>
      <c r="P7" s="604"/>
      <c r="Q7" s="604"/>
      <c r="R7" s="604"/>
      <c r="S7" s="604"/>
      <c r="T7" s="604"/>
      <c r="U7" s="604"/>
      <c r="V7" s="604"/>
      <c r="W7" s="604"/>
      <c r="X7" s="604"/>
      <c r="Y7" s="604"/>
      <c r="Z7" s="604"/>
      <c r="AA7" s="564"/>
      <c r="AB7" s="558"/>
      <c r="AC7" s="558"/>
      <c r="AD7" s="558"/>
      <c r="AE7" s="558"/>
    </row>
    <row r="8" spans="1:31" ht="20.100000000000001" customHeight="1">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2"/>
      <c r="AC8" s="2"/>
      <c r="AD8" s="2"/>
      <c r="AE8" s="2"/>
    </row>
    <row r="9" spans="1:31" ht="20.100000000000001" customHeight="1">
      <c r="A9" s="344" t="s">
        <v>70</v>
      </c>
      <c r="B9" s="345"/>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2"/>
      <c r="AC9" s="2"/>
      <c r="AD9" s="2"/>
      <c r="AE9" s="2"/>
    </row>
    <row r="10" spans="1:31" ht="39.950000000000003" customHeight="1">
      <c r="A10" s="566" t="s">
        <v>71</v>
      </c>
      <c r="B10" s="566"/>
      <c r="C10" s="566"/>
      <c r="D10" s="566"/>
      <c r="E10" s="566"/>
      <c r="F10" s="566"/>
      <c r="G10" s="566"/>
      <c r="H10" s="566"/>
      <c r="I10" s="566"/>
      <c r="J10" s="705" t="s">
        <v>73</v>
      </c>
      <c r="K10" s="591"/>
      <c r="L10" s="591"/>
      <c r="M10" s="591"/>
      <c r="N10" s="591"/>
      <c r="O10" s="591"/>
      <c r="P10" s="591"/>
      <c r="Q10" s="591"/>
      <c r="R10" s="591"/>
      <c r="S10" s="591"/>
      <c r="T10" s="591"/>
      <c r="U10" s="591"/>
      <c r="V10" s="591"/>
      <c r="W10" s="591"/>
      <c r="X10" s="591"/>
      <c r="Y10" s="591"/>
      <c r="Z10" s="591"/>
      <c r="AA10" s="591"/>
      <c r="AB10" s="591"/>
      <c r="AC10" s="591"/>
      <c r="AD10" s="591"/>
      <c r="AE10" s="556"/>
    </row>
    <row r="11" spans="1:31" ht="39.950000000000003" customHeight="1">
      <c r="A11" s="566" t="s">
        <v>72</v>
      </c>
      <c r="B11" s="566"/>
      <c r="C11" s="566"/>
      <c r="D11" s="566"/>
      <c r="E11" s="566"/>
      <c r="F11" s="566"/>
      <c r="G11" s="566"/>
      <c r="H11" s="566"/>
      <c r="I11" s="566"/>
      <c r="J11" s="658" t="s">
        <v>73</v>
      </c>
      <c r="K11" s="604"/>
      <c r="L11" s="604"/>
      <c r="M11" s="604"/>
      <c r="N11" s="604"/>
      <c r="O11" s="604"/>
      <c r="P11" s="604"/>
      <c r="Q11" s="604"/>
      <c r="R11" s="604"/>
      <c r="S11" s="604"/>
      <c r="T11" s="604"/>
      <c r="U11" s="604"/>
      <c r="V11" s="604"/>
      <c r="W11" s="604"/>
      <c r="X11" s="604"/>
      <c r="Y11" s="604"/>
      <c r="Z11" s="604"/>
      <c r="AA11" s="604"/>
      <c r="AB11" s="604"/>
      <c r="AC11" s="604"/>
      <c r="AD11" s="604"/>
      <c r="AE11" s="564"/>
    </row>
    <row r="12" spans="1:31" ht="20.100000000000001" customHeight="1">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2"/>
      <c r="AC12" s="2"/>
      <c r="AD12" s="2"/>
      <c r="AE12" s="2"/>
    </row>
    <row r="13" spans="1:31" ht="20.100000000000001" customHeight="1">
      <c r="A13" s="344" t="s">
        <v>74</v>
      </c>
      <c r="B13" s="345"/>
      <c r="C13" s="345"/>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2"/>
      <c r="AC13" s="2"/>
      <c r="AD13" s="2"/>
      <c r="AE13" s="2"/>
    </row>
    <row r="14" spans="1:31" ht="30" customHeight="1">
      <c r="A14" s="566" t="s">
        <v>75</v>
      </c>
      <c r="B14" s="566"/>
      <c r="C14" s="566"/>
      <c r="D14" s="566"/>
      <c r="E14" s="566"/>
      <c r="F14" s="566"/>
      <c r="G14" s="566"/>
      <c r="H14" s="566"/>
      <c r="I14" s="566"/>
      <c r="J14" s="567" t="s">
        <v>76</v>
      </c>
      <c r="K14" s="568"/>
      <c r="L14" s="568"/>
      <c r="M14" s="568"/>
      <c r="N14" s="568"/>
      <c r="O14" s="568"/>
      <c r="P14" s="568"/>
      <c r="Q14" s="568"/>
      <c r="R14" s="568"/>
      <c r="S14" s="568"/>
      <c r="T14" s="568"/>
      <c r="U14" s="568"/>
      <c r="V14" s="568"/>
      <c r="W14" s="568"/>
      <c r="X14" s="568"/>
      <c r="Y14" s="568"/>
      <c r="Z14" s="569"/>
      <c r="AA14" s="567" t="s">
        <v>62</v>
      </c>
      <c r="AB14" s="568"/>
      <c r="AC14" s="568"/>
      <c r="AD14" s="568"/>
      <c r="AE14" s="569"/>
    </row>
    <row r="15" spans="1:31" ht="50.1" customHeight="1">
      <c r="A15" s="684"/>
      <c r="B15" s="572"/>
      <c r="C15" s="572"/>
      <c r="D15" s="572"/>
      <c r="E15" s="572"/>
      <c r="F15" s="572"/>
      <c r="G15" s="572"/>
      <c r="H15" s="572"/>
      <c r="I15" s="573"/>
      <c r="J15" s="658"/>
      <c r="K15" s="604"/>
      <c r="L15" s="604"/>
      <c r="M15" s="604"/>
      <c r="N15" s="604"/>
      <c r="O15" s="604"/>
      <c r="P15" s="604"/>
      <c r="Q15" s="604"/>
      <c r="R15" s="604"/>
      <c r="S15" s="604"/>
      <c r="T15" s="604"/>
      <c r="U15" s="604"/>
      <c r="V15" s="604"/>
      <c r="W15" s="604"/>
      <c r="X15" s="604"/>
      <c r="Y15" s="604"/>
      <c r="Z15" s="564"/>
      <c r="AA15" s="561"/>
      <c r="AB15" s="562"/>
      <c r="AC15" s="562"/>
      <c r="AD15" s="562"/>
      <c r="AE15" s="563"/>
    </row>
    <row r="16" spans="1:31" ht="50.1" customHeight="1">
      <c r="A16" s="684"/>
      <c r="B16" s="572"/>
      <c r="C16" s="572"/>
      <c r="D16" s="572"/>
      <c r="E16" s="572"/>
      <c r="F16" s="572"/>
      <c r="G16" s="572"/>
      <c r="H16" s="572"/>
      <c r="I16" s="573"/>
      <c r="J16" s="658"/>
      <c r="K16" s="604"/>
      <c r="L16" s="604"/>
      <c r="M16" s="604"/>
      <c r="N16" s="604"/>
      <c r="O16" s="604"/>
      <c r="P16" s="604"/>
      <c r="Q16" s="604"/>
      <c r="R16" s="604"/>
      <c r="S16" s="604"/>
      <c r="T16" s="604"/>
      <c r="U16" s="604"/>
      <c r="V16" s="604"/>
      <c r="W16" s="604"/>
      <c r="X16" s="604"/>
      <c r="Y16" s="604"/>
      <c r="Z16" s="564"/>
      <c r="AA16" s="561"/>
      <c r="AB16" s="562"/>
      <c r="AC16" s="562"/>
      <c r="AD16" s="562"/>
      <c r="AE16" s="563"/>
    </row>
    <row r="17" spans="1:31" ht="50.1" customHeight="1">
      <c r="A17" s="684"/>
      <c r="B17" s="572"/>
      <c r="C17" s="572"/>
      <c r="D17" s="572"/>
      <c r="E17" s="572"/>
      <c r="F17" s="572"/>
      <c r="G17" s="572"/>
      <c r="H17" s="572"/>
      <c r="I17" s="573"/>
      <c r="J17" s="658"/>
      <c r="K17" s="604"/>
      <c r="L17" s="604"/>
      <c r="M17" s="604"/>
      <c r="N17" s="604"/>
      <c r="O17" s="604"/>
      <c r="P17" s="604"/>
      <c r="Q17" s="604"/>
      <c r="R17" s="604"/>
      <c r="S17" s="604"/>
      <c r="T17" s="604"/>
      <c r="U17" s="604"/>
      <c r="V17" s="604"/>
      <c r="W17" s="604"/>
      <c r="X17" s="604"/>
      <c r="Y17" s="604"/>
      <c r="Z17" s="564"/>
      <c r="AA17" s="561"/>
      <c r="AB17" s="562"/>
      <c r="AC17" s="562"/>
      <c r="AD17" s="562"/>
      <c r="AE17" s="563"/>
    </row>
    <row r="18" spans="1:31" ht="20.100000000000001" customHeight="1">
      <c r="B18" s="345"/>
      <c r="C18" s="345"/>
      <c r="D18" s="345"/>
      <c r="E18" s="345"/>
      <c r="F18" s="345"/>
      <c r="G18" s="345"/>
      <c r="H18" s="345"/>
      <c r="I18" s="345"/>
      <c r="J18" s="345"/>
      <c r="K18" s="345"/>
      <c r="L18" s="345"/>
      <c r="M18" s="345"/>
      <c r="N18" s="345"/>
      <c r="O18" s="345"/>
      <c r="P18" s="345"/>
      <c r="Q18" s="345"/>
      <c r="R18" s="345"/>
      <c r="S18" s="345"/>
      <c r="T18" s="345"/>
      <c r="U18" s="345"/>
      <c r="V18" s="577" t="s">
        <v>55</v>
      </c>
      <c r="W18" s="577"/>
      <c r="X18" s="577"/>
      <c r="Y18" s="577"/>
      <c r="Z18" s="577"/>
      <c r="AA18" s="577"/>
      <c r="AB18" s="577"/>
      <c r="AC18" s="577"/>
      <c r="AD18" s="577"/>
      <c r="AE18" s="577"/>
    </row>
    <row r="19" spans="1:31" s="341" customFormat="1" ht="19.5" customHeight="1"/>
    <row r="20" spans="1:31" s="341" customFormat="1" ht="19.5" customHeight="1">
      <c r="A20" s="576" t="s">
        <v>634</v>
      </c>
      <c r="B20" s="576"/>
      <c r="C20" s="576"/>
      <c r="D20" s="576"/>
      <c r="E20" s="576"/>
      <c r="F20" s="576"/>
      <c r="G20" s="576"/>
      <c r="H20" s="576"/>
      <c r="I20" s="576"/>
      <c r="J20" s="576"/>
      <c r="K20" s="576"/>
      <c r="L20" s="576"/>
      <c r="M20" s="576"/>
      <c r="N20" s="576"/>
      <c r="O20" s="576"/>
      <c r="P20" s="576"/>
      <c r="Q20" s="576"/>
      <c r="R20" s="576"/>
      <c r="S20" s="576"/>
      <c r="T20" s="576"/>
      <c r="U20" s="576"/>
      <c r="V20" s="576"/>
      <c r="W20" s="576"/>
    </row>
    <row r="21" spans="1:31" s="341" customFormat="1" ht="20.100000000000001" customHeight="1">
      <c r="A21" s="672" t="s">
        <v>1</v>
      </c>
      <c r="B21" s="673"/>
      <c r="C21" s="673"/>
      <c r="D21" s="673"/>
      <c r="E21" s="673"/>
      <c r="F21" s="673"/>
      <c r="G21" s="673"/>
      <c r="H21" s="673"/>
      <c r="I21" s="673"/>
      <c r="J21" s="673"/>
      <c r="K21" s="673"/>
      <c r="L21" s="673"/>
      <c r="M21" s="673"/>
      <c r="N21" s="673"/>
      <c r="O21" s="673"/>
      <c r="P21" s="673"/>
      <c r="Q21" s="673"/>
      <c r="R21" s="673"/>
      <c r="S21" s="673"/>
      <c r="T21" s="673"/>
      <c r="U21" s="673"/>
      <c r="V21" s="673"/>
      <c r="W21" s="673"/>
      <c r="X21" s="673"/>
      <c r="Y21" s="673"/>
      <c r="Z21" s="673"/>
      <c r="AA21" s="674"/>
      <c r="AB21" s="675" t="s">
        <v>2</v>
      </c>
      <c r="AC21" s="675"/>
      <c r="AD21" s="675" t="s">
        <v>3</v>
      </c>
      <c r="AE21" s="675"/>
    </row>
    <row r="22" spans="1:31" s="341" customFormat="1" ht="39.950000000000003" customHeight="1">
      <c r="A22" s="392"/>
      <c r="B22" s="676" t="s">
        <v>127</v>
      </c>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676"/>
      <c r="AA22" s="677"/>
      <c r="AB22" s="678"/>
      <c r="AC22" s="678"/>
      <c r="AD22" s="678"/>
      <c r="AE22" s="678"/>
    </row>
    <row r="23" spans="1:31" s="341" customFormat="1" ht="20.100000000000001" customHeight="1">
      <c r="A23" s="390"/>
      <c r="B23" s="681" t="s">
        <v>128</v>
      </c>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700"/>
      <c r="AB23" s="390"/>
      <c r="AC23" s="395"/>
      <c r="AD23" s="396"/>
      <c r="AE23" s="397"/>
    </row>
    <row r="24" spans="1:31" s="341" customFormat="1" ht="24.95" customHeight="1">
      <c r="A24" s="398"/>
      <c r="B24" s="701" t="s">
        <v>509</v>
      </c>
      <c r="C24" s="701"/>
      <c r="D24" s="701"/>
      <c r="E24" s="701"/>
      <c r="F24" s="701"/>
      <c r="G24" s="701"/>
      <c r="H24" s="701"/>
      <c r="I24" s="701"/>
      <c r="J24" s="701"/>
      <c r="K24" s="701"/>
      <c r="L24" s="701"/>
      <c r="M24" s="701"/>
      <c r="N24" s="701"/>
      <c r="O24" s="701"/>
      <c r="P24" s="701"/>
      <c r="Q24" s="701"/>
      <c r="R24" s="702"/>
      <c r="S24" s="702"/>
      <c r="T24" s="701" t="s">
        <v>129</v>
      </c>
      <c r="U24" s="701"/>
      <c r="V24" s="702"/>
      <c r="W24" s="702"/>
      <c r="X24" s="703" t="s">
        <v>130</v>
      </c>
      <c r="Y24" s="703"/>
      <c r="Z24" s="703"/>
      <c r="AA24" s="704"/>
      <c r="AB24" s="398"/>
      <c r="AC24" s="399"/>
      <c r="AD24" s="400"/>
      <c r="AE24" s="401"/>
    </row>
    <row r="25" spans="1:31" s="341" customFormat="1" ht="20.100000000000001" customHeight="1">
      <c r="B25" s="402"/>
      <c r="C25" s="402"/>
      <c r="D25" s="402"/>
      <c r="E25" s="402"/>
      <c r="F25" s="402"/>
      <c r="G25" s="402"/>
      <c r="H25" s="402"/>
      <c r="I25" s="402"/>
      <c r="J25" s="402"/>
      <c r="K25" s="402"/>
      <c r="L25" s="402"/>
      <c r="M25" s="402"/>
      <c r="N25" s="402"/>
      <c r="O25" s="402"/>
      <c r="P25" s="402"/>
      <c r="Q25" s="402"/>
      <c r="R25" s="403"/>
      <c r="S25" s="403"/>
      <c r="T25" s="402"/>
      <c r="U25" s="402"/>
      <c r="V25" s="403"/>
      <c r="W25" s="403"/>
      <c r="X25" s="404"/>
      <c r="Y25" s="404"/>
      <c r="Z25" s="404"/>
      <c r="AA25" s="404"/>
      <c r="AD25" s="405"/>
      <c r="AE25" s="405"/>
    </row>
    <row r="26" spans="1:31" s="341" customFormat="1" ht="20.100000000000001" customHeight="1">
      <c r="B26" s="402"/>
      <c r="C26" s="402"/>
      <c r="D26" s="402"/>
      <c r="E26" s="402"/>
      <c r="F26" s="402"/>
      <c r="G26" s="402"/>
      <c r="H26" s="402"/>
      <c r="I26" s="402"/>
      <c r="J26" s="402"/>
      <c r="K26" s="402"/>
      <c r="L26" s="402"/>
      <c r="M26" s="402"/>
      <c r="N26" s="402"/>
      <c r="O26" s="402"/>
      <c r="P26" s="402"/>
      <c r="Q26" s="402"/>
      <c r="R26" s="403"/>
      <c r="S26" s="403"/>
      <c r="T26" s="402"/>
      <c r="U26" s="402"/>
      <c r="V26" s="403"/>
      <c r="W26" s="403"/>
      <c r="X26" s="404"/>
      <c r="Y26" s="404"/>
      <c r="Z26" s="404"/>
      <c r="AA26" s="404"/>
      <c r="AD26" s="405"/>
      <c r="AE26" s="405"/>
    </row>
    <row r="27" spans="1:31" s="341" customFormat="1" ht="20.100000000000001" customHeight="1">
      <c r="B27" s="402"/>
      <c r="C27" s="402"/>
      <c r="D27" s="402"/>
      <c r="E27" s="402"/>
      <c r="F27" s="402"/>
      <c r="G27" s="402"/>
      <c r="H27" s="402"/>
      <c r="I27" s="402"/>
      <c r="J27" s="402"/>
      <c r="K27" s="402"/>
      <c r="L27" s="402"/>
      <c r="M27" s="402"/>
      <c r="N27" s="402"/>
      <c r="O27" s="402"/>
      <c r="P27" s="402"/>
      <c r="Q27" s="402"/>
      <c r="R27" s="403"/>
      <c r="S27" s="403"/>
      <c r="T27" s="402"/>
      <c r="U27" s="402"/>
      <c r="V27" s="403"/>
      <c r="W27" s="403"/>
      <c r="X27" s="404"/>
      <c r="Y27" s="404"/>
      <c r="Z27" s="404"/>
      <c r="AA27" s="404"/>
      <c r="AD27" s="405"/>
      <c r="AE27" s="405"/>
    </row>
    <row r="28" spans="1:31" s="341" customFormat="1" ht="20.100000000000001" customHeight="1">
      <c r="B28" s="402"/>
      <c r="C28" s="402"/>
      <c r="D28" s="402"/>
      <c r="E28" s="402"/>
      <c r="F28" s="402"/>
      <c r="G28" s="402"/>
      <c r="H28" s="402"/>
      <c r="I28" s="402"/>
      <c r="J28" s="402"/>
      <c r="K28" s="402"/>
      <c r="L28" s="402"/>
      <c r="M28" s="402"/>
      <c r="N28" s="402"/>
      <c r="O28" s="402"/>
      <c r="P28" s="402"/>
      <c r="Q28" s="402"/>
      <c r="R28" s="403"/>
      <c r="S28" s="403"/>
      <c r="T28" s="402"/>
      <c r="U28" s="402"/>
      <c r="V28" s="403"/>
      <c r="W28" s="403"/>
      <c r="X28" s="404"/>
      <c r="Y28" s="404"/>
      <c r="Z28" s="404"/>
      <c r="AA28" s="404"/>
      <c r="AD28" s="405"/>
      <c r="AE28" s="405"/>
    </row>
    <row r="29" spans="1:31" s="341" customFormat="1" ht="20.100000000000001" customHeight="1">
      <c r="B29" s="402"/>
      <c r="C29" s="402"/>
      <c r="D29" s="402"/>
      <c r="E29" s="402"/>
      <c r="F29" s="402"/>
      <c r="G29" s="402"/>
      <c r="H29" s="402"/>
      <c r="I29" s="402"/>
      <c r="J29" s="402"/>
      <c r="K29" s="402"/>
      <c r="L29" s="402"/>
      <c r="M29" s="402"/>
      <c r="N29" s="402"/>
      <c r="O29" s="402"/>
      <c r="P29" s="402"/>
      <c r="Q29" s="402"/>
      <c r="R29" s="403"/>
      <c r="S29" s="403"/>
      <c r="T29" s="402"/>
      <c r="U29" s="402"/>
      <c r="V29" s="403"/>
      <c r="W29" s="403"/>
      <c r="X29" s="404"/>
      <c r="Y29" s="404"/>
      <c r="Z29" s="404"/>
      <c r="AA29" s="404"/>
      <c r="AD29" s="405"/>
      <c r="AE29" s="405"/>
    </row>
    <row r="30" spans="1:31" s="341" customFormat="1" ht="20.100000000000001" customHeight="1">
      <c r="B30" s="402"/>
      <c r="C30" s="402"/>
      <c r="D30" s="402"/>
      <c r="E30" s="402"/>
      <c r="F30" s="402"/>
      <c r="G30" s="402"/>
      <c r="H30" s="402"/>
      <c r="I30" s="402"/>
      <c r="J30" s="402"/>
      <c r="K30" s="402"/>
      <c r="L30" s="402"/>
      <c r="M30" s="402"/>
      <c r="N30" s="402"/>
      <c r="O30" s="402"/>
      <c r="P30" s="402"/>
      <c r="Q30" s="402"/>
      <c r="R30" s="403"/>
      <c r="S30" s="403"/>
      <c r="T30" s="402"/>
      <c r="U30" s="402"/>
      <c r="V30" s="403"/>
      <c r="W30" s="403"/>
      <c r="X30" s="404"/>
      <c r="Y30" s="404"/>
      <c r="Z30" s="404"/>
      <c r="AA30" s="404"/>
      <c r="AD30" s="405"/>
      <c r="AE30" s="405"/>
    </row>
    <row r="31" spans="1:31" s="341" customFormat="1" ht="20.100000000000001" customHeight="1">
      <c r="B31" s="402"/>
      <c r="C31" s="402"/>
      <c r="D31" s="402"/>
      <c r="E31" s="402"/>
      <c r="F31" s="402"/>
      <c r="G31" s="402"/>
      <c r="H31" s="402"/>
      <c r="I31" s="402"/>
      <c r="J31" s="402"/>
      <c r="K31" s="402"/>
      <c r="L31" s="402"/>
      <c r="M31" s="402"/>
      <c r="N31" s="402"/>
      <c r="O31" s="402"/>
      <c r="P31" s="402"/>
      <c r="Q31" s="402"/>
      <c r="R31" s="403"/>
      <c r="S31" s="403"/>
      <c r="T31" s="402"/>
      <c r="U31" s="402"/>
      <c r="V31" s="403"/>
      <c r="W31" s="403"/>
      <c r="X31" s="404"/>
      <c r="Y31" s="404"/>
      <c r="Z31" s="404"/>
      <c r="AA31" s="404"/>
      <c r="AD31" s="405"/>
      <c r="AE31" s="405"/>
    </row>
    <row r="32" spans="1:31" s="341" customFormat="1" ht="20.100000000000001" customHeight="1">
      <c r="B32" s="402"/>
      <c r="C32" s="402"/>
      <c r="D32" s="402"/>
      <c r="E32" s="402"/>
      <c r="F32" s="402"/>
      <c r="G32" s="402"/>
      <c r="H32" s="402"/>
      <c r="I32" s="402"/>
      <c r="J32" s="402"/>
      <c r="K32" s="402"/>
      <c r="L32" s="402"/>
      <c r="M32" s="402"/>
      <c r="N32" s="402"/>
      <c r="O32" s="402"/>
      <c r="P32" s="402"/>
      <c r="Q32" s="402"/>
      <c r="R32" s="403"/>
      <c r="S32" s="403"/>
      <c r="T32" s="402"/>
      <c r="U32" s="402"/>
      <c r="V32" s="403"/>
      <c r="W32" s="403"/>
      <c r="X32" s="404"/>
      <c r="Y32" s="404"/>
      <c r="Z32" s="404"/>
      <c r="AA32" s="404"/>
      <c r="AD32" s="405"/>
      <c r="AE32" s="405"/>
    </row>
    <row r="33" spans="2:31" s="341" customFormat="1" ht="20.100000000000001" customHeight="1">
      <c r="B33" s="402"/>
      <c r="C33" s="402"/>
      <c r="D33" s="402"/>
      <c r="E33" s="402"/>
      <c r="F33" s="402"/>
      <c r="G33" s="402"/>
      <c r="H33" s="402"/>
      <c r="I33" s="402"/>
      <c r="J33" s="402"/>
      <c r="K33" s="402"/>
      <c r="L33" s="402"/>
      <c r="M33" s="402"/>
      <c r="N33" s="402"/>
      <c r="O33" s="402"/>
      <c r="P33" s="402"/>
      <c r="Q33" s="402"/>
      <c r="R33" s="403"/>
      <c r="S33" s="403"/>
      <c r="T33" s="402"/>
      <c r="U33" s="402"/>
      <c r="V33" s="403"/>
      <c r="W33" s="403"/>
      <c r="X33" s="404"/>
      <c r="Y33" s="404"/>
      <c r="Z33" s="404"/>
      <c r="AA33" s="404"/>
      <c r="AD33" s="405"/>
      <c r="AE33" s="405"/>
    </row>
    <row r="34" spans="2:31" s="341" customFormat="1" ht="20.100000000000001" customHeight="1">
      <c r="B34" s="402"/>
      <c r="C34" s="402"/>
      <c r="D34" s="402"/>
      <c r="E34" s="402"/>
      <c r="F34" s="402"/>
      <c r="G34" s="402"/>
      <c r="H34" s="402"/>
      <c r="I34" s="402"/>
      <c r="J34" s="402"/>
      <c r="K34" s="402"/>
      <c r="L34" s="402"/>
      <c r="M34" s="402"/>
      <c r="N34" s="402"/>
      <c r="O34" s="402"/>
      <c r="P34" s="402"/>
      <c r="Q34" s="402"/>
      <c r="R34" s="403"/>
      <c r="S34" s="403"/>
      <c r="T34" s="402"/>
      <c r="U34" s="402"/>
      <c r="V34" s="403"/>
      <c r="W34" s="403"/>
      <c r="X34" s="404"/>
      <c r="Y34" s="404"/>
      <c r="Z34" s="404"/>
      <c r="AA34" s="404"/>
      <c r="AD34" s="405"/>
      <c r="AE34" s="405"/>
    </row>
    <row r="35" spans="2:31" s="341" customFormat="1" ht="20.100000000000001" customHeight="1">
      <c r="B35" s="402"/>
      <c r="C35" s="402"/>
      <c r="D35" s="402"/>
      <c r="E35" s="402"/>
      <c r="F35" s="402"/>
      <c r="G35" s="402"/>
      <c r="H35" s="402"/>
      <c r="I35" s="402"/>
      <c r="J35" s="402"/>
      <c r="K35" s="402"/>
      <c r="L35" s="402"/>
      <c r="M35" s="402"/>
      <c r="N35" s="402"/>
      <c r="O35" s="402"/>
      <c r="P35" s="402"/>
      <c r="Q35" s="402"/>
      <c r="R35" s="403"/>
      <c r="S35" s="403"/>
      <c r="T35" s="402"/>
      <c r="U35" s="402"/>
      <c r="V35" s="403"/>
      <c r="W35" s="403"/>
      <c r="X35" s="404"/>
      <c r="Y35" s="404"/>
      <c r="Z35" s="404"/>
      <c r="AA35" s="404"/>
      <c r="AD35" s="405"/>
      <c r="AE35" s="405"/>
    </row>
    <row r="36" spans="2:31" s="341" customFormat="1" ht="20.100000000000001" customHeight="1">
      <c r="B36" s="402"/>
      <c r="C36" s="402"/>
      <c r="D36" s="402"/>
      <c r="E36" s="402"/>
      <c r="F36" s="402"/>
      <c r="G36" s="402"/>
      <c r="H36" s="402"/>
      <c r="I36" s="402"/>
      <c r="J36" s="402"/>
      <c r="K36" s="402"/>
      <c r="L36" s="402"/>
      <c r="M36" s="402"/>
      <c r="N36" s="402"/>
      <c r="O36" s="402"/>
      <c r="P36" s="402"/>
      <c r="Q36" s="402"/>
      <c r="R36" s="403"/>
      <c r="S36" s="403"/>
      <c r="T36" s="402"/>
      <c r="U36" s="402"/>
      <c r="V36" s="403"/>
      <c r="W36" s="403"/>
      <c r="X36" s="404"/>
      <c r="Y36" s="404"/>
      <c r="Z36" s="404"/>
      <c r="AA36" s="404"/>
      <c r="AD36" s="405"/>
      <c r="AE36" s="405"/>
    </row>
    <row r="37" spans="2:31" s="341" customFormat="1" ht="20.100000000000001" customHeight="1">
      <c r="B37" s="402"/>
      <c r="C37" s="402"/>
      <c r="D37" s="402"/>
      <c r="E37" s="402"/>
      <c r="F37" s="402"/>
      <c r="G37" s="402"/>
      <c r="H37" s="402"/>
      <c r="I37" s="402"/>
      <c r="J37" s="402"/>
      <c r="K37" s="402"/>
      <c r="L37" s="402"/>
      <c r="M37" s="402"/>
      <c r="N37" s="402"/>
      <c r="O37" s="402"/>
      <c r="P37" s="402"/>
      <c r="Q37" s="402"/>
      <c r="R37" s="403"/>
      <c r="S37" s="403"/>
      <c r="T37" s="402"/>
      <c r="U37" s="402"/>
      <c r="V37" s="403"/>
      <c r="W37" s="403"/>
      <c r="X37" s="404"/>
      <c r="Y37" s="404"/>
      <c r="Z37" s="404"/>
      <c r="AA37" s="404"/>
      <c r="AD37" s="405"/>
      <c r="AE37" s="405"/>
    </row>
    <row r="38" spans="2:31" s="341" customFormat="1" ht="20.100000000000001" customHeight="1">
      <c r="B38" s="402"/>
      <c r="C38" s="402"/>
      <c r="D38" s="402"/>
      <c r="E38" s="402"/>
      <c r="F38" s="402"/>
      <c r="G38" s="402"/>
      <c r="H38" s="402"/>
      <c r="I38" s="402"/>
      <c r="J38" s="402"/>
      <c r="K38" s="402"/>
      <c r="L38" s="402"/>
      <c r="M38" s="402"/>
      <c r="N38" s="402"/>
      <c r="O38" s="402"/>
      <c r="P38" s="402"/>
      <c r="Q38" s="402"/>
      <c r="R38" s="403"/>
      <c r="S38" s="403"/>
      <c r="T38" s="402"/>
      <c r="U38" s="402"/>
      <c r="V38" s="403"/>
      <c r="W38" s="403"/>
      <c r="X38" s="404"/>
      <c r="Y38" s="404"/>
      <c r="Z38" s="404"/>
      <c r="AA38" s="404"/>
      <c r="AD38" s="405"/>
      <c r="AE38" s="405"/>
    </row>
    <row r="39" spans="2:31" s="341" customFormat="1" ht="20.100000000000001" customHeight="1">
      <c r="B39" s="402"/>
      <c r="C39" s="402"/>
      <c r="D39" s="402"/>
      <c r="E39" s="402"/>
      <c r="F39" s="402"/>
      <c r="G39" s="402"/>
      <c r="H39" s="402"/>
      <c r="I39" s="402"/>
      <c r="J39" s="402"/>
      <c r="K39" s="402"/>
      <c r="L39" s="402"/>
      <c r="M39" s="402"/>
      <c r="N39" s="402"/>
      <c r="O39" s="402"/>
      <c r="P39" s="402"/>
      <c r="Q39" s="402"/>
      <c r="R39" s="403"/>
      <c r="S39" s="403"/>
      <c r="T39" s="402"/>
      <c r="U39" s="402"/>
      <c r="V39" s="403"/>
      <c r="W39" s="403"/>
      <c r="X39" s="404"/>
      <c r="Y39" s="404"/>
      <c r="Z39" s="404"/>
      <c r="AA39" s="404"/>
      <c r="AD39" s="405"/>
      <c r="AE39" s="405"/>
    </row>
    <row r="40" spans="2:31" s="341" customFormat="1" ht="20.100000000000001" customHeight="1">
      <c r="B40" s="402"/>
      <c r="C40" s="402"/>
      <c r="D40" s="402"/>
      <c r="E40" s="402"/>
      <c r="F40" s="402"/>
      <c r="G40" s="402"/>
      <c r="H40" s="402"/>
      <c r="I40" s="402"/>
      <c r="J40" s="402"/>
      <c r="K40" s="402"/>
      <c r="L40" s="402"/>
      <c r="M40" s="402"/>
      <c r="N40" s="402"/>
      <c r="O40" s="402"/>
      <c r="P40" s="402"/>
      <c r="Q40" s="402"/>
      <c r="R40" s="403"/>
      <c r="S40" s="403"/>
      <c r="T40" s="402"/>
      <c r="U40" s="402"/>
      <c r="V40" s="403"/>
      <c r="W40" s="403"/>
      <c r="X40" s="404"/>
      <c r="Y40" s="404"/>
      <c r="Z40" s="404"/>
      <c r="AA40" s="404"/>
      <c r="AD40" s="405"/>
      <c r="AE40" s="405"/>
    </row>
    <row r="41" spans="2:31" s="341" customFormat="1" ht="20.100000000000001" customHeight="1">
      <c r="B41" s="402"/>
      <c r="C41" s="402"/>
      <c r="D41" s="402"/>
      <c r="E41" s="402"/>
      <c r="F41" s="402"/>
      <c r="G41" s="402"/>
      <c r="H41" s="402"/>
      <c r="I41" s="402"/>
      <c r="J41" s="402"/>
      <c r="K41" s="402"/>
      <c r="L41" s="402"/>
      <c r="M41" s="402"/>
      <c r="N41" s="402"/>
      <c r="O41" s="402"/>
      <c r="P41" s="402"/>
      <c r="Q41" s="402"/>
      <c r="R41" s="403"/>
      <c r="S41" s="403"/>
      <c r="T41" s="402"/>
      <c r="U41" s="402"/>
      <c r="V41" s="403"/>
      <c r="W41" s="403"/>
      <c r="X41" s="404"/>
      <c r="Y41" s="404"/>
      <c r="Z41" s="404"/>
      <c r="AA41" s="404"/>
      <c r="AD41" s="405"/>
      <c r="AE41" s="405"/>
    </row>
    <row r="42" spans="2:31" s="341" customFormat="1" ht="20.100000000000001" customHeight="1">
      <c r="B42" s="402"/>
      <c r="C42" s="402"/>
      <c r="D42" s="402"/>
      <c r="E42" s="402"/>
      <c r="F42" s="402"/>
      <c r="G42" s="402"/>
      <c r="H42" s="402"/>
      <c r="I42" s="402"/>
      <c r="J42" s="402"/>
      <c r="K42" s="402"/>
      <c r="L42" s="402"/>
      <c r="M42" s="402"/>
      <c r="N42" s="402"/>
      <c r="O42" s="402"/>
      <c r="P42" s="402"/>
      <c r="Q42" s="402"/>
      <c r="R42" s="403"/>
      <c r="S42" s="403"/>
      <c r="T42" s="402"/>
      <c r="U42" s="402"/>
      <c r="V42" s="403"/>
      <c r="W42" s="403"/>
      <c r="X42" s="404"/>
      <c r="Y42" s="404"/>
      <c r="Z42" s="404"/>
      <c r="AA42" s="404"/>
      <c r="AD42" s="405"/>
      <c r="AE42" s="405"/>
    </row>
    <row r="43" spans="2:31" s="341" customFormat="1" ht="20.100000000000001" customHeight="1">
      <c r="B43" s="402"/>
      <c r="C43" s="402"/>
      <c r="D43" s="402"/>
      <c r="E43" s="402"/>
      <c r="F43" s="402"/>
      <c r="G43" s="402"/>
      <c r="H43" s="402"/>
      <c r="I43" s="402"/>
      <c r="J43" s="402"/>
      <c r="K43" s="402"/>
      <c r="L43" s="402"/>
      <c r="M43" s="402"/>
      <c r="N43" s="402"/>
      <c r="O43" s="402"/>
      <c r="P43" s="402"/>
      <c r="Q43" s="402"/>
      <c r="R43" s="403"/>
      <c r="S43" s="403"/>
      <c r="T43" s="402"/>
      <c r="U43" s="402"/>
      <c r="V43" s="403"/>
      <c r="W43" s="403"/>
      <c r="X43" s="404"/>
      <c r="Y43" s="404"/>
      <c r="Z43" s="404"/>
      <c r="AA43" s="404"/>
      <c r="AD43" s="405"/>
      <c r="AE43" s="405"/>
    </row>
    <row r="44" spans="2:31" s="341" customFormat="1" ht="20.100000000000001" customHeight="1">
      <c r="B44" s="402"/>
      <c r="C44" s="402"/>
      <c r="D44" s="402"/>
      <c r="E44" s="402"/>
      <c r="F44" s="402"/>
      <c r="G44" s="402"/>
      <c r="H44" s="402"/>
      <c r="I44" s="402"/>
      <c r="J44" s="402"/>
      <c r="K44" s="402"/>
      <c r="L44" s="402"/>
      <c r="M44" s="402"/>
      <c r="N44" s="402"/>
      <c r="O44" s="402"/>
      <c r="P44" s="402"/>
      <c r="Q44" s="402"/>
      <c r="R44" s="403"/>
      <c r="S44" s="403"/>
      <c r="T44" s="402"/>
      <c r="U44" s="402"/>
      <c r="V44" s="403"/>
      <c r="W44" s="403"/>
      <c r="X44" s="404"/>
      <c r="Y44" s="404"/>
      <c r="Z44" s="404"/>
      <c r="AA44" s="404"/>
      <c r="AD44" s="405"/>
      <c r="AE44" s="405"/>
    </row>
    <row r="45" spans="2:31" s="341" customFormat="1" ht="20.100000000000001" customHeight="1">
      <c r="B45" s="402"/>
      <c r="C45" s="402"/>
      <c r="D45" s="402"/>
      <c r="E45" s="402"/>
      <c r="F45" s="402"/>
      <c r="G45" s="402"/>
      <c r="H45" s="402"/>
      <c r="I45" s="402"/>
      <c r="J45" s="402"/>
      <c r="K45" s="402"/>
      <c r="L45" s="402"/>
      <c r="M45" s="402"/>
      <c r="N45" s="402"/>
      <c r="O45" s="402"/>
      <c r="P45" s="402"/>
      <c r="Q45" s="402"/>
      <c r="R45" s="403"/>
      <c r="S45" s="403"/>
      <c r="T45" s="402"/>
      <c r="U45" s="402"/>
      <c r="V45" s="403"/>
      <c r="W45" s="403"/>
      <c r="X45" s="404"/>
      <c r="Y45" s="404"/>
      <c r="Z45" s="404"/>
      <c r="AA45" s="404"/>
      <c r="AD45" s="405"/>
      <c r="AE45" s="405"/>
    </row>
    <row r="46" spans="2:31" s="341" customFormat="1" ht="20.100000000000001" customHeight="1">
      <c r="B46" s="402"/>
      <c r="C46" s="402"/>
      <c r="D46" s="402"/>
      <c r="E46" s="402"/>
      <c r="F46" s="402"/>
      <c r="G46" s="402"/>
      <c r="H46" s="402"/>
      <c r="I46" s="402"/>
      <c r="J46" s="402"/>
      <c r="K46" s="402"/>
      <c r="L46" s="402"/>
      <c r="M46" s="402"/>
      <c r="N46" s="402"/>
      <c r="O46" s="402"/>
      <c r="P46" s="402"/>
      <c r="Q46" s="402"/>
      <c r="R46" s="403"/>
      <c r="S46" s="403"/>
      <c r="T46" s="402"/>
      <c r="U46" s="402"/>
      <c r="V46" s="403"/>
      <c r="W46" s="403"/>
      <c r="X46" s="404"/>
      <c r="Y46" s="404"/>
      <c r="Z46" s="404"/>
      <c r="AA46" s="404"/>
      <c r="AD46" s="405"/>
      <c r="AE46" s="405"/>
    </row>
    <row r="47" spans="2:31" s="341" customFormat="1" ht="20.100000000000001" customHeight="1">
      <c r="B47" s="402"/>
      <c r="C47" s="402"/>
      <c r="D47" s="402"/>
      <c r="E47" s="402"/>
      <c r="F47" s="402"/>
      <c r="G47" s="402"/>
      <c r="H47" s="402"/>
      <c r="I47" s="402"/>
      <c r="J47" s="402"/>
      <c r="K47" s="402"/>
      <c r="L47" s="402"/>
      <c r="M47" s="402"/>
      <c r="N47" s="402"/>
      <c r="O47" s="402"/>
      <c r="P47" s="402"/>
      <c r="Q47" s="402"/>
      <c r="R47" s="403"/>
      <c r="S47" s="403"/>
      <c r="T47" s="402"/>
      <c r="U47" s="402"/>
      <c r="V47" s="403"/>
      <c r="W47" s="403"/>
      <c r="X47" s="404"/>
      <c r="Y47" s="404"/>
      <c r="Z47" s="404"/>
      <c r="AA47" s="404"/>
      <c r="AD47" s="405"/>
      <c r="AE47" s="405"/>
    </row>
    <row r="48" spans="2:31" ht="20.100000000000001" customHeight="1"/>
  </sheetData>
  <mergeCells count="44">
    <mergeCell ref="A2:O2"/>
    <mergeCell ref="A3:M3"/>
    <mergeCell ref="A4:AA4"/>
    <mergeCell ref="AB4:AC4"/>
    <mergeCell ref="AD4:AE4"/>
    <mergeCell ref="B5:AA5"/>
    <mergeCell ref="AB5:AC5"/>
    <mergeCell ref="AD5:AE5"/>
    <mergeCell ref="B6:AA6"/>
    <mergeCell ref="AB6:AC6"/>
    <mergeCell ref="AD6:AE6"/>
    <mergeCell ref="B7:AA7"/>
    <mergeCell ref="AB7:AC7"/>
    <mergeCell ref="AD7:AE7"/>
    <mergeCell ref="A10:I10"/>
    <mergeCell ref="J10:AE10"/>
    <mergeCell ref="A11:I11"/>
    <mergeCell ref="J11:AE11"/>
    <mergeCell ref="A14:I14"/>
    <mergeCell ref="J14:Z14"/>
    <mergeCell ref="AA14:AE14"/>
    <mergeCell ref="A21:AA21"/>
    <mergeCell ref="AB21:AC21"/>
    <mergeCell ref="AD21:AE21"/>
    <mergeCell ref="A15:I15"/>
    <mergeCell ref="J15:Z15"/>
    <mergeCell ref="AA15:AE15"/>
    <mergeCell ref="A16:I16"/>
    <mergeCell ref="J16:Z16"/>
    <mergeCell ref="AA16:AE16"/>
    <mergeCell ref="A17:I17"/>
    <mergeCell ref="J17:Z17"/>
    <mergeCell ref="AA17:AE17"/>
    <mergeCell ref="V18:AE18"/>
    <mergeCell ref="A20:W20"/>
    <mergeCell ref="B22:AA22"/>
    <mergeCell ref="AB22:AC22"/>
    <mergeCell ref="AD22:AE22"/>
    <mergeCell ref="B23:AA23"/>
    <mergeCell ref="B24:Q24"/>
    <mergeCell ref="R24:S24"/>
    <mergeCell ref="T24:U24"/>
    <mergeCell ref="V24:W24"/>
    <mergeCell ref="X24:AA24"/>
  </mergeCells>
  <phoneticPr fontId="1"/>
  <dataValidations count="1">
    <dataValidation type="list" allowBlank="1" showInputMessage="1" showErrorMessage="1" sqref="AA15:AE17" xr:uid="{AAB86EDD-466B-451D-8E2A-5A23EC02F317}">
      <formula1>"有,無"</formula1>
    </dataValidation>
  </dataValidations>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982" r:id="rId4" name="Check Box 134">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8983" r:id="rId5" name="Check Box 135">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8984" r:id="rId6" name="Check Box 136">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mc:AlternateContent xmlns:mc="http://schemas.openxmlformats.org/markup-compatibility/2006">
          <mc:Choice Requires="x14">
            <control shapeId="78985" r:id="rId7" name="Check Box 137">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8986" r:id="rId8" name="Check Box 138">
              <controlPr defaultSize="0" autoFill="0" autoLine="0" autoPict="0">
                <anchor moveWithCells="1">
                  <from>
                    <xdr:col>27</xdr:col>
                    <xdr:colOff>104775</xdr:colOff>
                    <xdr:row>6</xdr:row>
                    <xdr:rowOff>123825</xdr:rowOff>
                  </from>
                  <to>
                    <xdr:col>28</xdr:col>
                    <xdr:colOff>133350</xdr:colOff>
                    <xdr:row>6</xdr:row>
                    <xdr:rowOff>333375</xdr:rowOff>
                  </to>
                </anchor>
              </controlPr>
            </control>
          </mc:Choice>
        </mc:AlternateContent>
        <mc:AlternateContent xmlns:mc="http://schemas.openxmlformats.org/markup-compatibility/2006">
          <mc:Choice Requires="x14">
            <control shapeId="78987" r:id="rId9" name="Check Box 139">
              <controlPr defaultSize="0" autoFill="0" autoLine="0" autoPict="0">
                <anchor moveWithCells="1">
                  <from>
                    <xdr:col>29</xdr:col>
                    <xdr:colOff>104775</xdr:colOff>
                    <xdr:row>6</xdr:row>
                    <xdr:rowOff>123825</xdr:rowOff>
                  </from>
                  <to>
                    <xdr:col>30</xdr:col>
                    <xdr:colOff>133350</xdr:colOff>
                    <xdr:row>6</xdr:row>
                    <xdr:rowOff>333375</xdr:rowOff>
                  </to>
                </anchor>
              </controlPr>
            </control>
          </mc:Choice>
        </mc:AlternateContent>
        <mc:AlternateContent xmlns:mc="http://schemas.openxmlformats.org/markup-compatibility/2006">
          <mc:Choice Requires="x14">
            <control shapeId="78990" r:id="rId10" name="Check Box 142">
              <controlPr defaultSize="0" autoFill="0" autoLine="0" autoPict="0">
                <anchor moveWithCells="1">
                  <from>
                    <xdr:col>17</xdr:col>
                    <xdr:colOff>180975</xdr:colOff>
                    <xdr:row>23</xdr:row>
                    <xdr:rowOff>9525</xdr:rowOff>
                  </from>
                  <to>
                    <xdr:col>19</xdr:col>
                    <xdr:colOff>28575</xdr:colOff>
                    <xdr:row>23</xdr:row>
                    <xdr:rowOff>219075</xdr:rowOff>
                  </to>
                </anchor>
              </controlPr>
            </control>
          </mc:Choice>
        </mc:AlternateContent>
        <mc:AlternateContent xmlns:mc="http://schemas.openxmlformats.org/markup-compatibility/2006">
          <mc:Choice Requires="x14">
            <control shapeId="78991" r:id="rId11" name="Check Box 143">
              <controlPr defaultSize="0" autoFill="0" autoLine="0" autoPict="0">
                <anchor moveWithCells="1">
                  <from>
                    <xdr:col>21</xdr:col>
                    <xdr:colOff>200025</xdr:colOff>
                    <xdr:row>23</xdr:row>
                    <xdr:rowOff>19050</xdr:rowOff>
                  </from>
                  <to>
                    <xdr:col>23</xdr:col>
                    <xdr:colOff>38100</xdr:colOff>
                    <xdr:row>23</xdr:row>
                    <xdr:rowOff>228600</xdr:rowOff>
                  </to>
                </anchor>
              </controlPr>
            </control>
          </mc:Choice>
        </mc:AlternateContent>
        <mc:AlternateContent xmlns:mc="http://schemas.openxmlformats.org/markup-compatibility/2006">
          <mc:Choice Requires="x14">
            <control shapeId="78992" r:id="rId12" name="Check Box 144">
              <controlPr defaultSize="0" autoFill="0" autoLine="0" autoPict="0">
                <anchor moveWithCells="1">
                  <from>
                    <xdr:col>29</xdr:col>
                    <xdr:colOff>104775</xdr:colOff>
                    <xdr:row>21</xdr:row>
                    <xdr:rowOff>123825</xdr:rowOff>
                  </from>
                  <to>
                    <xdr:col>30</xdr:col>
                    <xdr:colOff>133350</xdr:colOff>
                    <xdr:row>21</xdr:row>
                    <xdr:rowOff>333375</xdr:rowOff>
                  </to>
                </anchor>
              </controlPr>
            </control>
          </mc:Choice>
        </mc:AlternateContent>
        <mc:AlternateContent xmlns:mc="http://schemas.openxmlformats.org/markup-compatibility/2006">
          <mc:Choice Requires="x14">
            <control shapeId="78993" r:id="rId13" name="Check Box 145">
              <controlPr defaultSize="0" autoFill="0" autoLine="0" autoPict="0">
                <anchor moveWithCells="1">
                  <from>
                    <xdr:col>27</xdr:col>
                    <xdr:colOff>104775</xdr:colOff>
                    <xdr:row>21</xdr:row>
                    <xdr:rowOff>123825</xdr:rowOff>
                  </from>
                  <to>
                    <xdr:col>28</xdr:col>
                    <xdr:colOff>133350</xdr:colOff>
                    <xdr:row>21</xdr:row>
                    <xdr:rowOff>333375</xdr:rowOff>
                  </to>
                </anchor>
              </controlPr>
            </control>
          </mc:Choice>
        </mc:AlternateContent>
        <mc:AlternateContent xmlns:mc="http://schemas.openxmlformats.org/markup-compatibility/2006">
          <mc:Choice Requires="x14">
            <control shapeId="78994" r:id="rId14" name="Check Box 146">
              <controlPr defaultSize="0" autoFill="0" autoLine="0" autoPict="0">
                <anchor moveWithCells="1">
                  <from>
                    <xdr:col>27</xdr:col>
                    <xdr:colOff>85725</xdr:colOff>
                    <xdr:row>22</xdr:row>
                    <xdr:rowOff>28575</xdr:rowOff>
                  </from>
                  <to>
                    <xdr:col>28</xdr:col>
                    <xdr:colOff>114300</xdr:colOff>
                    <xdr:row>22</xdr:row>
                    <xdr:rowOff>238125</xdr:rowOff>
                  </to>
                </anchor>
              </controlPr>
            </control>
          </mc:Choice>
        </mc:AlternateContent>
        <mc:AlternateContent xmlns:mc="http://schemas.openxmlformats.org/markup-compatibility/2006">
          <mc:Choice Requires="x14">
            <control shapeId="78995" r:id="rId15" name="Check Box 147">
              <controlPr defaultSize="0" autoFill="0" autoLine="0" autoPict="0">
                <anchor moveWithCells="1">
                  <from>
                    <xdr:col>29</xdr:col>
                    <xdr:colOff>85725</xdr:colOff>
                    <xdr:row>22</xdr:row>
                    <xdr:rowOff>28575</xdr:rowOff>
                  </from>
                  <to>
                    <xdr:col>30</xdr:col>
                    <xdr:colOff>114300</xdr:colOff>
                    <xdr:row>22</xdr:row>
                    <xdr:rowOff>238125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29AFC-BE28-4614-AFD6-8DAA150E532C}">
  <sheetPr>
    <tabColor rgb="FF92D050"/>
  </sheetPr>
  <dimension ref="A1:AE39"/>
  <sheetViews>
    <sheetView view="pageBreakPreview" zoomScaleNormal="100" zoomScaleSheetLayoutView="100" workbookViewId="0">
      <selection activeCell="D20" sqref="D20:M22"/>
    </sheetView>
  </sheetViews>
  <sheetFormatPr defaultRowHeight="18.75"/>
  <cols>
    <col min="1" max="1" width="0.875" style="344" customWidth="1"/>
    <col min="2" max="50" width="2.625" style="344" customWidth="1"/>
    <col min="51" max="16384" width="9" style="344"/>
  </cols>
  <sheetData>
    <row r="1" spans="1:31" ht="20.25">
      <c r="A1" s="343" t="s">
        <v>0</v>
      </c>
    </row>
    <row r="2" spans="1:31" ht="20.100000000000001" customHeight="1">
      <c r="A2" s="344" t="s">
        <v>578</v>
      </c>
    </row>
    <row r="3" spans="1:31" ht="20.100000000000001" customHeight="1">
      <c r="A3" s="559" t="s">
        <v>635</v>
      </c>
      <c r="B3" s="560"/>
      <c r="C3" s="560"/>
      <c r="D3" s="560"/>
      <c r="E3" s="560"/>
      <c r="F3" s="560"/>
      <c r="G3" s="560"/>
      <c r="H3" s="560"/>
      <c r="I3" s="560"/>
      <c r="J3" s="560"/>
      <c r="K3" s="560"/>
      <c r="L3" s="560"/>
      <c r="M3" s="560"/>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ht="69.95" customHeight="1">
      <c r="A5" s="348"/>
      <c r="B5" s="604" t="s">
        <v>576</v>
      </c>
      <c r="C5" s="604"/>
      <c r="D5" s="604"/>
      <c r="E5" s="604"/>
      <c r="F5" s="604"/>
      <c r="G5" s="604"/>
      <c r="H5" s="604"/>
      <c r="I5" s="604"/>
      <c r="J5" s="604"/>
      <c r="K5" s="604"/>
      <c r="L5" s="604"/>
      <c r="M5" s="604"/>
      <c r="N5" s="604"/>
      <c r="O5" s="604"/>
      <c r="P5" s="604"/>
      <c r="Q5" s="604"/>
      <c r="R5" s="604"/>
      <c r="S5" s="604"/>
      <c r="T5" s="604"/>
      <c r="U5" s="604"/>
      <c r="V5" s="604"/>
      <c r="W5" s="604"/>
      <c r="X5" s="604"/>
      <c r="Y5" s="604"/>
      <c r="Z5" s="604"/>
      <c r="AA5" s="564"/>
      <c r="AB5" s="558"/>
      <c r="AC5" s="558"/>
      <c r="AD5" s="558"/>
      <c r="AE5" s="558"/>
    </row>
    <row r="6" spans="1:31" ht="69.95" customHeight="1">
      <c r="A6" s="348"/>
      <c r="B6" s="604" t="s">
        <v>636</v>
      </c>
      <c r="C6" s="604"/>
      <c r="D6" s="604"/>
      <c r="E6" s="604"/>
      <c r="F6" s="604"/>
      <c r="G6" s="604"/>
      <c r="H6" s="604"/>
      <c r="I6" s="604"/>
      <c r="J6" s="604"/>
      <c r="K6" s="604"/>
      <c r="L6" s="604"/>
      <c r="M6" s="604"/>
      <c r="N6" s="604"/>
      <c r="O6" s="604"/>
      <c r="P6" s="604"/>
      <c r="Q6" s="604"/>
      <c r="R6" s="604"/>
      <c r="S6" s="604"/>
      <c r="T6" s="604"/>
      <c r="U6" s="604"/>
      <c r="V6" s="604"/>
      <c r="W6" s="604"/>
      <c r="X6" s="604"/>
      <c r="Y6" s="604"/>
      <c r="Z6" s="604"/>
      <c r="AA6" s="564"/>
      <c r="AB6" s="558"/>
      <c r="AC6" s="558"/>
      <c r="AD6" s="558"/>
      <c r="AE6" s="558"/>
    </row>
    <row r="7" spans="1:31" ht="69.95" customHeight="1">
      <c r="A7" s="348"/>
      <c r="B7" s="604" t="s">
        <v>577</v>
      </c>
      <c r="C7" s="604"/>
      <c r="D7" s="604"/>
      <c r="E7" s="604"/>
      <c r="F7" s="604"/>
      <c r="G7" s="604"/>
      <c r="H7" s="604"/>
      <c r="I7" s="604"/>
      <c r="J7" s="604"/>
      <c r="K7" s="604"/>
      <c r="L7" s="604"/>
      <c r="M7" s="604"/>
      <c r="N7" s="604"/>
      <c r="O7" s="604"/>
      <c r="P7" s="604"/>
      <c r="Q7" s="604"/>
      <c r="R7" s="604"/>
      <c r="S7" s="604"/>
      <c r="T7" s="604"/>
      <c r="U7" s="604"/>
      <c r="V7" s="604"/>
      <c r="W7" s="604"/>
      <c r="X7" s="604"/>
      <c r="Y7" s="604"/>
      <c r="Z7" s="604"/>
      <c r="AA7" s="564"/>
      <c r="AB7" s="558"/>
      <c r="AC7" s="558"/>
      <c r="AD7" s="558"/>
      <c r="AE7" s="558"/>
    </row>
    <row r="8" spans="1:31" ht="20.100000000000001" customHeight="1"/>
    <row r="9" spans="1:31" ht="20.100000000000001" customHeight="1"/>
    <row r="10" spans="1:31" ht="20.100000000000001" customHeight="1">
      <c r="A10" s="344" t="s">
        <v>605</v>
      </c>
    </row>
    <row r="11" spans="1:31" ht="20.100000000000001" customHeight="1">
      <c r="B11" s="706" t="s">
        <v>599</v>
      </c>
      <c r="C11" s="706"/>
      <c r="D11" s="706"/>
      <c r="E11" s="706"/>
      <c r="F11" s="706"/>
      <c r="G11" s="706"/>
      <c r="H11" s="706"/>
      <c r="I11" s="706"/>
      <c r="J11" s="706"/>
      <c r="K11" s="706"/>
      <c r="L11" s="706"/>
      <c r="M11" s="706"/>
      <c r="N11" s="706"/>
      <c r="O11" s="706"/>
      <c r="P11" s="706"/>
      <c r="Q11" s="706"/>
      <c r="R11" s="706"/>
      <c r="S11" s="706"/>
      <c r="T11" s="406"/>
      <c r="U11" s="406"/>
      <c r="V11" s="406"/>
      <c r="W11" s="406"/>
      <c r="X11" s="406"/>
    </row>
    <row r="12" spans="1:31" ht="20.100000000000001" customHeight="1">
      <c r="C12" s="372" t="s">
        <v>600</v>
      </c>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1:31" ht="20.100000000000001" customHeight="1"/>
    <row r="14" spans="1:31" ht="20.100000000000001" customHeight="1">
      <c r="B14" s="706" t="s">
        <v>601</v>
      </c>
      <c r="C14" s="706"/>
      <c r="D14" s="706"/>
      <c r="E14" s="706"/>
      <c r="F14" s="706"/>
      <c r="G14" s="706"/>
      <c r="H14" s="706"/>
      <c r="I14" s="706"/>
      <c r="J14" s="706"/>
      <c r="K14" s="706"/>
      <c r="L14" s="706"/>
      <c r="M14" s="706"/>
      <c r="N14" s="706"/>
      <c r="O14" s="706"/>
      <c r="P14" s="706"/>
      <c r="Q14" s="706"/>
      <c r="R14" s="706"/>
      <c r="S14" s="706"/>
      <c r="T14" s="706"/>
    </row>
    <row r="15" spans="1:31" ht="20.100000000000001" customHeight="1">
      <c r="C15" s="372" t="s">
        <v>602</v>
      </c>
      <c r="D15" s="372"/>
      <c r="E15" s="372"/>
      <c r="F15" s="372"/>
      <c r="G15" s="372"/>
      <c r="H15" s="372"/>
      <c r="I15" s="372"/>
      <c r="J15" s="372"/>
      <c r="K15" s="372"/>
      <c r="L15" s="372"/>
      <c r="M15" s="372"/>
      <c r="N15" s="372"/>
      <c r="O15" s="372"/>
      <c r="P15" s="372"/>
      <c r="Q15" s="372"/>
      <c r="R15" s="372"/>
      <c r="S15" s="372"/>
      <c r="T15" s="372"/>
      <c r="U15" s="372"/>
      <c r="V15" s="372"/>
      <c r="W15" s="372"/>
      <c r="X15" s="372"/>
    </row>
    <row r="16" spans="1:31" ht="20.100000000000001" customHeight="1"/>
    <row r="17" spans="2:24" ht="20.100000000000001" customHeight="1">
      <c r="B17" s="706" t="s">
        <v>603</v>
      </c>
      <c r="C17" s="706"/>
      <c r="D17" s="706"/>
      <c r="E17" s="706"/>
      <c r="F17" s="706"/>
      <c r="G17" s="706"/>
      <c r="H17" s="706"/>
      <c r="I17" s="706"/>
      <c r="J17" s="706"/>
      <c r="K17" s="706"/>
      <c r="L17" s="706"/>
      <c r="M17" s="706"/>
      <c r="N17" s="706"/>
      <c r="O17" s="706"/>
      <c r="P17" s="706"/>
      <c r="Q17" s="706"/>
      <c r="R17" s="706"/>
      <c r="S17" s="706"/>
      <c r="T17" s="706"/>
    </row>
    <row r="18" spans="2:24" ht="20.100000000000001" customHeight="1">
      <c r="C18" s="372" t="s">
        <v>604</v>
      </c>
      <c r="D18" s="372"/>
      <c r="E18" s="372"/>
      <c r="F18" s="372"/>
      <c r="G18" s="372"/>
      <c r="H18" s="372"/>
      <c r="I18" s="372"/>
      <c r="J18" s="372"/>
      <c r="K18" s="372"/>
      <c r="L18" s="372"/>
      <c r="M18" s="372"/>
      <c r="N18" s="372"/>
      <c r="O18" s="372"/>
      <c r="P18" s="372"/>
      <c r="Q18" s="372"/>
      <c r="R18" s="372"/>
      <c r="S18" s="372"/>
      <c r="T18" s="372"/>
      <c r="U18" s="372"/>
      <c r="V18" s="372"/>
      <c r="W18" s="372"/>
      <c r="X18" s="372"/>
    </row>
    <row r="19" spans="2:24" ht="20.100000000000001" customHeight="1"/>
    <row r="20" spans="2:24" ht="20.100000000000001" customHeight="1">
      <c r="D20" s="685" t="s">
        <v>510</v>
      </c>
      <c r="E20" s="661"/>
      <c r="F20" s="661"/>
      <c r="G20" s="661"/>
      <c r="H20" s="661"/>
      <c r="I20" s="661"/>
      <c r="J20" s="661"/>
      <c r="K20" s="661"/>
      <c r="L20" s="661"/>
      <c r="M20" s="686"/>
    </row>
    <row r="21" spans="2:24" ht="20.100000000000001" customHeight="1">
      <c r="D21" s="687"/>
      <c r="E21" s="660"/>
      <c r="F21" s="660"/>
      <c r="G21" s="660"/>
      <c r="H21" s="660"/>
      <c r="I21" s="660"/>
      <c r="J21" s="660"/>
      <c r="K21" s="660"/>
      <c r="L21" s="660"/>
      <c r="M21" s="688"/>
    </row>
    <row r="22" spans="2:24" ht="20.100000000000001" customHeight="1">
      <c r="D22" s="689"/>
      <c r="E22" s="635"/>
      <c r="F22" s="635"/>
      <c r="G22" s="635"/>
      <c r="H22" s="635"/>
      <c r="I22" s="635"/>
      <c r="J22" s="635"/>
      <c r="K22" s="635"/>
      <c r="L22" s="635"/>
      <c r="M22" s="690"/>
    </row>
    <row r="23" spans="2:24" ht="20.100000000000001" customHeight="1"/>
    <row r="24" spans="2:24" ht="20.100000000000001" customHeight="1"/>
    <row r="25" spans="2:24" ht="20.100000000000001" customHeight="1"/>
    <row r="26" spans="2:24" ht="20.100000000000001" customHeight="1"/>
    <row r="27" spans="2:24" ht="20.100000000000001" customHeight="1"/>
    <row r="28" spans="2:24" ht="20.100000000000001" customHeight="1"/>
    <row r="29" spans="2:24" ht="20.100000000000001" customHeight="1"/>
    <row r="30" spans="2:24" ht="20.100000000000001" customHeight="1"/>
    <row r="31" spans="2:24" ht="20.100000000000001" customHeight="1"/>
    <row r="32" spans="2:2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sheetData>
  <mergeCells count="17">
    <mergeCell ref="A3:M3"/>
    <mergeCell ref="A4:AA4"/>
    <mergeCell ref="AB4:AC4"/>
    <mergeCell ref="AD4:AE4"/>
    <mergeCell ref="B5:AA5"/>
    <mergeCell ref="AB5:AC5"/>
    <mergeCell ref="AD5:AE5"/>
    <mergeCell ref="B11:S11"/>
    <mergeCell ref="B14:T14"/>
    <mergeCell ref="B17:T17"/>
    <mergeCell ref="D20:M22"/>
    <mergeCell ref="AD6:AE6"/>
    <mergeCell ref="B7:AA7"/>
    <mergeCell ref="AB7:AC7"/>
    <mergeCell ref="AD7:AE7"/>
    <mergeCell ref="B6:AA6"/>
    <mergeCell ref="AB6:AC6"/>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002" r:id="rId4" name="Check Box 130">
              <controlPr defaultSize="0" autoFill="0" autoLine="0" autoPict="0">
                <anchor moveWithCells="1">
                  <from>
                    <xdr:col>29</xdr:col>
                    <xdr:colOff>104775</xdr:colOff>
                    <xdr:row>4</xdr:row>
                    <xdr:rowOff>123825</xdr:rowOff>
                  </from>
                  <to>
                    <xdr:col>30</xdr:col>
                    <xdr:colOff>133350</xdr:colOff>
                    <xdr:row>4</xdr:row>
                    <xdr:rowOff>333375</xdr:rowOff>
                  </to>
                </anchor>
              </controlPr>
            </control>
          </mc:Choice>
        </mc:AlternateContent>
        <mc:AlternateContent xmlns:mc="http://schemas.openxmlformats.org/markup-compatibility/2006">
          <mc:Choice Requires="x14">
            <control shapeId="80003" r:id="rId5" name="Check Box 131">
              <controlPr defaultSize="0" autoFill="0" autoLine="0" autoPict="0">
                <anchor moveWithCells="1">
                  <from>
                    <xdr:col>27</xdr:col>
                    <xdr:colOff>104775</xdr:colOff>
                    <xdr:row>4</xdr:row>
                    <xdr:rowOff>123825</xdr:rowOff>
                  </from>
                  <to>
                    <xdr:col>28</xdr:col>
                    <xdr:colOff>133350</xdr:colOff>
                    <xdr:row>4</xdr:row>
                    <xdr:rowOff>333375</xdr:rowOff>
                  </to>
                </anchor>
              </controlPr>
            </control>
          </mc:Choice>
        </mc:AlternateContent>
        <mc:AlternateContent xmlns:mc="http://schemas.openxmlformats.org/markup-compatibility/2006">
          <mc:Choice Requires="x14">
            <control shapeId="80010" r:id="rId6" name="Check Box 138">
              <controlPr defaultSize="0" autoFill="0" autoLine="0" autoPict="0">
                <anchor moveWithCells="1">
                  <from>
                    <xdr:col>29</xdr:col>
                    <xdr:colOff>85725</xdr:colOff>
                    <xdr:row>5</xdr:row>
                    <xdr:rowOff>57150</xdr:rowOff>
                  </from>
                  <to>
                    <xdr:col>30</xdr:col>
                    <xdr:colOff>114300</xdr:colOff>
                    <xdr:row>5</xdr:row>
                    <xdr:rowOff>266700</xdr:rowOff>
                  </to>
                </anchor>
              </controlPr>
            </control>
          </mc:Choice>
        </mc:AlternateContent>
        <mc:AlternateContent xmlns:mc="http://schemas.openxmlformats.org/markup-compatibility/2006">
          <mc:Choice Requires="x14">
            <control shapeId="80011" r:id="rId7" name="Check Box 139">
              <controlPr defaultSize="0" autoFill="0" autoLine="0" autoPict="0">
                <anchor moveWithCells="1">
                  <from>
                    <xdr:col>27</xdr:col>
                    <xdr:colOff>85725</xdr:colOff>
                    <xdr:row>5</xdr:row>
                    <xdr:rowOff>57150</xdr:rowOff>
                  </from>
                  <to>
                    <xdr:col>28</xdr:col>
                    <xdr:colOff>114300</xdr:colOff>
                    <xdr:row>5</xdr:row>
                    <xdr:rowOff>266700</xdr:rowOff>
                  </to>
                </anchor>
              </controlPr>
            </control>
          </mc:Choice>
        </mc:AlternateContent>
        <mc:AlternateContent xmlns:mc="http://schemas.openxmlformats.org/markup-compatibility/2006">
          <mc:Choice Requires="x14">
            <control shapeId="80012" r:id="rId8" name="Check Box 140">
              <controlPr defaultSize="0" autoFill="0" autoLine="0" autoPict="0">
                <anchor moveWithCells="1">
                  <from>
                    <xdr:col>29</xdr:col>
                    <xdr:colOff>85725</xdr:colOff>
                    <xdr:row>6</xdr:row>
                    <xdr:rowOff>66675</xdr:rowOff>
                  </from>
                  <to>
                    <xdr:col>30</xdr:col>
                    <xdr:colOff>114300</xdr:colOff>
                    <xdr:row>6</xdr:row>
                    <xdr:rowOff>276225</xdr:rowOff>
                  </to>
                </anchor>
              </controlPr>
            </control>
          </mc:Choice>
        </mc:AlternateContent>
        <mc:AlternateContent xmlns:mc="http://schemas.openxmlformats.org/markup-compatibility/2006">
          <mc:Choice Requires="x14">
            <control shapeId="80013" r:id="rId9" name="Check Box 141">
              <controlPr defaultSize="0" autoFill="0" autoLine="0" autoPict="0">
                <anchor moveWithCells="1">
                  <from>
                    <xdr:col>27</xdr:col>
                    <xdr:colOff>85725</xdr:colOff>
                    <xdr:row>6</xdr:row>
                    <xdr:rowOff>66675</xdr:rowOff>
                  </from>
                  <to>
                    <xdr:col>28</xdr:col>
                    <xdr:colOff>114300</xdr:colOff>
                    <xdr:row>6</xdr:row>
                    <xdr:rowOff>276225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1EAE-DACD-4228-BF5E-D0005C055D92}">
  <sheetPr>
    <tabColor rgb="FF92D050"/>
  </sheetPr>
  <dimension ref="A1:DA42"/>
  <sheetViews>
    <sheetView showGridLines="0" view="pageBreakPreview" zoomScaleNormal="100" zoomScaleSheetLayoutView="100" workbookViewId="0">
      <selection activeCell="AW10" sqref="AW10"/>
    </sheetView>
  </sheetViews>
  <sheetFormatPr defaultColWidth="8" defaultRowHeight="12"/>
  <cols>
    <col min="1" max="1" width="2" style="80" customWidth="1"/>
    <col min="2" max="6" width="2.125" style="80" customWidth="1"/>
    <col min="7" max="10" width="2.625" style="80" customWidth="1"/>
    <col min="11" max="11" width="4.125" style="80" customWidth="1"/>
    <col min="12" max="42" width="2.75" style="80" customWidth="1"/>
    <col min="43" max="44" width="2.625" style="80" customWidth="1"/>
    <col min="45" max="47" width="2.125" style="80" hidden="1" customWidth="1"/>
    <col min="48" max="49" width="2.375" style="80" customWidth="1"/>
    <col min="50" max="50" width="2.25" style="80" customWidth="1"/>
    <col min="51" max="52" width="2.375" style="80" customWidth="1"/>
    <col min="53" max="54" width="6.625" style="80" customWidth="1"/>
    <col min="55" max="55" width="4.75" style="80" bestFit="1" customWidth="1"/>
    <col min="56" max="71" width="2.375" style="80" customWidth="1"/>
    <col min="72" max="105" width="2.625" style="80" customWidth="1"/>
    <col min="106" max="16384" width="8" style="80"/>
  </cols>
  <sheetData>
    <row r="1" spans="1:105" ht="14.1" customHeight="1">
      <c r="A1" s="800" t="s">
        <v>508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254">
        <f>IF(OR(AM2=1,AM2=2,AM2=3),2025,2024)</f>
        <v>2024</v>
      </c>
      <c r="AT1" s="254"/>
      <c r="AU1" s="254"/>
      <c r="AV1" s="81"/>
      <c r="AW1" s="81"/>
      <c r="AX1" s="81"/>
      <c r="AY1" s="81"/>
      <c r="AZ1" s="81"/>
      <c r="BJ1" s="801" t="s">
        <v>381</v>
      </c>
      <c r="BK1" s="801"/>
      <c r="BL1" s="801"/>
      <c r="BM1" s="801"/>
      <c r="BN1" s="801"/>
      <c r="BO1" s="801"/>
      <c r="BP1" s="801"/>
      <c r="BQ1" s="801"/>
      <c r="BR1" s="801"/>
    </row>
    <row r="2" spans="1:105" ht="15" customHeight="1" thickBot="1">
      <c r="B2" s="805" t="s">
        <v>503</v>
      </c>
      <c r="C2" s="806"/>
      <c r="D2" s="807"/>
      <c r="E2" s="82"/>
      <c r="F2" s="82" t="s">
        <v>382</v>
      </c>
      <c r="G2" s="82"/>
      <c r="H2" s="82"/>
      <c r="I2" s="82"/>
      <c r="J2" s="82"/>
      <c r="K2" s="82"/>
      <c r="L2" s="82"/>
      <c r="M2" s="82"/>
      <c r="N2" s="82"/>
      <c r="O2" s="82"/>
      <c r="P2" s="82"/>
      <c r="Q2" s="82"/>
      <c r="R2" s="82"/>
      <c r="S2" s="82"/>
      <c r="T2" s="82"/>
      <c r="U2" s="82"/>
      <c r="V2" s="82"/>
      <c r="W2" s="82"/>
      <c r="X2" s="82"/>
      <c r="Y2" s="82"/>
      <c r="Z2" s="82"/>
      <c r="AA2" s="82"/>
      <c r="AB2" s="82"/>
      <c r="AC2" s="82"/>
      <c r="AD2" s="82"/>
      <c r="AE2" s="82"/>
      <c r="AF2" s="82"/>
      <c r="AG2" s="803" t="s">
        <v>383</v>
      </c>
      <c r="AH2" s="803"/>
      <c r="AI2" s="803"/>
      <c r="AJ2" s="803"/>
      <c r="AK2" s="803"/>
      <c r="AL2" s="803"/>
      <c r="AM2" s="804" t="s">
        <v>334</v>
      </c>
      <c r="AN2" s="804"/>
      <c r="AO2" s="803" t="s">
        <v>384</v>
      </c>
      <c r="AP2" s="803"/>
      <c r="AQ2" s="803"/>
      <c r="AR2" s="803"/>
      <c r="BJ2" s="802"/>
      <c r="BK2" s="802"/>
      <c r="BL2" s="802"/>
      <c r="BM2" s="802"/>
      <c r="BN2" s="802"/>
      <c r="BO2" s="802"/>
      <c r="BP2" s="802"/>
      <c r="BQ2" s="802"/>
      <c r="BR2" s="802"/>
      <c r="BS2" s="255"/>
      <c r="BT2" s="255"/>
      <c r="BU2" s="255"/>
      <c r="BV2" s="255"/>
      <c r="BW2" s="255"/>
    </row>
    <row r="3" spans="1:105" s="257" customFormat="1" ht="14.1" customHeight="1" thickBot="1">
      <c r="A3" s="223"/>
      <c r="B3" s="223"/>
      <c r="C3" s="223"/>
      <c r="D3" s="223"/>
      <c r="E3" s="223"/>
      <c r="F3" s="223"/>
      <c r="G3" s="223"/>
      <c r="H3" s="223"/>
      <c r="I3" s="223"/>
      <c r="J3" s="223"/>
      <c r="K3" s="223"/>
      <c r="L3" s="256" t="e">
        <f>DATE(AS1,AM2,1)</f>
        <v>#VALUE!</v>
      </c>
      <c r="M3" s="256" t="e">
        <f>L3+1</f>
        <v>#VALUE!</v>
      </c>
      <c r="N3" s="256" t="e">
        <f>M3+1</f>
        <v>#VALUE!</v>
      </c>
      <c r="O3" s="256" t="e">
        <f>N3+1</f>
        <v>#VALUE!</v>
      </c>
      <c r="P3" s="256" t="e">
        <f t="shared" ref="P3:AP3" si="0">O3+1</f>
        <v>#VALUE!</v>
      </c>
      <c r="Q3" s="256" t="e">
        <f t="shared" si="0"/>
        <v>#VALUE!</v>
      </c>
      <c r="R3" s="256" t="e">
        <f t="shared" si="0"/>
        <v>#VALUE!</v>
      </c>
      <c r="S3" s="256" t="e">
        <f t="shared" si="0"/>
        <v>#VALUE!</v>
      </c>
      <c r="T3" s="256" t="e">
        <f t="shared" si="0"/>
        <v>#VALUE!</v>
      </c>
      <c r="U3" s="256" t="e">
        <f t="shared" si="0"/>
        <v>#VALUE!</v>
      </c>
      <c r="V3" s="256" t="e">
        <f t="shared" si="0"/>
        <v>#VALUE!</v>
      </c>
      <c r="W3" s="256" t="e">
        <f t="shared" si="0"/>
        <v>#VALUE!</v>
      </c>
      <c r="X3" s="256" t="e">
        <f t="shared" si="0"/>
        <v>#VALUE!</v>
      </c>
      <c r="Y3" s="256" t="e">
        <f t="shared" si="0"/>
        <v>#VALUE!</v>
      </c>
      <c r="Z3" s="256" t="e">
        <f t="shared" si="0"/>
        <v>#VALUE!</v>
      </c>
      <c r="AA3" s="256" t="e">
        <f t="shared" si="0"/>
        <v>#VALUE!</v>
      </c>
      <c r="AB3" s="256" t="e">
        <f t="shared" si="0"/>
        <v>#VALUE!</v>
      </c>
      <c r="AC3" s="256" t="e">
        <f t="shared" si="0"/>
        <v>#VALUE!</v>
      </c>
      <c r="AD3" s="256" t="e">
        <f t="shared" si="0"/>
        <v>#VALUE!</v>
      </c>
      <c r="AE3" s="256" t="e">
        <f t="shared" si="0"/>
        <v>#VALUE!</v>
      </c>
      <c r="AF3" s="256" t="e">
        <f t="shared" si="0"/>
        <v>#VALUE!</v>
      </c>
      <c r="AG3" s="256" t="e">
        <f t="shared" si="0"/>
        <v>#VALUE!</v>
      </c>
      <c r="AH3" s="256" t="e">
        <f t="shared" si="0"/>
        <v>#VALUE!</v>
      </c>
      <c r="AI3" s="256" t="e">
        <f t="shared" si="0"/>
        <v>#VALUE!</v>
      </c>
      <c r="AJ3" s="256" t="e">
        <f t="shared" si="0"/>
        <v>#VALUE!</v>
      </c>
      <c r="AK3" s="256" t="e">
        <f t="shared" si="0"/>
        <v>#VALUE!</v>
      </c>
      <c r="AL3" s="256" t="e">
        <f t="shared" si="0"/>
        <v>#VALUE!</v>
      </c>
      <c r="AM3" s="256" t="e">
        <f t="shared" si="0"/>
        <v>#VALUE!</v>
      </c>
      <c r="AN3" s="256" t="e">
        <f t="shared" si="0"/>
        <v>#VALUE!</v>
      </c>
      <c r="AO3" s="256" t="e">
        <f t="shared" si="0"/>
        <v>#VALUE!</v>
      </c>
      <c r="AP3" s="256" t="e">
        <f t="shared" si="0"/>
        <v>#VALUE!</v>
      </c>
      <c r="AZ3" s="795" t="s">
        <v>385</v>
      </c>
      <c r="BA3" s="796"/>
      <c r="BB3" s="797" t="s">
        <v>386</v>
      </c>
      <c r="BC3" s="793"/>
      <c r="BD3" s="775">
        <f>IF($AZ$4="","",IF($AZ$4="(土)",[1]No5!#REF!,[1]No5!BE24))</f>
        <v>0</v>
      </c>
      <c r="BE3" s="776"/>
      <c r="BF3" s="776"/>
      <c r="BG3" s="776"/>
      <c r="BH3" s="777"/>
      <c r="BI3" s="775">
        <f>IF($AZ$4="","",IF($AZ$4="(土)",[1]No5!#REF!,[1]No5!BE26))</f>
        <v>0</v>
      </c>
      <c r="BJ3" s="776"/>
      <c r="BK3" s="776"/>
      <c r="BL3" s="777"/>
      <c r="BM3" s="775">
        <f>IF($AZ$4="","",IF($AZ$4="(土)",[1]No5!#REF!,[1]No5!BE28))</f>
        <v>0</v>
      </c>
      <c r="BN3" s="776"/>
      <c r="BO3" s="776"/>
      <c r="BP3" s="776"/>
      <c r="BQ3" s="776"/>
      <c r="BR3" s="776"/>
      <c r="BS3" s="776"/>
      <c r="BT3" s="776"/>
      <c r="BU3" s="776"/>
      <c r="BV3" s="776"/>
      <c r="BW3" s="776"/>
      <c r="BX3" s="777"/>
      <c r="BY3" s="775">
        <f>IF($AZ$4="","",IF($AZ$4="(土)",[1]No5!#REF!,[1]No5!BE29))</f>
        <v>0</v>
      </c>
      <c r="BZ3" s="776"/>
      <c r="CA3" s="776"/>
      <c r="CB3" s="776"/>
      <c r="CC3" s="776"/>
      <c r="CD3" s="776"/>
      <c r="CE3" s="776"/>
      <c r="CF3" s="777"/>
      <c r="CG3" s="775">
        <f>IF($AZ$4="","",IF($AZ$4="(土)",[1]No5!#REF!,[1]No5!BE30))</f>
        <v>0</v>
      </c>
      <c r="CH3" s="776"/>
      <c r="CI3" s="776"/>
      <c r="CJ3" s="776"/>
      <c r="CK3" s="776"/>
      <c r="CL3" s="776"/>
      <c r="CM3" s="776"/>
      <c r="CN3" s="777"/>
      <c r="CO3" s="775">
        <f>IF($AZ$4="","",IF($AZ$4="(土)",[1]No5!#REF!,[1]No5!BE31))</f>
        <v>0</v>
      </c>
      <c r="CP3" s="776"/>
      <c r="CQ3" s="776"/>
      <c r="CR3" s="777"/>
      <c r="CS3" s="775">
        <f>IF($AZ$4="","",IF($AZ$4="(土)",[1]No5!#REF!,[1]No5!BE32))</f>
        <v>0</v>
      </c>
      <c r="CT3" s="776"/>
      <c r="CU3" s="776"/>
      <c r="CV3" s="777"/>
      <c r="CW3" s="775">
        <f>IF($AZ$4="","",IF($AZ$4="(土)",[1]No5!#REF!,[1]No5!BE35))</f>
        <v>0</v>
      </c>
      <c r="CX3" s="776"/>
      <c r="CY3" s="776"/>
      <c r="CZ3" s="777"/>
      <c r="DA3" s="259">
        <f>IF($AZ$4="","",IF($AZ$4="(土)",[1]No5!#REF!,[1]No5!BE36))</f>
        <v>0</v>
      </c>
    </row>
    <row r="4" spans="1:105" ht="14.1" customHeight="1" thickBot="1">
      <c r="A4" s="223"/>
      <c r="B4" s="779" t="s">
        <v>387</v>
      </c>
      <c r="C4" s="780"/>
      <c r="D4" s="780"/>
      <c r="E4" s="780"/>
      <c r="F4" s="781"/>
      <c r="G4" s="785" t="s">
        <v>388</v>
      </c>
      <c r="H4" s="780"/>
      <c r="I4" s="780"/>
      <c r="J4" s="781"/>
      <c r="K4" s="260" t="s">
        <v>389</v>
      </c>
      <c r="L4" s="261" t="str">
        <f t="shared" ref="L4:AP4" si="1">IFERROR(IF(MONTH(L3)&gt;$AM$2,"",L3),"")</f>
        <v/>
      </c>
      <c r="M4" s="261" t="str">
        <f t="shared" si="1"/>
        <v/>
      </c>
      <c r="N4" s="261" t="str">
        <f t="shared" si="1"/>
        <v/>
      </c>
      <c r="O4" s="261" t="str">
        <f t="shared" si="1"/>
        <v/>
      </c>
      <c r="P4" s="261" t="str">
        <f t="shared" si="1"/>
        <v/>
      </c>
      <c r="Q4" s="261" t="str">
        <f t="shared" si="1"/>
        <v/>
      </c>
      <c r="R4" s="261" t="str">
        <f t="shared" si="1"/>
        <v/>
      </c>
      <c r="S4" s="261" t="str">
        <f t="shared" si="1"/>
        <v/>
      </c>
      <c r="T4" s="261" t="str">
        <f t="shared" si="1"/>
        <v/>
      </c>
      <c r="U4" s="261" t="str">
        <f t="shared" si="1"/>
        <v/>
      </c>
      <c r="V4" s="261" t="str">
        <f t="shared" si="1"/>
        <v/>
      </c>
      <c r="W4" s="261" t="str">
        <f t="shared" si="1"/>
        <v/>
      </c>
      <c r="X4" s="261" t="str">
        <f t="shared" si="1"/>
        <v/>
      </c>
      <c r="Y4" s="261" t="str">
        <f t="shared" si="1"/>
        <v/>
      </c>
      <c r="Z4" s="261" t="str">
        <f t="shared" si="1"/>
        <v/>
      </c>
      <c r="AA4" s="261" t="str">
        <f t="shared" si="1"/>
        <v/>
      </c>
      <c r="AB4" s="261" t="str">
        <f t="shared" si="1"/>
        <v/>
      </c>
      <c r="AC4" s="261" t="str">
        <f t="shared" si="1"/>
        <v/>
      </c>
      <c r="AD4" s="261" t="str">
        <f t="shared" si="1"/>
        <v/>
      </c>
      <c r="AE4" s="261" t="str">
        <f t="shared" si="1"/>
        <v/>
      </c>
      <c r="AF4" s="261" t="str">
        <f t="shared" si="1"/>
        <v/>
      </c>
      <c r="AG4" s="261" t="str">
        <f t="shared" si="1"/>
        <v/>
      </c>
      <c r="AH4" s="261" t="str">
        <f t="shared" si="1"/>
        <v/>
      </c>
      <c r="AI4" s="261" t="str">
        <f t="shared" si="1"/>
        <v/>
      </c>
      <c r="AJ4" s="261" t="str">
        <f t="shared" si="1"/>
        <v/>
      </c>
      <c r="AK4" s="261" t="str">
        <f t="shared" si="1"/>
        <v/>
      </c>
      <c r="AL4" s="261" t="str">
        <f t="shared" si="1"/>
        <v/>
      </c>
      <c r="AM4" s="261" t="str">
        <f t="shared" si="1"/>
        <v/>
      </c>
      <c r="AN4" s="261" t="str">
        <f t="shared" si="1"/>
        <v/>
      </c>
      <c r="AO4" s="261" t="str">
        <f t="shared" si="1"/>
        <v/>
      </c>
      <c r="AP4" s="261" t="str">
        <f t="shared" si="1"/>
        <v/>
      </c>
      <c r="AQ4" s="787" t="s">
        <v>390</v>
      </c>
      <c r="AR4" s="788"/>
      <c r="AY4" s="262"/>
      <c r="AZ4" s="791" t="s">
        <v>391</v>
      </c>
      <c r="BA4" s="792"/>
      <c r="BB4" s="793" t="s">
        <v>392</v>
      </c>
      <c r="BC4" s="794"/>
      <c r="BD4" s="778">
        <f>COUNTIF(BH6:BH22,"■")</f>
        <v>0</v>
      </c>
      <c r="BE4" s="778"/>
      <c r="BF4" s="778"/>
      <c r="BG4" s="778"/>
      <c r="BH4" s="778"/>
      <c r="BI4" s="778">
        <f>COUNTIF(BL6:BL22,"■")</f>
        <v>0</v>
      </c>
      <c r="BJ4" s="778"/>
      <c r="BK4" s="778"/>
      <c r="BL4" s="778"/>
      <c r="BM4" s="775">
        <f>COUNTIF(BM6:BM22,"■")</f>
        <v>0</v>
      </c>
      <c r="BN4" s="776"/>
      <c r="BO4" s="776"/>
      <c r="BP4" s="776"/>
      <c r="BQ4" s="776"/>
      <c r="BR4" s="776"/>
      <c r="BS4" s="776"/>
      <c r="BT4" s="776"/>
      <c r="BU4" s="776"/>
      <c r="BV4" s="776"/>
      <c r="BW4" s="776"/>
      <c r="BX4" s="777"/>
      <c r="BY4" s="775">
        <f>COUNTIF(BY6:BY22,"■")</f>
        <v>0</v>
      </c>
      <c r="BZ4" s="776"/>
      <c r="CA4" s="776"/>
      <c r="CB4" s="776"/>
      <c r="CC4" s="776"/>
      <c r="CD4" s="776"/>
      <c r="CE4" s="776"/>
      <c r="CF4" s="777"/>
      <c r="CG4" s="775">
        <f>COUNTIF(CG6:CG22,"■")</f>
        <v>0</v>
      </c>
      <c r="CH4" s="776"/>
      <c r="CI4" s="776"/>
      <c r="CJ4" s="776"/>
      <c r="CK4" s="776"/>
      <c r="CL4" s="776"/>
      <c r="CM4" s="776"/>
      <c r="CN4" s="777"/>
      <c r="CO4" s="778">
        <f>COUNTIF(CO6:CO22,"■")</f>
        <v>0</v>
      </c>
      <c r="CP4" s="778"/>
      <c r="CQ4" s="778"/>
      <c r="CR4" s="778"/>
      <c r="CS4" s="775">
        <f>COUNTIF(CS6:CS22,"■")</f>
        <v>0</v>
      </c>
      <c r="CT4" s="776"/>
      <c r="CU4" s="776"/>
      <c r="CV4" s="777"/>
      <c r="CW4" s="775">
        <f>COUNTIF(CW6:CW22,"■")</f>
        <v>0</v>
      </c>
      <c r="CX4" s="776"/>
      <c r="CY4" s="776"/>
      <c r="CZ4" s="777"/>
      <c r="DA4" s="259">
        <f>COUNTIF(DA6:DA22,"■")</f>
        <v>0</v>
      </c>
    </row>
    <row r="5" spans="1:105" ht="14.1" customHeight="1" thickBot="1">
      <c r="A5" s="223"/>
      <c r="B5" s="782"/>
      <c r="C5" s="783"/>
      <c r="D5" s="783"/>
      <c r="E5" s="783"/>
      <c r="F5" s="784"/>
      <c r="G5" s="786"/>
      <c r="H5" s="783"/>
      <c r="I5" s="783"/>
      <c r="J5" s="784"/>
      <c r="K5" s="263" t="s">
        <v>393</v>
      </c>
      <c r="L5" s="264" t="str">
        <f>IFERROR(IF(L4="","",CHOOSE(WEEKDAY(L4,1),"日","月","火","水","木","金","土")),"")</f>
        <v/>
      </c>
      <c r="M5" s="264" t="str">
        <f t="shared" ref="M5:AP5" si="2">IFERROR(IF(M4="","",CHOOSE(WEEKDAY(M4,1),"日","月","火","水","木","金","土")),"")</f>
        <v/>
      </c>
      <c r="N5" s="264" t="str">
        <f t="shared" si="2"/>
        <v/>
      </c>
      <c r="O5" s="264" t="str">
        <f t="shared" si="2"/>
        <v/>
      </c>
      <c r="P5" s="264" t="str">
        <f t="shared" si="2"/>
        <v/>
      </c>
      <c r="Q5" s="264" t="str">
        <f t="shared" si="2"/>
        <v/>
      </c>
      <c r="R5" s="264" t="str">
        <f t="shared" si="2"/>
        <v/>
      </c>
      <c r="S5" s="264" t="str">
        <f t="shared" si="2"/>
        <v/>
      </c>
      <c r="T5" s="264" t="str">
        <f t="shared" si="2"/>
        <v/>
      </c>
      <c r="U5" s="264" t="str">
        <f t="shared" si="2"/>
        <v/>
      </c>
      <c r="V5" s="264" t="str">
        <f t="shared" si="2"/>
        <v/>
      </c>
      <c r="W5" s="264" t="str">
        <f t="shared" si="2"/>
        <v/>
      </c>
      <c r="X5" s="264" t="str">
        <f t="shared" si="2"/>
        <v/>
      </c>
      <c r="Y5" s="264" t="str">
        <f t="shared" si="2"/>
        <v/>
      </c>
      <c r="Z5" s="264" t="str">
        <f t="shared" si="2"/>
        <v/>
      </c>
      <c r="AA5" s="264" t="str">
        <f t="shared" si="2"/>
        <v/>
      </c>
      <c r="AB5" s="264" t="str">
        <f t="shared" si="2"/>
        <v/>
      </c>
      <c r="AC5" s="264" t="str">
        <f t="shared" si="2"/>
        <v/>
      </c>
      <c r="AD5" s="264" t="str">
        <f t="shared" si="2"/>
        <v/>
      </c>
      <c r="AE5" s="264" t="str">
        <f t="shared" si="2"/>
        <v/>
      </c>
      <c r="AF5" s="264" t="str">
        <f t="shared" si="2"/>
        <v/>
      </c>
      <c r="AG5" s="264" t="str">
        <f t="shared" si="2"/>
        <v/>
      </c>
      <c r="AH5" s="264" t="str">
        <f t="shared" si="2"/>
        <v/>
      </c>
      <c r="AI5" s="264" t="str">
        <f t="shared" si="2"/>
        <v/>
      </c>
      <c r="AJ5" s="264" t="str">
        <f t="shared" si="2"/>
        <v/>
      </c>
      <c r="AK5" s="264" t="str">
        <f t="shared" si="2"/>
        <v/>
      </c>
      <c r="AL5" s="264" t="str">
        <f t="shared" si="2"/>
        <v/>
      </c>
      <c r="AM5" s="264" t="str">
        <f t="shared" si="2"/>
        <v/>
      </c>
      <c r="AN5" s="264" t="str">
        <f t="shared" si="2"/>
        <v/>
      </c>
      <c r="AO5" s="264" t="str">
        <f t="shared" si="2"/>
        <v/>
      </c>
      <c r="AP5" s="264" t="str">
        <f t="shared" si="2"/>
        <v/>
      </c>
      <c r="AQ5" s="789"/>
      <c r="AR5" s="790"/>
      <c r="AY5" s="265"/>
      <c r="AZ5" s="266" t="s">
        <v>394</v>
      </c>
      <c r="BA5" s="798" t="s">
        <v>173</v>
      </c>
      <c r="BB5" s="799"/>
      <c r="BC5" s="267" t="s">
        <v>395</v>
      </c>
      <c r="BD5" s="268">
        <v>0.29166666666666669</v>
      </c>
      <c r="BE5" s="269"/>
      <c r="BF5" s="268">
        <v>0.3125</v>
      </c>
      <c r="BG5" s="268"/>
      <c r="BH5" s="268">
        <v>0.33333333333333298</v>
      </c>
      <c r="BI5" s="269"/>
      <c r="BJ5" s="268">
        <v>0.35416666666666702</v>
      </c>
      <c r="BK5" s="268"/>
      <c r="BL5" s="268">
        <v>0.375</v>
      </c>
      <c r="BM5" s="269"/>
      <c r="BN5" s="268">
        <v>0.39583333333333398</v>
      </c>
      <c r="BO5" s="268"/>
      <c r="BP5" s="268">
        <v>0.41666666666666702</v>
      </c>
      <c r="BQ5" s="269"/>
      <c r="BR5" s="268">
        <v>0.4375</v>
      </c>
      <c r="BS5" s="268"/>
      <c r="BT5" s="268">
        <v>0.45833333333333398</v>
      </c>
      <c r="BU5" s="269"/>
      <c r="BV5" s="268">
        <v>0.47916666666666702</v>
      </c>
      <c r="BW5" s="268"/>
      <c r="BX5" s="268">
        <v>0.5</v>
      </c>
      <c r="BY5" s="269"/>
      <c r="BZ5" s="268">
        <v>0.52083333333333304</v>
      </c>
      <c r="CA5" s="268"/>
      <c r="CB5" s="268">
        <v>0.54166666666666696</v>
      </c>
      <c r="CC5" s="269"/>
      <c r="CD5" s="268">
        <v>0.5625</v>
      </c>
      <c r="CE5" s="268"/>
      <c r="CF5" s="268">
        <v>0.58333333333333304</v>
      </c>
      <c r="CG5" s="269"/>
      <c r="CH5" s="268">
        <v>0.60416666666666696</v>
      </c>
      <c r="CI5" s="268"/>
      <c r="CJ5" s="268">
        <v>0.625</v>
      </c>
      <c r="CK5" s="269"/>
      <c r="CL5" s="268">
        <v>0.64583333333333304</v>
      </c>
      <c r="CM5" s="268"/>
      <c r="CN5" s="268">
        <v>0.66666666666666696</v>
      </c>
      <c r="CO5" s="269"/>
      <c r="CP5" s="268">
        <v>0.6875</v>
      </c>
      <c r="CQ5" s="268"/>
      <c r="CR5" s="268">
        <v>0.70833333333333304</v>
      </c>
      <c r="CS5" s="269"/>
      <c r="CT5" s="268">
        <v>0.72916666666666596</v>
      </c>
      <c r="CU5" s="268"/>
      <c r="CV5" s="268">
        <v>0.749999999999999</v>
      </c>
      <c r="CW5" s="269"/>
      <c r="CX5" s="268">
        <v>0.77083333333333204</v>
      </c>
      <c r="CY5" s="268"/>
      <c r="CZ5" s="268">
        <v>0.79166666666666496</v>
      </c>
      <c r="DA5" s="270"/>
    </row>
    <row r="6" spans="1:105" ht="14.1" customHeight="1">
      <c r="A6" s="223"/>
      <c r="B6" s="768"/>
      <c r="C6" s="769"/>
      <c r="D6" s="769"/>
      <c r="E6" s="769"/>
      <c r="F6" s="770"/>
      <c r="G6" s="771" t="s">
        <v>396</v>
      </c>
      <c r="H6" s="772"/>
      <c r="I6" s="772"/>
      <c r="J6" s="773"/>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2"/>
      <c r="AP6" s="272"/>
      <c r="AQ6" s="771"/>
      <c r="AR6" s="774"/>
      <c r="AS6" s="273"/>
      <c r="AT6" s="273"/>
      <c r="AU6" s="273"/>
      <c r="AY6" s="265"/>
      <c r="AZ6" s="274">
        <v>1</v>
      </c>
      <c r="BA6" s="756" t="str">
        <f t="shared" ref="BA6:BA22" si="3">IF(B6="","",B6)</f>
        <v/>
      </c>
      <c r="BB6" s="757"/>
      <c r="BC6" s="275"/>
      <c r="BD6" s="276" t="str">
        <f t="shared" ref="BD6:BD22" si="4">IF($BC6="","",IF(VLOOKUP($BC6,$AZ$25:$DA$39,5,0)="","",VLOOKUP($BC6,$AZ$25:$DA$39,5,0)))</f>
        <v/>
      </c>
      <c r="BE6" s="277" t="str">
        <f t="shared" ref="BE6:BE22" si="5">IF($BC6="","",IF(VLOOKUP($BC6,$AZ$25:$DA$39,6,0)="","",VLOOKUP($BC6,$AZ$25:$DA$39,6,0)))</f>
        <v/>
      </c>
      <c r="BF6" s="277" t="str">
        <f t="shared" ref="BF6:BF22" si="6">IF($BC6="","",IF(VLOOKUP($BC6,$AZ$25:$DA$39,7,0)="","",VLOOKUP($BC6,$AZ$25:$DA$39,7,0)))</f>
        <v/>
      </c>
      <c r="BG6" s="277" t="str">
        <f t="shared" ref="BG6:BG22" si="7">IF($BC6="","",IF(VLOOKUP($BC6,$AZ$25:$DA$39,8,0)="","",VLOOKUP($BC6,$AZ$25:$DA$39,8,0)))</f>
        <v/>
      </c>
      <c r="BH6" s="277" t="str">
        <f t="shared" ref="BH6:BH22" si="8">IF($BC6="","",IF(VLOOKUP($BC6,$AZ$25:$DA$39,9,0)="","",VLOOKUP($BC6,$AZ$25:$DA$39,9,0)))</f>
        <v/>
      </c>
      <c r="BI6" s="277" t="str">
        <f t="shared" ref="BI6:BI22" si="9">IF($BC6="","",IF(VLOOKUP($BC6,$AZ$25:$DA$39,10,0)="","",VLOOKUP($BC6,$AZ$25:$DA$39,10,0)))</f>
        <v/>
      </c>
      <c r="BJ6" s="277" t="str">
        <f t="shared" ref="BJ6:BJ22" si="10">IF($BC6="","",IF(VLOOKUP($BC6,$AZ$25:$DA$39,11,0)="","",VLOOKUP($BC6,$AZ$25:$DA$39,11,0)))</f>
        <v/>
      </c>
      <c r="BK6" s="277" t="str">
        <f t="shared" ref="BK6:BK22" si="11">IF($BC6="","",IF(VLOOKUP($BC6,$AZ$25:$DA$39,12,0)="","",VLOOKUP($BC6,$AZ$25:$DA$39,12,0)))</f>
        <v/>
      </c>
      <c r="BL6" s="277" t="str">
        <f t="shared" ref="BL6:BL22" si="12">IF($BC6="","",IF(VLOOKUP($BC6,$AZ$25:$DA$39,13,0)="","",VLOOKUP($BC6,$AZ$25:$DA$39,13,0)))</f>
        <v/>
      </c>
      <c r="BM6" s="277" t="str">
        <f t="shared" ref="BM6:BM22" si="13">IF($BC6="","",IF(VLOOKUP($BC6,$AZ$25:$DA$39,14,0)="","",VLOOKUP($BC6,$AZ$25:$DA$39,14,0)))</f>
        <v/>
      </c>
      <c r="BN6" s="277" t="str">
        <f t="shared" ref="BN6:BN22" si="14">IF($BC6="","",IF(VLOOKUP($BC6,$AZ$25:$DA$39,15,0)="","",VLOOKUP($BC6,$AZ$25:$DA$39,15,0)))</f>
        <v/>
      </c>
      <c r="BO6" s="277" t="str">
        <f t="shared" ref="BO6:BO22" si="15">IF($BC6="","",IF(VLOOKUP($BC6,$AZ$25:$DA$39,16,0)="","",VLOOKUP($BC6,$AZ$25:$DA$39,16,0)))</f>
        <v/>
      </c>
      <c r="BP6" s="277" t="str">
        <f t="shared" ref="BP6:BP22" si="16">IF($BC6="","",IF(VLOOKUP($BC6,$AZ$25:$DA$39,17,0)="","",VLOOKUP($BC6,$AZ$25:$DA$39,17,0)))</f>
        <v/>
      </c>
      <c r="BQ6" s="277" t="str">
        <f t="shared" ref="BQ6:BQ22" si="17">IF($BC6="","",IF(VLOOKUP($BC6,$AZ$25:$DA$39,18,0)="","",VLOOKUP($BC6,$AZ$25:$DA$39,18,0)))</f>
        <v/>
      </c>
      <c r="BR6" s="277" t="str">
        <f t="shared" ref="BR6:BR22" si="18">IF($BC6="","",IF(VLOOKUP($BC6,$AZ$25:$DA$39,19,0)="","",VLOOKUP($BC6,$AZ$25:$DA$39,19,0)))</f>
        <v/>
      </c>
      <c r="BS6" s="277" t="str">
        <f t="shared" ref="BS6:BS22" si="19">IF($BC6="","",IF(VLOOKUP($BC6,$AZ$25:$DA$39,20,0)="","",VLOOKUP($BC6,$AZ$25:$DA$39,20,0)))</f>
        <v/>
      </c>
      <c r="BT6" s="277" t="str">
        <f t="shared" ref="BT6:BT22" si="20">IF($BC6="","",IF(VLOOKUP($BC6,$AZ$25:$DA$39,21,0)="","",VLOOKUP($BC6,$AZ$25:$DA$39,21,0)))</f>
        <v/>
      </c>
      <c r="BU6" s="277" t="str">
        <f t="shared" ref="BU6:BU22" si="21">IF($BC6="","",IF(VLOOKUP($BC6,$AZ$25:$DA$39,22,0)="","",VLOOKUP($BC6,$AZ$25:$DA$39,22,0)))</f>
        <v/>
      </c>
      <c r="BV6" s="277" t="str">
        <f t="shared" ref="BV6:BV22" si="22">IF($BC6="","",IF(VLOOKUP($BC6,$AZ$25:$DA$39,23,0)="","",VLOOKUP($BC6,$AZ$25:$DA$39,23,0)))</f>
        <v/>
      </c>
      <c r="BW6" s="277" t="str">
        <f t="shared" ref="BW6:BW22" si="23">IF($BC6="","",IF(VLOOKUP($BC6,$AZ$25:$DA$39,24,0)="","",VLOOKUP($BC6,$AZ$25:$DA$39,24,0)))</f>
        <v/>
      </c>
      <c r="BX6" s="277" t="str">
        <f t="shared" ref="BX6:BX22" si="24">IF($BC6="","",IF(VLOOKUP($BC6,$AZ$25:$DA$39,25,0)="","",VLOOKUP($BC6,$AZ$25:$DA$39,25,0)))</f>
        <v/>
      </c>
      <c r="BY6" s="277" t="str">
        <f t="shared" ref="BY6:BY22" si="25">IF($BC6="","",IF(VLOOKUP($BC6,$AZ$25:$DA$39,26,0)="","",VLOOKUP($BC6,$AZ$25:$DA$39,26,0)))</f>
        <v/>
      </c>
      <c r="BZ6" s="277" t="str">
        <f t="shared" ref="BZ6:BZ22" si="26">IF($BC6="","",IF(VLOOKUP($BC6,$AZ$25:$DA$39,27,0)="","",VLOOKUP($BC6,$AZ$25:$DA$39,27,0)))</f>
        <v/>
      </c>
      <c r="CA6" s="277" t="str">
        <f t="shared" ref="CA6:CA22" si="27">IF($BC6="","",IF(VLOOKUP($BC6,$AZ$25:$DA$39,28,0)="","",VLOOKUP($BC6,$AZ$25:$DA$39,28,0)))</f>
        <v/>
      </c>
      <c r="CB6" s="277" t="str">
        <f t="shared" ref="CB6:CB22" si="28">IF($BC6="","",IF(VLOOKUP($BC6,$AZ$25:$DA$39,29,0)="","",VLOOKUP($BC6,$AZ$25:$DA$39,29,0)))</f>
        <v/>
      </c>
      <c r="CC6" s="277" t="str">
        <f t="shared" ref="CC6:CC22" si="29">IF($BC6="","",IF(VLOOKUP($BC6,$AZ$25:$DA$39,30,0)="","",VLOOKUP($BC6,$AZ$25:$DA$39,30,0)))</f>
        <v/>
      </c>
      <c r="CD6" s="277" t="str">
        <f t="shared" ref="CD6:CD22" si="30">IF($BC6="","",IF(VLOOKUP($BC6,$AZ$25:$DA$39,31,0)="","",VLOOKUP($BC6,$AZ$25:$DA$39,31,0)))</f>
        <v/>
      </c>
      <c r="CE6" s="277" t="str">
        <f t="shared" ref="CE6:CE22" si="31">IF($BC6="","",IF(VLOOKUP($BC6,$AZ$25:$DA$39,32,0)="","",VLOOKUP($BC6,$AZ$25:$DA$39,32,0)))</f>
        <v/>
      </c>
      <c r="CF6" s="277" t="str">
        <f t="shared" ref="CF6:CF22" si="32">IF($BC6="","",IF(VLOOKUP($BC6,$AZ$25:$DA$39,33,0)="","",VLOOKUP($BC6,$AZ$25:$DA$39,33,0)))</f>
        <v/>
      </c>
      <c r="CG6" s="277" t="str">
        <f t="shared" ref="CG6:CG22" si="33">IF($BC6="","",IF(VLOOKUP($BC6,$AZ$25:$DA$39,34,0)="","",VLOOKUP($BC6,$AZ$25:$DA$39,34,0)))</f>
        <v/>
      </c>
      <c r="CH6" s="277" t="str">
        <f t="shared" ref="CH6:CH22" si="34">IF($BC6="","",IF(VLOOKUP($BC6,$AZ$25:$DA$39,35,0)="","",VLOOKUP($BC6,$AZ$25:$DA$39,35,0)))</f>
        <v/>
      </c>
      <c r="CI6" s="277" t="str">
        <f t="shared" ref="CI6:CI22" si="35">IF($BC6="","",IF(VLOOKUP($BC6,$AZ$25:$DA$39,36,0)="","",VLOOKUP($BC6,$AZ$25:$DA$39,36,0)))</f>
        <v/>
      </c>
      <c r="CJ6" s="277" t="str">
        <f t="shared" ref="CJ6:CJ22" si="36">IF($BC6="","",IF(VLOOKUP($BC6,$AZ$25:$DA$39,37,0)="","",VLOOKUP($BC6,$AZ$25:$DA$39,37,0)))</f>
        <v/>
      </c>
      <c r="CK6" s="277" t="str">
        <f t="shared" ref="CK6:CK22" si="37">IF($BC6="","",IF(VLOOKUP($BC6,$AZ$25:$DA$39,38,0)="","",VLOOKUP($BC6,$AZ$25:$DA$39,38,0)))</f>
        <v/>
      </c>
      <c r="CL6" s="277" t="str">
        <f t="shared" ref="CL6:CL22" si="38">IF($BC6="","",IF(VLOOKUP($BC6,$AZ$25:$DA$39,39,0)="","",VLOOKUP($BC6,$AZ$25:$DA$39,39,0)))</f>
        <v/>
      </c>
      <c r="CM6" s="277" t="str">
        <f t="shared" ref="CM6:CM22" si="39">IF($BC6="","",IF(VLOOKUP($BC6,$AZ$25:$DA$39,40,0)="","",VLOOKUP($BC6,$AZ$25:$DA$39,40,0)))</f>
        <v/>
      </c>
      <c r="CN6" s="277" t="str">
        <f t="shared" ref="CN6:CN22" si="40">IF($BC6="","",IF(VLOOKUP($BC6,$AZ$25:$DA$39,41,0)="","",VLOOKUP($BC6,$AZ$25:$DA$39,41,0)))</f>
        <v/>
      </c>
      <c r="CO6" s="277" t="str">
        <f t="shared" ref="CO6:CO22" si="41">IF($BC6="","",IF(VLOOKUP($BC6,$AZ$25:$DA$39,42,0)="","",VLOOKUP($BC6,$AZ$25:$DA$39,42,0)))</f>
        <v/>
      </c>
      <c r="CP6" s="277" t="str">
        <f t="shared" ref="CP6:CP22" si="42">IF($BC6="","",IF(VLOOKUP($BC6,$AZ$25:$DA$39,43,0)="","",VLOOKUP($BC6,$AZ$25:$DA$39,43,0)))</f>
        <v/>
      </c>
      <c r="CQ6" s="277" t="str">
        <f t="shared" ref="CQ6:CQ22" si="43">IF($BC6="","",IF(VLOOKUP($BC6,$AZ$25:$DA$39,44,0)="","",VLOOKUP($BC6,$AZ$25:$DA$39,44,0)))</f>
        <v/>
      </c>
      <c r="CR6" s="277" t="str">
        <f t="shared" ref="CR6:CR22" si="44">IF($BC6="","",IF(VLOOKUP($BC6,$AZ$25:$DA$39,45,0)="","",VLOOKUP($BC6,$AZ$25:$DA$39,45,0)))</f>
        <v/>
      </c>
      <c r="CS6" s="277" t="str">
        <f t="shared" ref="CS6:CS22" si="45">IF($BC6="","",IF(VLOOKUP($BC6,$AZ$25:$DA$39,46,0)="","",VLOOKUP($BC6,$AZ$25:$DA$39,46,0)))</f>
        <v/>
      </c>
      <c r="CT6" s="277" t="str">
        <f t="shared" ref="CT6:CT22" si="46">IF($BC6="","",IF(VLOOKUP($BC6,$AZ$25:$DA$39,47,0)="","",VLOOKUP($BC6,$AZ$25:$DA$39,47,0)))</f>
        <v/>
      </c>
      <c r="CU6" s="277" t="str">
        <f t="shared" ref="CU6:CU22" si="47">IF($BC6="","",IF(VLOOKUP($BC6,$AZ$25:$DA$39,48,0)="","",VLOOKUP($BC6,$AZ$25:$DA$39,48,0)))</f>
        <v/>
      </c>
      <c r="CV6" s="277" t="str">
        <f t="shared" ref="CV6:CV22" si="48">IF($BC6="","",IF(VLOOKUP($BC6,$AZ$25:$DA$39,49,0)="","",VLOOKUP($BC6,$AZ$25:$DA$39,49,0)))</f>
        <v/>
      </c>
      <c r="CW6" s="277" t="str">
        <f t="shared" ref="CW6:CW22" si="49">IF($BC6="","",IF(VLOOKUP($BC6,$AZ$25:$DA$39,50,0)="","",VLOOKUP($BC6,$AZ$25:$DA$39,50,0)))</f>
        <v/>
      </c>
      <c r="CX6" s="277" t="str">
        <f t="shared" ref="CX6:CX22" si="50">IF($BC6="","",IF(VLOOKUP($BC6,$AZ$25:$DA$39,51,0)="","",VLOOKUP($BC6,$AZ$25:$DA$39,51,0)))</f>
        <v/>
      </c>
      <c r="CY6" s="277" t="str">
        <f t="shared" ref="CY6:CY22" si="51">IF($BC6="","",IF(VLOOKUP($BC6,$AZ$25:$DA$39,52,0)="","",VLOOKUP($BC6,$AZ$25:$DA$39,52,0)))</f>
        <v/>
      </c>
      <c r="CZ6" s="277" t="str">
        <f t="shared" ref="CZ6:CZ22" si="52">IF($BC6="","",IF(VLOOKUP($BC6,$AZ$25:$DA$39,53,0)="","",VLOOKUP($BC6,$AZ$25:$DA$39,53,0)))</f>
        <v/>
      </c>
      <c r="DA6" s="277" t="str">
        <f t="shared" ref="DA6:DA22" si="53">IF($BC6="","",IF(VLOOKUP($BC6,$AZ$25:$DA$39,54,0)="","",VLOOKUP($BC6,$AZ$25:$DA$39,54,0)))</f>
        <v/>
      </c>
    </row>
    <row r="7" spans="1:105" ht="14.1" customHeight="1">
      <c r="A7" s="223"/>
      <c r="B7" s="748"/>
      <c r="C7" s="749"/>
      <c r="D7" s="749"/>
      <c r="E7" s="749"/>
      <c r="F7" s="750"/>
      <c r="G7" s="751" t="s">
        <v>397</v>
      </c>
      <c r="H7" s="766"/>
      <c r="I7" s="766"/>
      <c r="J7" s="767"/>
      <c r="K7" s="278"/>
      <c r="L7" s="278"/>
      <c r="M7" s="278"/>
      <c r="N7" s="279"/>
      <c r="O7" s="278"/>
      <c r="P7" s="278"/>
      <c r="Q7" s="278"/>
      <c r="R7" s="278"/>
      <c r="S7" s="279"/>
      <c r="T7" s="279"/>
      <c r="U7" s="279"/>
      <c r="V7" s="279"/>
      <c r="W7" s="279"/>
      <c r="X7" s="279"/>
      <c r="Y7" s="279"/>
      <c r="Z7" s="279"/>
      <c r="AA7" s="279"/>
      <c r="AB7" s="279"/>
      <c r="AC7" s="279"/>
      <c r="AD7" s="279"/>
      <c r="AE7" s="279"/>
      <c r="AF7" s="279"/>
      <c r="AG7" s="279"/>
      <c r="AH7" s="279"/>
      <c r="AI7" s="279"/>
      <c r="AJ7" s="279"/>
      <c r="AK7" s="279"/>
      <c r="AL7" s="279"/>
      <c r="AM7" s="279"/>
      <c r="AN7" s="279"/>
      <c r="AO7" s="280"/>
      <c r="AP7" s="280"/>
      <c r="AQ7" s="754"/>
      <c r="AR7" s="755"/>
      <c r="AY7" s="265"/>
      <c r="AZ7" s="274">
        <v>2</v>
      </c>
      <c r="BA7" s="756" t="str">
        <f t="shared" si="3"/>
        <v/>
      </c>
      <c r="BB7" s="757"/>
      <c r="BC7" s="281"/>
      <c r="BD7" s="276" t="str">
        <f t="shared" si="4"/>
        <v/>
      </c>
      <c r="BE7" s="277" t="str">
        <f t="shared" si="5"/>
        <v/>
      </c>
      <c r="BF7" s="277" t="str">
        <f t="shared" si="6"/>
        <v/>
      </c>
      <c r="BG7" s="277" t="str">
        <f t="shared" si="7"/>
        <v/>
      </c>
      <c r="BH7" s="277" t="str">
        <f t="shared" si="8"/>
        <v/>
      </c>
      <c r="BI7" s="277" t="str">
        <f t="shared" si="9"/>
        <v/>
      </c>
      <c r="BJ7" s="277" t="str">
        <f t="shared" si="10"/>
        <v/>
      </c>
      <c r="BK7" s="277" t="str">
        <f t="shared" si="11"/>
        <v/>
      </c>
      <c r="BL7" s="277" t="str">
        <f t="shared" si="12"/>
        <v/>
      </c>
      <c r="BM7" s="277" t="str">
        <f t="shared" si="13"/>
        <v/>
      </c>
      <c r="BN7" s="277" t="str">
        <f t="shared" si="14"/>
        <v/>
      </c>
      <c r="BO7" s="277" t="str">
        <f t="shared" si="15"/>
        <v/>
      </c>
      <c r="BP7" s="277" t="str">
        <f t="shared" si="16"/>
        <v/>
      </c>
      <c r="BQ7" s="277" t="str">
        <f t="shared" si="17"/>
        <v/>
      </c>
      <c r="BR7" s="277" t="str">
        <f t="shared" si="18"/>
        <v/>
      </c>
      <c r="BS7" s="277" t="str">
        <f t="shared" si="19"/>
        <v/>
      </c>
      <c r="BT7" s="277" t="str">
        <f t="shared" si="20"/>
        <v/>
      </c>
      <c r="BU7" s="277" t="str">
        <f t="shared" si="21"/>
        <v/>
      </c>
      <c r="BV7" s="277" t="str">
        <f t="shared" si="22"/>
        <v/>
      </c>
      <c r="BW7" s="277" t="str">
        <f t="shared" si="23"/>
        <v/>
      </c>
      <c r="BX7" s="277" t="str">
        <f t="shared" si="24"/>
        <v/>
      </c>
      <c r="BY7" s="277" t="str">
        <f t="shared" si="25"/>
        <v/>
      </c>
      <c r="BZ7" s="277" t="str">
        <f t="shared" si="26"/>
        <v/>
      </c>
      <c r="CA7" s="277" t="str">
        <f t="shared" si="27"/>
        <v/>
      </c>
      <c r="CB7" s="277" t="str">
        <f t="shared" si="28"/>
        <v/>
      </c>
      <c r="CC7" s="277" t="str">
        <f t="shared" si="29"/>
        <v/>
      </c>
      <c r="CD7" s="277" t="str">
        <f t="shared" si="30"/>
        <v/>
      </c>
      <c r="CE7" s="277" t="str">
        <f t="shared" si="31"/>
        <v/>
      </c>
      <c r="CF7" s="277" t="str">
        <f t="shared" si="32"/>
        <v/>
      </c>
      <c r="CG7" s="277" t="str">
        <f t="shared" si="33"/>
        <v/>
      </c>
      <c r="CH7" s="277" t="str">
        <f t="shared" si="34"/>
        <v/>
      </c>
      <c r="CI7" s="277" t="str">
        <f t="shared" si="35"/>
        <v/>
      </c>
      <c r="CJ7" s="277" t="str">
        <f t="shared" si="36"/>
        <v/>
      </c>
      <c r="CK7" s="277" t="str">
        <f t="shared" si="37"/>
        <v/>
      </c>
      <c r="CL7" s="277" t="str">
        <f t="shared" si="38"/>
        <v/>
      </c>
      <c r="CM7" s="277" t="str">
        <f t="shared" si="39"/>
        <v/>
      </c>
      <c r="CN7" s="277" t="str">
        <f t="shared" si="40"/>
        <v/>
      </c>
      <c r="CO7" s="277" t="str">
        <f t="shared" si="41"/>
        <v/>
      </c>
      <c r="CP7" s="277" t="str">
        <f t="shared" si="42"/>
        <v/>
      </c>
      <c r="CQ7" s="277" t="str">
        <f t="shared" si="43"/>
        <v/>
      </c>
      <c r="CR7" s="277" t="str">
        <f t="shared" si="44"/>
        <v/>
      </c>
      <c r="CS7" s="277" t="str">
        <f t="shared" si="45"/>
        <v/>
      </c>
      <c r="CT7" s="277" t="str">
        <f t="shared" si="46"/>
        <v/>
      </c>
      <c r="CU7" s="277" t="str">
        <f t="shared" si="47"/>
        <v/>
      </c>
      <c r="CV7" s="277" t="str">
        <f t="shared" si="48"/>
        <v/>
      </c>
      <c r="CW7" s="277" t="str">
        <f t="shared" si="49"/>
        <v/>
      </c>
      <c r="CX7" s="277" t="str">
        <f t="shared" si="50"/>
        <v/>
      </c>
      <c r="CY7" s="277" t="str">
        <f t="shared" si="51"/>
        <v/>
      </c>
      <c r="CZ7" s="277" t="str">
        <f t="shared" si="52"/>
        <v/>
      </c>
      <c r="DA7" s="277" t="str">
        <f t="shared" si="53"/>
        <v/>
      </c>
    </row>
    <row r="8" spans="1:105" ht="14.1" customHeight="1">
      <c r="A8" s="223"/>
      <c r="B8" s="748"/>
      <c r="C8" s="749"/>
      <c r="D8" s="749"/>
      <c r="E8" s="749"/>
      <c r="F8" s="750"/>
      <c r="G8" s="751" t="s">
        <v>398</v>
      </c>
      <c r="H8" s="752"/>
      <c r="I8" s="752"/>
      <c r="J8" s="753"/>
      <c r="K8" s="278"/>
      <c r="L8" s="278"/>
      <c r="M8" s="278"/>
      <c r="N8" s="278"/>
      <c r="O8" s="278"/>
      <c r="P8" s="278"/>
      <c r="Q8" s="278"/>
      <c r="R8" s="278"/>
      <c r="S8" s="279"/>
      <c r="T8" s="279"/>
      <c r="U8" s="279"/>
      <c r="V8" s="279"/>
      <c r="W8" s="279"/>
      <c r="X8" s="279"/>
      <c r="Y8" s="279"/>
      <c r="Z8" s="279"/>
      <c r="AA8" s="279"/>
      <c r="AB8" s="279"/>
      <c r="AC8" s="279"/>
      <c r="AD8" s="279"/>
      <c r="AE8" s="279"/>
      <c r="AF8" s="279"/>
      <c r="AG8" s="279"/>
      <c r="AH8" s="279"/>
      <c r="AI8" s="279"/>
      <c r="AJ8" s="279"/>
      <c r="AK8" s="279"/>
      <c r="AL8" s="279"/>
      <c r="AM8" s="279"/>
      <c r="AN8" s="279"/>
      <c r="AO8" s="280"/>
      <c r="AP8" s="280"/>
      <c r="AQ8" s="754"/>
      <c r="AR8" s="755"/>
      <c r="AY8" s="265"/>
      <c r="AZ8" s="274">
        <v>3</v>
      </c>
      <c r="BA8" s="756" t="str">
        <f t="shared" si="3"/>
        <v/>
      </c>
      <c r="BB8" s="757"/>
      <c r="BC8" s="281"/>
      <c r="BD8" s="276" t="str">
        <f t="shared" si="4"/>
        <v/>
      </c>
      <c r="BE8" s="277" t="str">
        <f t="shared" si="5"/>
        <v/>
      </c>
      <c r="BF8" s="277" t="str">
        <f t="shared" si="6"/>
        <v/>
      </c>
      <c r="BG8" s="277" t="str">
        <f t="shared" si="7"/>
        <v/>
      </c>
      <c r="BH8" s="277" t="str">
        <f t="shared" si="8"/>
        <v/>
      </c>
      <c r="BI8" s="277" t="str">
        <f t="shared" si="9"/>
        <v/>
      </c>
      <c r="BJ8" s="277" t="str">
        <f t="shared" si="10"/>
        <v/>
      </c>
      <c r="BK8" s="277" t="str">
        <f t="shared" si="11"/>
        <v/>
      </c>
      <c r="BL8" s="277" t="str">
        <f t="shared" si="12"/>
        <v/>
      </c>
      <c r="BM8" s="277" t="str">
        <f t="shared" si="13"/>
        <v/>
      </c>
      <c r="BN8" s="277" t="str">
        <f t="shared" si="14"/>
        <v/>
      </c>
      <c r="BO8" s="277" t="str">
        <f t="shared" si="15"/>
        <v/>
      </c>
      <c r="BP8" s="277" t="str">
        <f t="shared" si="16"/>
        <v/>
      </c>
      <c r="BQ8" s="277" t="str">
        <f t="shared" si="17"/>
        <v/>
      </c>
      <c r="BR8" s="277" t="str">
        <f t="shared" si="18"/>
        <v/>
      </c>
      <c r="BS8" s="277" t="str">
        <f t="shared" si="19"/>
        <v/>
      </c>
      <c r="BT8" s="277" t="str">
        <f t="shared" si="20"/>
        <v/>
      </c>
      <c r="BU8" s="277" t="str">
        <f t="shared" si="21"/>
        <v/>
      </c>
      <c r="BV8" s="277" t="str">
        <f t="shared" si="22"/>
        <v/>
      </c>
      <c r="BW8" s="277" t="str">
        <f t="shared" si="23"/>
        <v/>
      </c>
      <c r="BX8" s="277" t="str">
        <f t="shared" si="24"/>
        <v/>
      </c>
      <c r="BY8" s="277" t="str">
        <f t="shared" si="25"/>
        <v/>
      </c>
      <c r="BZ8" s="277" t="str">
        <f t="shared" si="26"/>
        <v/>
      </c>
      <c r="CA8" s="277" t="str">
        <f t="shared" si="27"/>
        <v/>
      </c>
      <c r="CB8" s="277" t="str">
        <f t="shared" si="28"/>
        <v/>
      </c>
      <c r="CC8" s="277" t="str">
        <f t="shared" si="29"/>
        <v/>
      </c>
      <c r="CD8" s="277" t="str">
        <f t="shared" si="30"/>
        <v/>
      </c>
      <c r="CE8" s="277" t="str">
        <f t="shared" si="31"/>
        <v/>
      </c>
      <c r="CF8" s="277" t="str">
        <f t="shared" si="32"/>
        <v/>
      </c>
      <c r="CG8" s="277" t="str">
        <f t="shared" si="33"/>
        <v/>
      </c>
      <c r="CH8" s="277" t="str">
        <f t="shared" si="34"/>
        <v/>
      </c>
      <c r="CI8" s="277" t="str">
        <f t="shared" si="35"/>
        <v/>
      </c>
      <c r="CJ8" s="277" t="str">
        <f t="shared" si="36"/>
        <v/>
      </c>
      <c r="CK8" s="277" t="str">
        <f t="shared" si="37"/>
        <v/>
      </c>
      <c r="CL8" s="277" t="str">
        <f t="shared" si="38"/>
        <v/>
      </c>
      <c r="CM8" s="277" t="str">
        <f t="shared" si="39"/>
        <v/>
      </c>
      <c r="CN8" s="277" t="str">
        <f t="shared" si="40"/>
        <v/>
      </c>
      <c r="CO8" s="277" t="str">
        <f t="shared" si="41"/>
        <v/>
      </c>
      <c r="CP8" s="277" t="str">
        <f t="shared" si="42"/>
        <v/>
      </c>
      <c r="CQ8" s="277" t="str">
        <f t="shared" si="43"/>
        <v/>
      </c>
      <c r="CR8" s="277" t="str">
        <f t="shared" si="44"/>
        <v/>
      </c>
      <c r="CS8" s="277" t="str">
        <f t="shared" si="45"/>
        <v/>
      </c>
      <c r="CT8" s="277" t="str">
        <f t="shared" si="46"/>
        <v/>
      </c>
      <c r="CU8" s="277" t="str">
        <f t="shared" si="47"/>
        <v/>
      </c>
      <c r="CV8" s="277" t="str">
        <f t="shared" si="48"/>
        <v/>
      </c>
      <c r="CW8" s="277" t="str">
        <f t="shared" si="49"/>
        <v/>
      </c>
      <c r="CX8" s="277" t="str">
        <f t="shared" si="50"/>
        <v/>
      </c>
      <c r="CY8" s="277" t="str">
        <f t="shared" si="51"/>
        <v/>
      </c>
      <c r="CZ8" s="277" t="str">
        <f t="shared" si="52"/>
        <v/>
      </c>
      <c r="DA8" s="277" t="str">
        <f t="shared" si="53"/>
        <v/>
      </c>
    </row>
    <row r="9" spans="1:105" ht="14.1" customHeight="1">
      <c r="A9" s="223"/>
      <c r="B9" s="748"/>
      <c r="C9" s="749"/>
      <c r="D9" s="749"/>
      <c r="E9" s="749"/>
      <c r="F9" s="750"/>
      <c r="G9" s="751" t="s">
        <v>398</v>
      </c>
      <c r="H9" s="752"/>
      <c r="I9" s="752"/>
      <c r="J9" s="753"/>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754"/>
      <c r="AR9" s="755"/>
      <c r="AY9" s="265"/>
      <c r="AZ9" s="274">
        <v>4</v>
      </c>
      <c r="BA9" s="756" t="str">
        <f t="shared" si="3"/>
        <v/>
      </c>
      <c r="BB9" s="757"/>
      <c r="BC9" s="281"/>
      <c r="BD9" s="276" t="str">
        <f t="shared" si="4"/>
        <v/>
      </c>
      <c r="BE9" s="277" t="str">
        <f t="shared" si="5"/>
        <v/>
      </c>
      <c r="BF9" s="277" t="str">
        <f t="shared" si="6"/>
        <v/>
      </c>
      <c r="BG9" s="277" t="str">
        <f t="shared" si="7"/>
        <v/>
      </c>
      <c r="BH9" s="277" t="str">
        <f t="shared" si="8"/>
        <v/>
      </c>
      <c r="BI9" s="277" t="str">
        <f t="shared" si="9"/>
        <v/>
      </c>
      <c r="BJ9" s="277" t="str">
        <f t="shared" si="10"/>
        <v/>
      </c>
      <c r="BK9" s="277" t="str">
        <f t="shared" si="11"/>
        <v/>
      </c>
      <c r="BL9" s="277" t="str">
        <f t="shared" si="12"/>
        <v/>
      </c>
      <c r="BM9" s="277" t="str">
        <f t="shared" si="13"/>
        <v/>
      </c>
      <c r="BN9" s="277" t="str">
        <f t="shared" si="14"/>
        <v/>
      </c>
      <c r="BO9" s="277" t="str">
        <f t="shared" si="15"/>
        <v/>
      </c>
      <c r="BP9" s="277" t="str">
        <f t="shared" si="16"/>
        <v/>
      </c>
      <c r="BQ9" s="277" t="str">
        <f t="shared" si="17"/>
        <v/>
      </c>
      <c r="BR9" s="277" t="str">
        <f t="shared" si="18"/>
        <v/>
      </c>
      <c r="BS9" s="277" t="str">
        <f t="shared" si="19"/>
        <v/>
      </c>
      <c r="BT9" s="277" t="str">
        <f t="shared" si="20"/>
        <v/>
      </c>
      <c r="BU9" s="277" t="str">
        <f t="shared" si="21"/>
        <v/>
      </c>
      <c r="BV9" s="277" t="str">
        <f t="shared" si="22"/>
        <v/>
      </c>
      <c r="BW9" s="277" t="str">
        <f t="shared" si="23"/>
        <v/>
      </c>
      <c r="BX9" s="277" t="str">
        <f t="shared" si="24"/>
        <v/>
      </c>
      <c r="BY9" s="277" t="str">
        <f t="shared" si="25"/>
        <v/>
      </c>
      <c r="BZ9" s="277" t="str">
        <f t="shared" si="26"/>
        <v/>
      </c>
      <c r="CA9" s="277" t="str">
        <f t="shared" si="27"/>
        <v/>
      </c>
      <c r="CB9" s="277" t="str">
        <f t="shared" si="28"/>
        <v/>
      </c>
      <c r="CC9" s="277" t="str">
        <f t="shared" si="29"/>
        <v/>
      </c>
      <c r="CD9" s="277" t="str">
        <f t="shared" si="30"/>
        <v/>
      </c>
      <c r="CE9" s="277" t="str">
        <f t="shared" si="31"/>
        <v/>
      </c>
      <c r="CF9" s="277" t="str">
        <f t="shared" si="32"/>
        <v/>
      </c>
      <c r="CG9" s="277" t="str">
        <f t="shared" si="33"/>
        <v/>
      </c>
      <c r="CH9" s="277" t="str">
        <f t="shared" si="34"/>
        <v/>
      </c>
      <c r="CI9" s="277" t="str">
        <f t="shared" si="35"/>
        <v/>
      </c>
      <c r="CJ9" s="277" t="str">
        <f t="shared" si="36"/>
        <v/>
      </c>
      <c r="CK9" s="277" t="str">
        <f t="shared" si="37"/>
        <v/>
      </c>
      <c r="CL9" s="277" t="str">
        <f t="shared" si="38"/>
        <v/>
      </c>
      <c r="CM9" s="277" t="str">
        <f t="shared" si="39"/>
        <v/>
      </c>
      <c r="CN9" s="277" t="str">
        <f t="shared" si="40"/>
        <v/>
      </c>
      <c r="CO9" s="277" t="str">
        <f t="shared" si="41"/>
        <v/>
      </c>
      <c r="CP9" s="277" t="str">
        <f t="shared" si="42"/>
        <v/>
      </c>
      <c r="CQ9" s="277" t="str">
        <f t="shared" si="43"/>
        <v/>
      </c>
      <c r="CR9" s="277" t="str">
        <f t="shared" si="44"/>
        <v/>
      </c>
      <c r="CS9" s="277" t="str">
        <f t="shared" si="45"/>
        <v/>
      </c>
      <c r="CT9" s="277" t="str">
        <f t="shared" si="46"/>
        <v/>
      </c>
      <c r="CU9" s="277" t="str">
        <f t="shared" si="47"/>
        <v/>
      </c>
      <c r="CV9" s="277" t="str">
        <f t="shared" si="48"/>
        <v/>
      </c>
      <c r="CW9" s="277" t="str">
        <f t="shared" si="49"/>
        <v/>
      </c>
      <c r="CX9" s="277" t="str">
        <f t="shared" si="50"/>
        <v/>
      </c>
      <c r="CY9" s="277" t="str">
        <f t="shared" si="51"/>
        <v/>
      </c>
      <c r="CZ9" s="277" t="str">
        <f t="shared" si="52"/>
        <v/>
      </c>
      <c r="DA9" s="277" t="str">
        <f t="shared" si="53"/>
        <v/>
      </c>
    </row>
    <row r="10" spans="1:105" ht="14.1" customHeight="1">
      <c r="A10" s="223"/>
      <c r="B10" s="748"/>
      <c r="C10" s="749"/>
      <c r="D10" s="749"/>
      <c r="E10" s="749"/>
      <c r="F10" s="750"/>
      <c r="G10" s="751" t="s">
        <v>398</v>
      </c>
      <c r="H10" s="752"/>
      <c r="I10" s="752"/>
      <c r="J10" s="753"/>
      <c r="K10" s="279"/>
      <c r="L10" s="279"/>
      <c r="M10" s="279"/>
      <c r="N10" s="279"/>
      <c r="O10" s="279"/>
      <c r="P10" s="279"/>
      <c r="Q10" s="279"/>
      <c r="R10" s="279"/>
      <c r="S10" s="279"/>
      <c r="T10" s="279"/>
      <c r="U10" s="279"/>
      <c r="V10" s="282"/>
      <c r="W10" s="279"/>
      <c r="X10" s="279"/>
      <c r="Y10" s="282"/>
      <c r="Z10" s="279"/>
      <c r="AA10" s="279"/>
      <c r="AB10" s="279"/>
      <c r="AC10" s="279"/>
      <c r="AD10" s="279"/>
      <c r="AE10" s="279"/>
      <c r="AF10" s="279"/>
      <c r="AG10" s="279"/>
      <c r="AH10" s="279"/>
      <c r="AI10" s="279"/>
      <c r="AJ10" s="279"/>
      <c r="AK10" s="282"/>
      <c r="AL10" s="279"/>
      <c r="AM10" s="279"/>
      <c r="AN10" s="279"/>
      <c r="AO10" s="279"/>
      <c r="AP10" s="279"/>
      <c r="AQ10" s="754"/>
      <c r="AR10" s="755"/>
      <c r="AY10" s="265"/>
      <c r="AZ10" s="274">
        <v>5</v>
      </c>
      <c r="BA10" s="756" t="str">
        <f t="shared" si="3"/>
        <v/>
      </c>
      <c r="BB10" s="757"/>
      <c r="BC10" s="281"/>
      <c r="BD10" s="276" t="str">
        <f t="shared" si="4"/>
        <v/>
      </c>
      <c r="BE10" s="277" t="str">
        <f t="shared" si="5"/>
        <v/>
      </c>
      <c r="BF10" s="277" t="str">
        <f t="shared" si="6"/>
        <v/>
      </c>
      <c r="BG10" s="277" t="str">
        <f t="shared" si="7"/>
        <v/>
      </c>
      <c r="BH10" s="277" t="str">
        <f t="shared" si="8"/>
        <v/>
      </c>
      <c r="BI10" s="277" t="str">
        <f t="shared" si="9"/>
        <v/>
      </c>
      <c r="BJ10" s="277" t="str">
        <f t="shared" si="10"/>
        <v/>
      </c>
      <c r="BK10" s="277" t="str">
        <f t="shared" si="11"/>
        <v/>
      </c>
      <c r="BL10" s="277" t="str">
        <f t="shared" si="12"/>
        <v/>
      </c>
      <c r="BM10" s="277" t="str">
        <f t="shared" si="13"/>
        <v/>
      </c>
      <c r="BN10" s="277" t="str">
        <f t="shared" si="14"/>
        <v/>
      </c>
      <c r="BO10" s="277" t="str">
        <f t="shared" si="15"/>
        <v/>
      </c>
      <c r="BP10" s="277" t="str">
        <f t="shared" si="16"/>
        <v/>
      </c>
      <c r="BQ10" s="277" t="str">
        <f t="shared" si="17"/>
        <v/>
      </c>
      <c r="BR10" s="277" t="str">
        <f t="shared" si="18"/>
        <v/>
      </c>
      <c r="BS10" s="277" t="str">
        <f t="shared" si="19"/>
        <v/>
      </c>
      <c r="BT10" s="277" t="str">
        <f t="shared" si="20"/>
        <v/>
      </c>
      <c r="BU10" s="277" t="str">
        <f t="shared" si="21"/>
        <v/>
      </c>
      <c r="BV10" s="277" t="str">
        <f t="shared" si="22"/>
        <v/>
      </c>
      <c r="BW10" s="277" t="str">
        <f t="shared" si="23"/>
        <v/>
      </c>
      <c r="BX10" s="277" t="str">
        <f t="shared" si="24"/>
        <v/>
      </c>
      <c r="BY10" s="277" t="str">
        <f t="shared" si="25"/>
        <v/>
      </c>
      <c r="BZ10" s="277" t="str">
        <f t="shared" si="26"/>
        <v/>
      </c>
      <c r="CA10" s="277" t="str">
        <f t="shared" si="27"/>
        <v/>
      </c>
      <c r="CB10" s="277" t="str">
        <f t="shared" si="28"/>
        <v/>
      </c>
      <c r="CC10" s="277" t="str">
        <f t="shared" si="29"/>
        <v/>
      </c>
      <c r="CD10" s="277" t="str">
        <f t="shared" si="30"/>
        <v/>
      </c>
      <c r="CE10" s="277" t="str">
        <f t="shared" si="31"/>
        <v/>
      </c>
      <c r="CF10" s="277" t="str">
        <f t="shared" si="32"/>
        <v/>
      </c>
      <c r="CG10" s="277" t="str">
        <f t="shared" si="33"/>
        <v/>
      </c>
      <c r="CH10" s="277" t="str">
        <f t="shared" si="34"/>
        <v/>
      </c>
      <c r="CI10" s="277" t="str">
        <f t="shared" si="35"/>
        <v/>
      </c>
      <c r="CJ10" s="277" t="str">
        <f t="shared" si="36"/>
        <v/>
      </c>
      <c r="CK10" s="277" t="str">
        <f t="shared" si="37"/>
        <v/>
      </c>
      <c r="CL10" s="277" t="str">
        <f t="shared" si="38"/>
        <v/>
      </c>
      <c r="CM10" s="277" t="str">
        <f t="shared" si="39"/>
        <v/>
      </c>
      <c r="CN10" s="277" t="str">
        <f t="shared" si="40"/>
        <v/>
      </c>
      <c r="CO10" s="277" t="str">
        <f t="shared" si="41"/>
        <v/>
      </c>
      <c r="CP10" s="277" t="str">
        <f t="shared" si="42"/>
        <v/>
      </c>
      <c r="CQ10" s="277" t="str">
        <f t="shared" si="43"/>
        <v/>
      </c>
      <c r="CR10" s="277" t="str">
        <f t="shared" si="44"/>
        <v/>
      </c>
      <c r="CS10" s="277" t="str">
        <f t="shared" si="45"/>
        <v/>
      </c>
      <c r="CT10" s="277" t="str">
        <f t="shared" si="46"/>
        <v/>
      </c>
      <c r="CU10" s="277" t="str">
        <f t="shared" si="47"/>
        <v/>
      </c>
      <c r="CV10" s="277" t="str">
        <f t="shared" si="48"/>
        <v/>
      </c>
      <c r="CW10" s="277" t="str">
        <f t="shared" si="49"/>
        <v/>
      </c>
      <c r="CX10" s="277" t="str">
        <f t="shared" si="50"/>
        <v/>
      </c>
      <c r="CY10" s="277" t="str">
        <f t="shared" si="51"/>
        <v/>
      </c>
      <c r="CZ10" s="277" t="str">
        <f t="shared" si="52"/>
        <v/>
      </c>
      <c r="DA10" s="277" t="str">
        <f t="shared" si="53"/>
        <v/>
      </c>
    </row>
    <row r="11" spans="1:105" ht="14.1" customHeight="1">
      <c r="A11" s="223"/>
      <c r="B11" s="748"/>
      <c r="C11" s="749"/>
      <c r="D11" s="749"/>
      <c r="E11" s="749"/>
      <c r="F11" s="750"/>
      <c r="G11" s="751" t="s">
        <v>398</v>
      </c>
      <c r="H11" s="752"/>
      <c r="I11" s="752"/>
      <c r="J11" s="753"/>
      <c r="K11" s="283"/>
      <c r="L11" s="279"/>
      <c r="M11" s="279"/>
      <c r="N11" s="279"/>
      <c r="O11" s="279"/>
      <c r="P11" s="279"/>
      <c r="Q11" s="279"/>
      <c r="R11" s="279"/>
      <c r="S11" s="279"/>
      <c r="T11" s="279"/>
      <c r="U11" s="279"/>
      <c r="V11" s="279"/>
      <c r="W11" s="279"/>
      <c r="X11" s="279"/>
      <c r="Y11" s="282"/>
      <c r="Z11" s="279"/>
      <c r="AA11" s="279"/>
      <c r="AB11" s="279"/>
      <c r="AC11" s="279"/>
      <c r="AD11" s="279"/>
      <c r="AE11" s="279"/>
      <c r="AF11" s="279"/>
      <c r="AG11" s="279"/>
      <c r="AH11" s="279"/>
      <c r="AI11" s="279"/>
      <c r="AJ11" s="279"/>
      <c r="AK11" s="279"/>
      <c r="AL11" s="279"/>
      <c r="AM11" s="279"/>
      <c r="AN11" s="279"/>
      <c r="AO11" s="279"/>
      <c r="AP11" s="279"/>
      <c r="AQ11" s="754"/>
      <c r="AR11" s="755"/>
      <c r="AY11" s="265"/>
      <c r="AZ11" s="274">
        <v>6</v>
      </c>
      <c r="BA11" s="756" t="str">
        <f t="shared" si="3"/>
        <v/>
      </c>
      <c r="BB11" s="757"/>
      <c r="BC11" s="281"/>
      <c r="BD11" s="276" t="str">
        <f t="shared" si="4"/>
        <v/>
      </c>
      <c r="BE11" s="277" t="str">
        <f t="shared" si="5"/>
        <v/>
      </c>
      <c r="BF11" s="277" t="str">
        <f t="shared" si="6"/>
        <v/>
      </c>
      <c r="BG11" s="277" t="str">
        <f t="shared" si="7"/>
        <v/>
      </c>
      <c r="BH11" s="277" t="str">
        <f t="shared" si="8"/>
        <v/>
      </c>
      <c r="BI11" s="277" t="str">
        <f t="shared" si="9"/>
        <v/>
      </c>
      <c r="BJ11" s="277" t="str">
        <f t="shared" si="10"/>
        <v/>
      </c>
      <c r="BK11" s="277" t="str">
        <f t="shared" si="11"/>
        <v/>
      </c>
      <c r="BL11" s="277" t="str">
        <f t="shared" si="12"/>
        <v/>
      </c>
      <c r="BM11" s="277" t="str">
        <f t="shared" si="13"/>
        <v/>
      </c>
      <c r="BN11" s="277" t="str">
        <f t="shared" si="14"/>
        <v/>
      </c>
      <c r="BO11" s="277" t="str">
        <f t="shared" si="15"/>
        <v/>
      </c>
      <c r="BP11" s="277" t="str">
        <f t="shared" si="16"/>
        <v/>
      </c>
      <c r="BQ11" s="277" t="str">
        <f t="shared" si="17"/>
        <v/>
      </c>
      <c r="BR11" s="277" t="str">
        <f t="shared" si="18"/>
        <v/>
      </c>
      <c r="BS11" s="277" t="str">
        <f t="shared" si="19"/>
        <v/>
      </c>
      <c r="BT11" s="277" t="str">
        <f t="shared" si="20"/>
        <v/>
      </c>
      <c r="BU11" s="277" t="str">
        <f t="shared" si="21"/>
        <v/>
      </c>
      <c r="BV11" s="277" t="str">
        <f t="shared" si="22"/>
        <v/>
      </c>
      <c r="BW11" s="277" t="str">
        <f t="shared" si="23"/>
        <v/>
      </c>
      <c r="BX11" s="277" t="str">
        <f t="shared" si="24"/>
        <v/>
      </c>
      <c r="BY11" s="277" t="str">
        <f t="shared" si="25"/>
        <v/>
      </c>
      <c r="BZ11" s="277" t="str">
        <f t="shared" si="26"/>
        <v/>
      </c>
      <c r="CA11" s="277" t="str">
        <f t="shared" si="27"/>
        <v/>
      </c>
      <c r="CB11" s="277" t="str">
        <f t="shared" si="28"/>
        <v/>
      </c>
      <c r="CC11" s="277" t="str">
        <f t="shared" si="29"/>
        <v/>
      </c>
      <c r="CD11" s="277" t="str">
        <f t="shared" si="30"/>
        <v/>
      </c>
      <c r="CE11" s="277" t="str">
        <f t="shared" si="31"/>
        <v/>
      </c>
      <c r="CF11" s="277" t="str">
        <f t="shared" si="32"/>
        <v/>
      </c>
      <c r="CG11" s="277" t="str">
        <f t="shared" si="33"/>
        <v/>
      </c>
      <c r="CH11" s="277" t="str">
        <f t="shared" si="34"/>
        <v/>
      </c>
      <c r="CI11" s="277" t="str">
        <f t="shared" si="35"/>
        <v/>
      </c>
      <c r="CJ11" s="277" t="str">
        <f t="shared" si="36"/>
        <v/>
      </c>
      <c r="CK11" s="277" t="str">
        <f t="shared" si="37"/>
        <v/>
      </c>
      <c r="CL11" s="277" t="str">
        <f t="shared" si="38"/>
        <v/>
      </c>
      <c r="CM11" s="277" t="str">
        <f t="shared" si="39"/>
        <v/>
      </c>
      <c r="CN11" s="277" t="str">
        <f t="shared" si="40"/>
        <v/>
      </c>
      <c r="CO11" s="277" t="str">
        <f t="shared" si="41"/>
        <v/>
      </c>
      <c r="CP11" s="277" t="str">
        <f t="shared" si="42"/>
        <v/>
      </c>
      <c r="CQ11" s="277" t="str">
        <f t="shared" si="43"/>
        <v/>
      </c>
      <c r="CR11" s="277" t="str">
        <f t="shared" si="44"/>
        <v/>
      </c>
      <c r="CS11" s="277" t="str">
        <f t="shared" si="45"/>
        <v/>
      </c>
      <c r="CT11" s="277" t="str">
        <f t="shared" si="46"/>
        <v/>
      </c>
      <c r="CU11" s="277" t="str">
        <f t="shared" si="47"/>
        <v/>
      </c>
      <c r="CV11" s="277" t="str">
        <f t="shared" si="48"/>
        <v/>
      </c>
      <c r="CW11" s="277" t="str">
        <f t="shared" si="49"/>
        <v/>
      </c>
      <c r="CX11" s="277" t="str">
        <f t="shared" si="50"/>
        <v/>
      </c>
      <c r="CY11" s="277" t="str">
        <f t="shared" si="51"/>
        <v/>
      </c>
      <c r="CZ11" s="277" t="str">
        <f t="shared" si="52"/>
        <v/>
      </c>
      <c r="DA11" s="277" t="str">
        <f t="shared" si="53"/>
        <v/>
      </c>
    </row>
    <row r="12" spans="1:105" ht="14.1" customHeight="1">
      <c r="A12" s="223"/>
      <c r="B12" s="748"/>
      <c r="C12" s="749"/>
      <c r="D12" s="749"/>
      <c r="E12" s="749"/>
      <c r="F12" s="750"/>
      <c r="G12" s="751" t="s">
        <v>398</v>
      </c>
      <c r="H12" s="752"/>
      <c r="I12" s="752"/>
      <c r="J12" s="753"/>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754"/>
      <c r="AR12" s="755"/>
      <c r="AY12" s="265"/>
      <c r="AZ12" s="274">
        <v>7</v>
      </c>
      <c r="BA12" s="756" t="str">
        <f t="shared" si="3"/>
        <v/>
      </c>
      <c r="BB12" s="757"/>
      <c r="BC12" s="281"/>
      <c r="BD12" s="276" t="str">
        <f t="shared" si="4"/>
        <v/>
      </c>
      <c r="BE12" s="277" t="str">
        <f t="shared" si="5"/>
        <v/>
      </c>
      <c r="BF12" s="277" t="str">
        <f t="shared" si="6"/>
        <v/>
      </c>
      <c r="BG12" s="277" t="str">
        <f t="shared" si="7"/>
        <v/>
      </c>
      <c r="BH12" s="277" t="str">
        <f t="shared" si="8"/>
        <v/>
      </c>
      <c r="BI12" s="277" t="str">
        <f t="shared" si="9"/>
        <v/>
      </c>
      <c r="BJ12" s="277" t="str">
        <f t="shared" si="10"/>
        <v/>
      </c>
      <c r="BK12" s="277" t="str">
        <f t="shared" si="11"/>
        <v/>
      </c>
      <c r="BL12" s="277" t="str">
        <f t="shared" si="12"/>
        <v/>
      </c>
      <c r="BM12" s="277" t="str">
        <f t="shared" si="13"/>
        <v/>
      </c>
      <c r="BN12" s="277" t="str">
        <f t="shared" si="14"/>
        <v/>
      </c>
      <c r="BO12" s="277" t="str">
        <f t="shared" si="15"/>
        <v/>
      </c>
      <c r="BP12" s="277" t="str">
        <f t="shared" si="16"/>
        <v/>
      </c>
      <c r="BQ12" s="277" t="str">
        <f t="shared" si="17"/>
        <v/>
      </c>
      <c r="BR12" s="277" t="str">
        <f t="shared" si="18"/>
        <v/>
      </c>
      <c r="BS12" s="277" t="str">
        <f t="shared" si="19"/>
        <v/>
      </c>
      <c r="BT12" s="277" t="str">
        <f t="shared" si="20"/>
        <v/>
      </c>
      <c r="BU12" s="277" t="str">
        <f t="shared" si="21"/>
        <v/>
      </c>
      <c r="BV12" s="277" t="str">
        <f t="shared" si="22"/>
        <v/>
      </c>
      <c r="BW12" s="277" t="str">
        <f t="shared" si="23"/>
        <v/>
      </c>
      <c r="BX12" s="277" t="str">
        <f t="shared" si="24"/>
        <v/>
      </c>
      <c r="BY12" s="277" t="str">
        <f t="shared" si="25"/>
        <v/>
      </c>
      <c r="BZ12" s="277" t="str">
        <f t="shared" si="26"/>
        <v/>
      </c>
      <c r="CA12" s="277" t="str">
        <f t="shared" si="27"/>
        <v/>
      </c>
      <c r="CB12" s="277" t="str">
        <f t="shared" si="28"/>
        <v/>
      </c>
      <c r="CC12" s="277" t="str">
        <f t="shared" si="29"/>
        <v/>
      </c>
      <c r="CD12" s="277" t="str">
        <f t="shared" si="30"/>
        <v/>
      </c>
      <c r="CE12" s="277" t="str">
        <f t="shared" si="31"/>
        <v/>
      </c>
      <c r="CF12" s="277" t="str">
        <f t="shared" si="32"/>
        <v/>
      </c>
      <c r="CG12" s="277" t="str">
        <f t="shared" si="33"/>
        <v/>
      </c>
      <c r="CH12" s="277" t="str">
        <f t="shared" si="34"/>
        <v/>
      </c>
      <c r="CI12" s="277" t="str">
        <f t="shared" si="35"/>
        <v/>
      </c>
      <c r="CJ12" s="277" t="str">
        <f t="shared" si="36"/>
        <v/>
      </c>
      <c r="CK12" s="277" t="str">
        <f t="shared" si="37"/>
        <v/>
      </c>
      <c r="CL12" s="277" t="str">
        <f t="shared" si="38"/>
        <v/>
      </c>
      <c r="CM12" s="277" t="str">
        <f t="shared" si="39"/>
        <v/>
      </c>
      <c r="CN12" s="277" t="str">
        <f t="shared" si="40"/>
        <v/>
      </c>
      <c r="CO12" s="277" t="str">
        <f t="shared" si="41"/>
        <v/>
      </c>
      <c r="CP12" s="277" t="str">
        <f t="shared" si="42"/>
        <v/>
      </c>
      <c r="CQ12" s="277" t="str">
        <f t="shared" si="43"/>
        <v/>
      </c>
      <c r="CR12" s="277" t="str">
        <f t="shared" si="44"/>
        <v/>
      </c>
      <c r="CS12" s="277" t="str">
        <f t="shared" si="45"/>
        <v/>
      </c>
      <c r="CT12" s="277" t="str">
        <f t="shared" si="46"/>
        <v/>
      </c>
      <c r="CU12" s="277" t="str">
        <f t="shared" si="47"/>
        <v/>
      </c>
      <c r="CV12" s="277" t="str">
        <f t="shared" si="48"/>
        <v/>
      </c>
      <c r="CW12" s="277" t="str">
        <f t="shared" si="49"/>
        <v/>
      </c>
      <c r="CX12" s="277" t="str">
        <f t="shared" si="50"/>
        <v/>
      </c>
      <c r="CY12" s="277" t="str">
        <f t="shared" si="51"/>
        <v/>
      </c>
      <c r="CZ12" s="277" t="str">
        <f t="shared" si="52"/>
        <v/>
      </c>
      <c r="DA12" s="277" t="str">
        <f t="shared" si="53"/>
        <v/>
      </c>
    </row>
    <row r="13" spans="1:105" ht="14.1" customHeight="1">
      <c r="A13" s="223"/>
      <c r="B13" s="748"/>
      <c r="C13" s="749"/>
      <c r="D13" s="749"/>
      <c r="E13" s="749"/>
      <c r="F13" s="750"/>
      <c r="G13" s="751" t="s">
        <v>398</v>
      </c>
      <c r="H13" s="752"/>
      <c r="I13" s="752"/>
      <c r="J13" s="753"/>
      <c r="K13" s="279"/>
      <c r="L13" s="279"/>
      <c r="M13" s="279"/>
      <c r="N13" s="279"/>
      <c r="O13" s="279"/>
      <c r="P13" s="279"/>
      <c r="Q13" s="279"/>
      <c r="R13" s="279"/>
      <c r="S13" s="279"/>
      <c r="T13" s="279"/>
      <c r="U13" s="279"/>
      <c r="V13" s="282"/>
      <c r="W13" s="279"/>
      <c r="X13" s="279"/>
      <c r="Y13" s="282"/>
      <c r="Z13" s="279"/>
      <c r="AA13" s="279"/>
      <c r="AB13" s="279"/>
      <c r="AC13" s="279"/>
      <c r="AD13" s="279"/>
      <c r="AE13" s="279"/>
      <c r="AF13" s="279"/>
      <c r="AG13" s="279"/>
      <c r="AH13" s="279"/>
      <c r="AI13" s="279"/>
      <c r="AJ13" s="279"/>
      <c r="AK13" s="279"/>
      <c r="AL13" s="279"/>
      <c r="AM13" s="279"/>
      <c r="AN13" s="279"/>
      <c r="AO13" s="279"/>
      <c r="AP13" s="279"/>
      <c r="AQ13" s="754"/>
      <c r="AR13" s="755"/>
      <c r="AY13" s="265"/>
      <c r="AZ13" s="274">
        <v>8</v>
      </c>
      <c r="BA13" s="756" t="str">
        <f t="shared" si="3"/>
        <v/>
      </c>
      <c r="BB13" s="757"/>
      <c r="BC13" s="281"/>
      <c r="BD13" s="276" t="str">
        <f t="shared" si="4"/>
        <v/>
      </c>
      <c r="BE13" s="277" t="str">
        <f t="shared" si="5"/>
        <v/>
      </c>
      <c r="BF13" s="277" t="str">
        <f t="shared" si="6"/>
        <v/>
      </c>
      <c r="BG13" s="277" t="str">
        <f t="shared" si="7"/>
        <v/>
      </c>
      <c r="BH13" s="277" t="str">
        <f t="shared" si="8"/>
        <v/>
      </c>
      <c r="BI13" s="277" t="str">
        <f t="shared" si="9"/>
        <v/>
      </c>
      <c r="BJ13" s="277" t="str">
        <f t="shared" si="10"/>
        <v/>
      </c>
      <c r="BK13" s="277" t="str">
        <f t="shared" si="11"/>
        <v/>
      </c>
      <c r="BL13" s="277" t="str">
        <f t="shared" si="12"/>
        <v/>
      </c>
      <c r="BM13" s="277" t="str">
        <f t="shared" si="13"/>
        <v/>
      </c>
      <c r="BN13" s="277" t="str">
        <f t="shared" si="14"/>
        <v/>
      </c>
      <c r="BO13" s="277" t="str">
        <f t="shared" si="15"/>
        <v/>
      </c>
      <c r="BP13" s="277" t="str">
        <f t="shared" si="16"/>
        <v/>
      </c>
      <c r="BQ13" s="277" t="str">
        <f t="shared" si="17"/>
        <v/>
      </c>
      <c r="BR13" s="277" t="str">
        <f t="shared" si="18"/>
        <v/>
      </c>
      <c r="BS13" s="277" t="str">
        <f t="shared" si="19"/>
        <v/>
      </c>
      <c r="BT13" s="277" t="str">
        <f t="shared" si="20"/>
        <v/>
      </c>
      <c r="BU13" s="277" t="str">
        <f t="shared" si="21"/>
        <v/>
      </c>
      <c r="BV13" s="277" t="str">
        <f t="shared" si="22"/>
        <v/>
      </c>
      <c r="BW13" s="277" t="str">
        <f t="shared" si="23"/>
        <v/>
      </c>
      <c r="BX13" s="277" t="str">
        <f t="shared" si="24"/>
        <v/>
      </c>
      <c r="BY13" s="277" t="str">
        <f t="shared" si="25"/>
        <v/>
      </c>
      <c r="BZ13" s="277" t="str">
        <f t="shared" si="26"/>
        <v/>
      </c>
      <c r="CA13" s="277" t="str">
        <f t="shared" si="27"/>
        <v/>
      </c>
      <c r="CB13" s="277" t="str">
        <f t="shared" si="28"/>
        <v/>
      </c>
      <c r="CC13" s="277" t="str">
        <f t="shared" si="29"/>
        <v/>
      </c>
      <c r="CD13" s="277" t="str">
        <f t="shared" si="30"/>
        <v/>
      </c>
      <c r="CE13" s="277" t="str">
        <f t="shared" si="31"/>
        <v/>
      </c>
      <c r="CF13" s="277" t="str">
        <f t="shared" si="32"/>
        <v/>
      </c>
      <c r="CG13" s="277" t="str">
        <f t="shared" si="33"/>
        <v/>
      </c>
      <c r="CH13" s="277" t="str">
        <f t="shared" si="34"/>
        <v/>
      </c>
      <c r="CI13" s="277" t="str">
        <f t="shared" si="35"/>
        <v/>
      </c>
      <c r="CJ13" s="277" t="str">
        <f t="shared" si="36"/>
        <v/>
      </c>
      <c r="CK13" s="277" t="str">
        <f t="shared" si="37"/>
        <v/>
      </c>
      <c r="CL13" s="277" t="str">
        <f t="shared" si="38"/>
        <v/>
      </c>
      <c r="CM13" s="277" t="str">
        <f t="shared" si="39"/>
        <v/>
      </c>
      <c r="CN13" s="277" t="str">
        <f t="shared" si="40"/>
        <v/>
      </c>
      <c r="CO13" s="277" t="str">
        <f t="shared" si="41"/>
        <v/>
      </c>
      <c r="CP13" s="277" t="str">
        <f t="shared" si="42"/>
        <v/>
      </c>
      <c r="CQ13" s="277" t="str">
        <f t="shared" si="43"/>
        <v/>
      </c>
      <c r="CR13" s="277" t="str">
        <f t="shared" si="44"/>
        <v/>
      </c>
      <c r="CS13" s="277" t="str">
        <f t="shared" si="45"/>
        <v/>
      </c>
      <c r="CT13" s="277" t="str">
        <f t="shared" si="46"/>
        <v/>
      </c>
      <c r="CU13" s="277" t="str">
        <f t="shared" si="47"/>
        <v/>
      </c>
      <c r="CV13" s="277" t="str">
        <f t="shared" si="48"/>
        <v/>
      </c>
      <c r="CW13" s="277" t="str">
        <f t="shared" si="49"/>
        <v/>
      </c>
      <c r="CX13" s="277" t="str">
        <f t="shared" si="50"/>
        <v/>
      </c>
      <c r="CY13" s="277" t="str">
        <f t="shared" si="51"/>
        <v/>
      </c>
      <c r="CZ13" s="277" t="str">
        <f t="shared" si="52"/>
        <v/>
      </c>
      <c r="DA13" s="277" t="str">
        <f t="shared" si="53"/>
        <v/>
      </c>
    </row>
    <row r="14" spans="1:105" ht="14.1" customHeight="1">
      <c r="A14" s="223"/>
      <c r="B14" s="748"/>
      <c r="C14" s="749"/>
      <c r="D14" s="749"/>
      <c r="E14" s="749"/>
      <c r="F14" s="750"/>
      <c r="G14" s="751"/>
      <c r="H14" s="752"/>
      <c r="I14" s="752"/>
      <c r="J14" s="753"/>
      <c r="K14" s="283"/>
      <c r="L14" s="279"/>
      <c r="M14" s="279"/>
      <c r="N14" s="279"/>
      <c r="O14" s="279"/>
      <c r="P14" s="279"/>
      <c r="Q14" s="279"/>
      <c r="R14" s="279"/>
      <c r="S14" s="279"/>
      <c r="T14" s="279"/>
      <c r="U14" s="279"/>
      <c r="V14" s="279"/>
      <c r="W14" s="279"/>
      <c r="X14" s="279"/>
      <c r="Y14" s="282"/>
      <c r="Z14" s="279"/>
      <c r="AA14" s="279"/>
      <c r="AB14" s="279"/>
      <c r="AC14" s="279"/>
      <c r="AD14" s="279"/>
      <c r="AE14" s="279"/>
      <c r="AF14" s="279"/>
      <c r="AG14" s="279"/>
      <c r="AH14" s="279"/>
      <c r="AI14" s="279"/>
      <c r="AJ14" s="279"/>
      <c r="AK14" s="279"/>
      <c r="AL14" s="279"/>
      <c r="AM14" s="279"/>
      <c r="AN14" s="279"/>
      <c r="AO14" s="279"/>
      <c r="AP14" s="279"/>
      <c r="AQ14" s="754"/>
      <c r="AR14" s="755"/>
      <c r="AY14" s="265"/>
      <c r="AZ14" s="274">
        <v>9</v>
      </c>
      <c r="BA14" s="756" t="str">
        <f t="shared" si="3"/>
        <v/>
      </c>
      <c r="BB14" s="757"/>
      <c r="BC14" s="281"/>
      <c r="BD14" s="276" t="str">
        <f t="shared" si="4"/>
        <v/>
      </c>
      <c r="BE14" s="277" t="str">
        <f t="shared" si="5"/>
        <v/>
      </c>
      <c r="BF14" s="277" t="str">
        <f t="shared" si="6"/>
        <v/>
      </c>
      <c r="BG14" s="277" t="str">
        <f t="shared" si="7"/>
        <v/>
      </c>
      <c r="BH14" s="277" t="str">
        <f t="shared" si="8"/>
        <v/>
      </c>
      <c r="BI14" s="277" t="str">
        <f t="shared" si="9"/>
        <v/>
      </c>
      <c r="BJ14" s="277" t="str">
        <f t="shared" si="10"/>
        <v/>
      </c>
      <c r="BK14" s="277" t="str">
        <f t="shared" si="11"/>
        <v/>
      </c>
      <c r="BL14" s="277" t="str">
        <f t="shared" si="12"/>
        <v/>
      </c>
      <c r="BM14" s="277" t="str">
        <f t="shared" si="13"/>
        <v/>
      </c>
      <c r="BN14" s="277" t="str">
        <f t="shared" si="14"/>
        <v/>
      </c>
      <c r="BO14" s="277" t="str">
        <f t="shared" si="15"/>
        <v/>
      </c>
      <c r="BP14" s="277" t="str">
        <f t="shared" si="16"/>
        <v/>
      </c>
      <c r="BQ14" s="277" t="str">
        <f t="shared" si="17"/>
        <v/>
      </c>
      <c r="BR14" s="277" t="str">
        <f t="shared" si="18"/>
        <v/>
      </c>
      <c r="BS14" s="277" t="str">
        <f t="shared" si="19"/>
        <v/>
      </c>
      <c r="BT14" s="277" t="str">
        <f t="shared" si="20"/>
        <v/>
      </c>
      <c r="BU14" s="277" t="str">
        <f t="shared" si="21"/>
        <v/>
      </c>
      <c r="BV14" s="277" t="str">
        <f t="shared" si="22"/>
        <v/>
      </c>
      <c r="BW14" s="277" t="str">
        <f t="shared" si="23"/>
        <v/>
      </c>
      <c r="BX14" s="277" t="str">
        <f t="shared" si="24"/>
        <v/>
      </c>
      <c r="BY14" s="277" t="str">
        <f t="shared" si="25"/>
        <v/>
      </c>
      <c r="BZ14" s="277" t="str">
        <f t="shared" si="26"/>
        <v/>
      </c>
      <c r="CA14" s="277" t="str">
        <f t="shared" si="27"/>
        <v/>
      </c>
      <c r="CB14" s="277" t="str">
        <f t="shared" si="28"/>
        <v/>
      </c>
      <c r="CC14" s="277" t="str">
        <f t="shared" si="29"/>
        <v/>
      </c>
      <c r="CD14" s="277" t="str">
        <f t="shared" si="30"/>
        <v/>
      </c>
      <c r="CE14" s="277" t="str">
        <f t="shared" si="31"/>
        <v/>
      </c>
      <c r="CF14" s="277" t="str">
        <f t="shared" si="32"/>
        <v/>
      </c>
      <c r="CG14" s="277" t="str">
        <f t="shared" si="33"/>
        <v/>
      </c>
      <c r="CH14" s="277" t="str">
        <f t="shared" si="34"/>
        <v/>
      </c>
      <c r="CI14" s="277" t="str">
        <f t="shared" si="35"/>
        <v/>
      </c>
      <c r="CJ14" s="277" t="str">
        <f t="shared" si="36"/>
        <v/>
      </c>
      <c r="CK14" s="277" t="str">
        <f t="shared" si="37"/>
        <v/>
      </c>
      <c r="CL14" s="277" t="str">
        <f t="shared" si="38"/>
        <v/>
      </c>
      <c r="CM14" s="277" t="str">
        <f t="shared" si="39"/>
        <v/>
      </c>
      <c r="CN14" s="277" t="str">
        <f t="shared" si="40"/>
        <v/>
      </c>
      <c r="CO14" s="277" t="str">
        <f t="shared" si="41"/>
        <v/>
      </c>
      <c r="CP14" s="277" t="str">
        <f t="shared" si="42"/>
        <v/>
      </c>
      <c r="CQ14" s="277" t="str">
        <f t="shared" si="43"/>
        <v/>
      </c>
      <c r="CR14" s="277" t="str">
        <f t="shared" si="44"/>
        <v/>
      </c>
      <c r="CS14" s="277" t="str">
        <f t="shared" si="45"/>
        <v/>
      </c>
      <c r="CT14" s="277" t="str">
        <f t="shared" si="46"/>
        <v/>
      </c>
      <c r="CU14" s="277" t="str">
        <f t="shared" si="47"/>
        <v/>
      </c>
      <c r="CV14" s="277" t="str">
        <f t="shared" si="48"/>
        <v/>
      </c>
      <c r="CW14" s="277" t="str">
        <f t="shared" si="49"/>
        <v/>
      </c>
      <c r="CX14" s="277" t="str">
        <f t="shared" si="50"/>
        <v/>
      </c>
      <c r="CY14" s="277" t="str">
        <f t="shared" si="51"/>
        <v/>
      </c>
      <c r="CZ14" s="277" t="str">
        <f t="shared" si="52"/>
        <v/>
      </c>
      <c r="DA14" s="277" t="str">
        <f t="shared" si="53"/>
        <v/>
      </c>
    </row>
    <row r="15" spans="1:105" ht="14.1" customHeight="1">
      <c r="A15" s="223"/>
      <c r="B15" s="748"/>
      <c r="C15" s="749"/>
      <c r="D15" s="749"/>
      <c r="E15" s="749"/>
      <c r="F15" s="750"/>
      <c r="G15" s="751" t="s">
        <v>399</v>
      </c>
      <c r="H15" s="752"/>
      <c r="I15" s="752"/>
      <c r="J15" s="753"/>
      <c r="K15" s="279"/>
      <c r="L15" s="279"/>
      <c r="M15" s="279"/>
      <c r="N15" s="279"/>
      <c r="O15" s="279"/>
      <c r="P15" s="279"/>
      <c r="Q15" s="279"/>
      <c r="R15" s="279"/>
      <c r="S15" s="279"/>
      <c r="T15" s="279"/>
      <c r="U15" s="279"/>
      <c r="V15" s="282"/>
      <c r="W15" s="279"/>
      <c r="X15" s="279"/>
      <c r="Y15" s="282"/>
      <c r="Z15" s="279"/>
      <c r="AA15" s="279"/>
      <c r="AB15" s="279"/>
      <c r="AC15" s="279"/>
      <c r="AD15" s="279"/>
      <c r="AE15" s="279"/>
      <c r="AF15" s="279"/>
      <c r="AG15" s="279"/>
      <c r="AH15" s="279"/>
      <c r="AI15" s="279"/>
      <c r="AJ15" s="279"/>
      <c r="AK15" s="279"/>
      <c r="AL15" s="279"/>
      <c r="AM15" s="279"/>
      <c r="AN15" s="279"/>
      <c r="AO15" s="279"/>
      <c r="AP15" s="279"/>
      <c r="AQ15" s="754"/>
      <c r="AR15" s="755"/>
      <c r="AZ15" s="274">
        <v>12</v>
      </c>
      <c r="BA15" s="756" t="str">
        <f t="shared" si="3"/>
        <v/>
      </c>
      <c r="BB15" s="757"/>
      <c r="BC15" s="281"/>
      <c r="BD15" s="276" t="str">
        <f t="shared" si="4"/>
        <v/>
      </c>
      <c r="BE15" s="277" t="str">
        <f t="shared" si="5"/>
        <v/>
      </c>
      <c r="BF15" s="277" t="str">
        <f t="shared" si="6"/>
        <v/>
      </c>
      <c r="BG15" s="277" t="str">
        <f t="shared" si="7"/>
        <v/>
      </c>
      <c r="BH15" s="277" t="str">
        <f t="shared" si="8"/>
        <v/>
      </c>
      <c r="BI15" s="277" t="str">
        <f t="shared" si="9"/>
        <v/>
      </c>
      <c r="BJ15" s="277" t="str">
        <f t="shared" si="10"/>
        <v/>
      </c>
      <c r="BK15" s="277" t="str">
        <f t="shared" si="11"/>
        <v/>
      </c>
      <c r="BL15" s="277" t="str">
        <f t="shared" si="12"/>
        <v/>
      </c>
      <c r="BM15" s="277" t="str">
        <f t="shared" si="13"/>
        <v/>
      </c>
      <c r="BN15" s="277" t="str">
        <f t="shared" si="14"/>
        <v/>
      </c>
      <c r="BO15" s="277" t="str">
        <f t="shared" si="15"/>
        <v/>
      </c>
      <c r="BP15" s="277" t="str">
        <f t="shared" si="16"/>
        <v/>
      </c>
      <c r="BQ15" s="277" t="str">
        <f t="shared" si="17"/>
        <v/>
      </c>
      <c r="BR15" s="277" t="str">
        <f t="shared" si="18"/>
        <v/>
      </c>
      <c r="BS15" s="277" t="str">
        <f t="shared" si="19"/>
        <v/>
      </c>
      <c r="BT15" s="277" t="str">
        <f t="shared" si="20"/>
        <v/>
      </c>
      <c r="BU15" s="277" t="str">
        <f t="shared" si="21"/>
        <v/>
      </c>
      <c r="BV15" s="277" t="str">
        <f t="shared" si="22"/>
        <v/>
      </c>
      <c r="BW15" s="277" t="str">
        <f t="shared" si="23"/>
        <v/>
      </c>
      <c r="BX15" s="277" t="str">
        <f t="shared" si="24"/>
        <v/>
      </c>
      <c r="BY15" s="277" t="str">
        <f t="shared" si="25"/>
        <v/>
      </c>
      <c r="BZ15" s="277" t="str">
        <f t="shared" si="26"/>
        <v/>
      </c>
      <c r="CA15" s="277" t="str">
        <f t="shared" si="27"/>
        <v/>
      </c>
      <c r="CB15" s="277" t="str">
        <f t="shared" si="28"/>
        <v/>
      </c>
      <c r="CC15" s="277" t="str">
        <f t="shared" si="29"/>
        <v/>
      </c>
      <c r="CD15" s="277" t="str">
        <f t="shared" si="30"/>
        <v/>
      </c>
      <c r="CE15" s="277" t="str">
        <f t="shared" si="31"/>
        <v/>
      </c>
      <c r="CF15" s="277" t="str">
        <f t="shared" si="32"/>
        <v/>
      </c>
      <c r="CG15" s="277" t="str">
        <f t="shared" si="33"/>
        <v/>
      </c>
      <c r="CH15" s="277" t="str">
        <f t="shared" si="34"/>
        <v/>
      </c>
      <c r="CI15" s="277" t="str">
        <f t="shared" si="35"/>
        <v/>
      </c>
      <c r="CJ15" s="277" t="str">
        <f t="shared" si="36"/>
        <v/>
      </c>
      <c r="CK15" s="277" t="str">
        <f t="shared" si="37"/>
        <v/>
      </c>
      <c r="CL15" s="277" t="str">
        <f t="shared" si="38"/>
        <v/>
      </c>
      <c r="CM15" s="277" t="str">
        <f t="shared" si="39"/>
        <v/>
      </c>
      <c r="CN15" s="277" t="str">
        <f t="shared" si="40"/>
        <v/>
      </c>
      <c r="CO15" s="277" t="str">
        <f t="shared" si="41"/>
        <v/>
      </c>
      <c r="CP15" s="277" t="str">
        <f t="shared" si="42"/>
        <v/>
      </c>
      <c r="CQ15" s="277" t="str">
        <f t="shared" si="43"/>
        <v/>
      </c>
      <c r="CR15" s="277" t="str">
        <f t="shared" si="44"/>
        <v/>
      </c>
      <c r="CS15" s="277" t="str">
        <f t="shared" si="45"/>
        <v/>
      </c>
      <c r="CT15" s="277" t="str">
        <f t="shared" si="46"/>
        <v/>
      </c>
      <c r="CU15" s="277" t="str">
        <f t="shared" si="47"/>
        <v/>
      </c>
      <c r="CV15" s="277" t="str">
        <f t="shared" si="48"/>
        <v/>
      </c>
      <c r="CW15" s="277" t="str">
        <f t="shared" si="49"/>
        <v/>
      </c>
      <c r="CX15" s="277" t="str">
        <f t="shared" si="50"/>
        <v/>
      </c>
      <c r="CY15" s="277" t="str">
        <f t="shared" si="51"/>
        <v/>
      </c>
      <c r="CZ15" s="277" t="str">
        <f t="shared" si="52"/>
        <v/>
      </c>
      <c r="DA15" s="277" t="str">
        <f t="shared" si="53"/>
        <v/>
      </c>
    </row>
    <row r="16" spans="1:105" ht="14.1" customHeight="1">
      <c r="A16" s="223"/>
      <c r="B16" s="748"/>
      <c r="C16" s="749"/>
      <c r="D16" s="749"/>
      <c r="E16" s="749"/>
      <c r="F16" s="750"/>
      <c r="G16" s="751"/>
      <c r="H16" s="752"/>
      <c r="I16" s="752"/>
      <c r="J16" s="753"/>
      <c r="K16" s="283"/>
      <c r="L16" s="279"/>
      <c r="M16" s="279"/>
      <c r="N16" s="279"/>
      <c r="O16" s="279"/>
      <c r="P16" s="279"/>
      <c r="Q16" s="279"/>
      <c r="R16" s="279"/>
      <c r="S16" s="279"/>
      <c r="T16" s="279"/>
      <c r="U16" s="279"/>
      <c r="V16" s="279"/>
      <c r="W16" s="279"/>
      <c r="X16" s="279"/>
      <c r="Y16" s="282"/>
      <c r="Z16" s="279"/>
      <c r="AA16" s="279"/>
      <c r="AB16" s="279"/>
      <c r="AC16" s="279"/>
      <c r="AD16" s="279"/>
      <c r="AE16" s="279"/>
      <c r="AF16" s="279"/>
      <c r="AG16" s="279"/>
      <c r="AH16" s="279"/>
      <c r="AI16" s="279"/>
      <c r="AJ16" s="279"/>
      <c r="AK16" s="279"/>
      <c r="AL16" s="279"/>
      <c r="AM16" s="279"/>
      <c r="AN16" s="279"/>
      <c r="AO16" s="279"/>
      <c r="AP16" s="279"/>
      <c r="AQ16" s="754"/>
      <c r="AR16" s="755"/>
      <c r="AZ16" s="274">
        <v>13</v>
      </c>
      <c r="BA16" s="756" t="str">
        <f t="shared" si="3"/>
        <v/>
      </c>
      <c r="BB16" s="757"/>
      <c r="BC16" s="281"/>
      <c r="BD16" s="276" t="str">
        <f t="shared" si="4"/>
        <v/>
      </c>
      <c r="BE16" s="277" t="str">
        <f t="shared" si="5"/>
        <v/>
      </c>
      <c r="BF16" s="277" t="str">
        <f t="shared" si="6"/>
        <v/>
      </c>
      <c r="BG16" s="277" t="str">
        <f t="shared" si="7"/>
        <v/>
      </c>
      <c r="BH16" s="277" t="str">
        <f t="shared" si="8"/>
        <v/>
      </c>
      <c r="BI16" s="277" t="str">
        <f t="shared" si="9"/>
        <v/>
      </c>
      <c r="BJ16" s="277" t="str">
        <f t="shared" si="10"/>
        <v/>
      </c>
      <c r="BK16" s="277" t="str">
        <f t="shared" si="11"/>
        <v/>
      </c>
      <c r="BL16" s="277" t="str">
        <f t="shared" si="12"/>
        <v/>
      </c>
      <c r="BM16" s="277" t="str">
        <f t="shared" si="13"/>
        <v/>
      </c>
      <c r="BN16" s="277" t="str">
        <f t="shared" si="14"/>
        <v/>
      </c>
      <c r="BO16" s="277" t="str">
        <f t="shared" si="15"/>
        <v/>
      </c>
      <c r="BP16" s="277" t="str">
        <f t="shared" si="16"/>
        <v/>
      </c>
      <c r="BQ16" s="277" t="str">
        <f t="shared" si="17"/>
        <v/>
      </c>
      <c r="BR16" s="277" t="str">
        <f t="shared" si="18"/>
        <v/>
      </c>
      <c r="BS16" s="277" t="str">
        <f t="shared" si="19"/>
        <v/>
      </c>
      <c r="BT16" s="277" t="str">
        <f t="shared" si="20"/>
        <v/>
      </c>
      <c r="BU16" s="277" t="str">
        <f t="shared" si="21"/>
        <v/>
      </c>
      <c r="BV16" s="277" t="str">
        <f t="shared" si="22"/>
        <v/>
      </c>
      <c r="BW16" s="277" t="str">
        <f t="shared" si="23"/>
        <v/>
      </c>
      <c r="BX16" s="277" t="str">
        <f t="shared" si="24"/>
        <v/>
      </c>
      <c r="BY16" s="277" t="str">
        <f t="shared" si="25"/>
        <v/>
      </c>
      <c r="BZ16" s="277" t="str">
        <f t="shared" si="26"/>
        <v/>
      </c>
      <c r="CA16" s="277" t="str">
        <f t="shared" si="27"/>
        <v/>
      </c>
      <c r="CB16" s="277" t="str">
        <f t="shared" si="28"/>
        <v/>
      </c>
      <c r="CC16" s="277" t="str">
        <f t="shared" si="29"/>
        <v/>
      </c>
      <c r="CD16" s="277" t="str">
        <f t="shared" si="30"/>
        <v/>
      </c>
      <c r="CE16" s="277" t="str">
        <f t="shared" si="31"/>
        <v/>
      </c>
      <c r="CF16" s="277" t="str">
        <f t="shared" si="32"/>
        <v/>
      </c>
      <c r="CG16" s="277" t="str">
        <f t="shared" si="33"/>
        <v/>
      </c>
      <c r="CH16" s="277" t="str">
        <f t="shared" si="34"/>
        <v/>
      </c>
      <c r="CI16" s="277" t="str">
        <f t="shared" si="35"/>
        <v/>
      </c>
      <c r="CJ16" s="277" t="str">
        <f t="shared" si="36"/>
        <v/>
      </c>
      <c r="CK16" s="277" t="str">
        <f t="shared" si="37"/>
        <v/>
      </c>
      <c r="CL16" s="277" t="str">
        <f t="shared" si="38"/>
        <v/>
      </c>
      <c r="CM16" s="277" t="str">
        <f t="shared" si="39"/>
        <v/>
      </c>
      <c r="CN16" s="277" t="str">
        <f t="shared" si="40"/>
        <v/>
      </c>
      <c r="CO16" s="277" t="str">
        <f t="shared" si="41"/>
        <v/>
      </c>
      <c r="CP16" s="277" t="str">
        <f t="shared" si="42"/>
        <v/>
      </c>
      <c r="CQ16" s="277" t="str">
        <f t="shared" si="43"/>
        <v/>
      </c>
      <c r="CR16" s="277" t="str">
        <f t="shared" si="44"/>
        <v/>
      </c>
      <c r="CS16" s="277" t="str">
        <f t="shared" si="45"/>
        <v/>
      </c>
      <c r="CT16" s="277" t="str">
        <f t="shared" si="46"/>
        <v/>
      </c>
      <c r="CU16" s="277" t="str">
        <f t="shared" si="47"/>
        <v/>
      </c>
      <c r="CV16" s="277" t="str">
        <f t="shared" si="48"/>
        <v/>
      </c>
      <c r="CW16" s="277" t="str">
        <f t="shared" si="49"/>
        <v/>
      </c>
      <c r="CX16" s="277" t="str">
        <f t="shared" si="50"/>
        <v/>
      </c>
      <c r="CY16" s="277" t="str">
        <f t="shared" si="51"/>
        <v/>
      </c>
      <c r="CZ16" s="277" t="str">
        <f t="shared" si="52"/>
        <v/>
      </c>
      <c r="DA16" s="277" t="str">
        <f t="shared" si="53"/>
        <v/>
      </c>
    </row>
    <row r="17" spans="1:105" ht="14.1" customHeight="1">
      <c r="A17" s="223"/>
      <c r="B17" s="748"/>
      <c r="C17" s="749"/>
      <c r="D17" s="749"/>
      <c r="E17" s="749"/>
      <c r="F17" s="750"/>
      <c r="G17" s="751"/>
      <c r="H17" s="752"/>
      <c r="I17" s="752"/>
      <c r="J17" s="753"/>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754"/>
      <c r="AR17" s="755"/>
      <c r="AZ17" s="274">
        <v>14</v>
      </c>
      <c r="BA17" s="756" t="str">
        <f t="shared" si="3"/>
        <v/>
      </c>
      <c r="BB17" s="757"/>
      <c r="BC17" s="281"/>
      <c r="BD17" s="276" t="str">
        <f t="shared" si="4"/>
        <v/>
      </c>
      <c r="BE17" s="277" t="str">
        <f t="shared" si="5"/>
        <v/>
      </c>
      <c r="BF17" s="277" t="str">
        <f t="shared" si="6"/>
        <v/>
      </c>
      <c r="BG17" s="277" t="str">
        <f t="shared" si="7"/>
        <v/>
      </c>
      <c r="BH17" s="277" t="str">
        <f t="shared" si="8"/>
        <v/>
      </c>
      <c r="BI17" s="277" t="str">
        <f t="shared" si="9"/>
        <v/>
      </c>
      <c r="BJ17" s="277" t="str">
        <f t="shared" si="10"/>
        <v/>
      </c>
      <c r="BK17" s="277" t="str">
        <f t="shared" si="11"/>
        <v/>
      </c>
      <c r="BL17" s="277" t="str">
        <f t="shared" si="12"/>
        <v/>
      </c>
      <c r="BM17" s="277" t="str">
        <f t="shared" si="13"/>
        <v/>
      </c>
      <c r="BN17" s="277" t="str">
        <f t="shared" si="14"/>
        <v/>
      </c>
      <c r="BO17" s="277" t="str">
        <f t="shared" si="15"/>
        <v/>
      </c>
      <c r="BP17" s="277" t="str">
        <f t="shared" si="16"/>
        <v/>
      </c>
      <c r="BQ17" s="277" t="str">
        <f t="shared" si="17"/>
        <v/>
      </c>
      <c r="BR17" s="277" t="str">
        <f t="shared" si="18"/>
        <v/>
      </c>
      <c r="BS17" s="277" t="str">
        <f t="shared" si="19"/>
        <v/>
      </c>
      <c r="BT17" s="277" t="str">
        <f t="shared" si="20"/>
        <v/>
      </c>
      <c r="BU17" s="277" t="str">
        <f t="shared" si="21"/>
        <v/>
      </c>
      <c r="BV17" s="277" t="str">
        <f t="shared" si="22"/>
        <v/>
      </c>
      <c r="BW17" s="277" t="str">
        <f t="shared" si="23"/>
        <v/>
      </c>
      <c r="BX17" s="277" t="str">
        <f t="shared" si="24"/>
        <v/>
      </c>
      <c r="BY17" s="277" t="str">
        <f t="shared" si="25"/>
        <v/>
      </c>
      <c r="BZ17" s="277" t="str">
        <f t="shared" si="26"/>
        <v/>
      </c>
      <c r="CA17" s="277" t="str">
        <f t="shared" si="27"/>
        <v/>
      </c>
      <c r="CB17" s="277" t="str">
        <f t="shared" si="28"/>
        <v/>
      </c>
      <c r="CC17" s="277" t="str">
        <f t="shared" si="29"/>
        <v/>
      </c>
      <c r="CD17" s="277" t="str">
        <f t="shared" si="30"/>
        <v/>
      </c>
      <c r="CE17" s="277" t="str">
        <f t="shared" si="31"/>
        <v/>
      </c>
      <c r="CF17" s="277" t="str">
        <f t="shared" si="32"/>
        <v/>
      </c>
      <c r="CG17" s="277" t="str">
        <f t="shared" si="33"/>
        <v/>
      </c>
      <c r="CH17" s="277" t="str">
        <f t="shared" si="34"/>
        <v/>
      </c>
      <c r="CI17" s="277" t="str">
        <f t="shared" si="35"/>
        <v/>
      </c>
      <c r="CJ17" s="277" t="str">
        <f t="shared" si="36"/>
        <v/>
      </c>
      <c r="CK17" s="277" t="str">
        <f t="shared" si="37"/>
        <v/>
      </c>
      <c r="CL17" s="277" t="str">
        <f t="shared" si="38"/>
        <v/>
      </c>
      <c r="CM17" s="277" t="str">
        <f t="shared" si="39"/>
        <v/>
      </c>
      <c r="CN17" s="277" t="str">
        <f t="shared" si="40"/>
        <v/>
      </c>
      <c r="CO17" s="277" t="str">
        <f t="shared" si="41"/>
        <v/>
      </c>
      <c r="CP17" s="277" t="str">
        <f t="shared" si="42"/>
        <v/>
      </c>
      <c r="CQ17" s="277" t="str">
        <f t="shared" si="43"/>
        <v/>
      </c>
      <c r="CR17" s="277" t="str">
        <f t="shared" si="44"/>
        <v/>
      </c>
      <c r="CS17" s="277" t="str">
        <f t="shared" si="45"/>
        <v/>
      </c>
      <c r="CT17" s="277" t="str">
        <f t="shared" si="46"/>
        <v/>
      </c>
      <c r="CU17" s="277" t="str">
        <f t="shared" si="47"/>
        <v/>
      </c>
      <c r="CV17" s="277" t="str">
        <f t="shared" si="48"/>
        <v/>
      </c>
      <c r="CW17" s="277" t="str">
        <f t="shared" si="49"/>
        <v/>
      </c>
      <c r="CX17" s="277" t="str">
        <f t="shared" si="50"/>
        <v/>
      </c>
      <c r="CY17" s="277" t="str">
        <f t="shared" si="51"/>
        <v/>
      </c>
      <c r="CZ17" s="277" t="str">
        <f t="shared" si="52"/>
        <v/>
      </c>
      <c r="DA17" s="277" t="str">
        <f t="shared" si="53"/>
        <v/>
      </c>
    </row>
    <row r="18" spans="1:105" ht="14.1" customHeight="1">
      <c r="A18" s="223"/>
      <c r="B18" s="748"/>
      <c r="C18" s="749"/>
      <c r="D18" s="749"/>
      <c r="E18" s="749"/>
      <c r="F18" s="750"/>
      <c r="G18" s="751"/>
      <c r="H18" s="752"/>
      <c r="I18" s="752"/>
      <c r="J18" s="753"/>
      <c r="K18" s="279"/>
      <c r="L18" s="279"/>
      <c r="M18" s="279"/>
      <c r="N18" s="279"/>
      <c r="O18" s="279"/>
      <c r="P18" s="279"/>
      <c r="Q18" s="279"/>
      <c r="R18" s="279"/>
      <c r="S18" s="279"/>
      <c r="T18" s="279"/>
      <c r="U18" s="279"/>
      <c r="V18" s="282"/>
      <c r="W18" s="279"/>
      <c r="X18" s="279"/>
      <c r="Y18" s="282"/>
      <c r="Z18" s="279"/>
      <c r="AA18" s="279"/>
      <c r="AB18" s="279"/>
      <c r="AC18" s="279"/>
      <c r="AD18" s="279"/>
      <c r="AE18" s="279"/>
      <c r="AF18" s="279"/>
      <c r="AG18" s="279"/>
      <c r="AH18" s="279"/>
      <c r="AI18" s="279"/>
      <c r="AJ18" s="279"/>
      <c r="AK18" s="279"/>
      <c r="AL18" s="279"/>
      <c r="AM18" s="279"/>
      <c r="AN18" s="279"/>
      <c r="AO18" s="279"/>
      <c r="AP18" s="279"/>
      <c r="AQ18" s="754"/>
      <c r="AR18" s="755"/>
      <c r="AZ18" s="274">
        <v>15</v>
      </c>
      <c r="BA18" s="756" t="str">
        <f t="shared" si="3"/>
        <v/>
      </c>
      <c r="BB18" s="757"/>
      <c r="BC18" s="281"/>
      <c r="BD18" s="276" t="str">
        <f t="shared" si="4"/>
        <v/>
      </c>
      <c r="BE18" s="277" t="str">
        <f t="shared" si="5"/>
        <v/>
      </c>
      <c r="BF18" s="277" t="str">
        <f t="shared" si="6"/>
        <v/>
      </c>
      <c r="BG18" s="277" t="str">
        <f t="shared" si="7"/>
        <v/>
      </c>
      <c r="BH18" s="277" t="str">
        <f t="shared" si="8"/>
        <v/>
      </c>
      <c r="BI18" s="277" t="str">
        <f t="shared" si="9"/>
        <v/>
      </c>
      <c r="BJ18" s="277" t="str">
        <f t="shared" si="10"/>
        <v/>
      </c>
      <c r="BK18" s="277" t="str">
        <f t="shared" si="11"/>
        <v/>
      </c>
      <c r="BL18" s="277" t="str">
        <f t="shared" si="12"/>
        <v/>
      </c>
      <c r="BM18" s="277" t="str">
        <f t="shared" si="13"/>
        <v/>
      </c>
      <c r="BN18" s="277" t="str">
        <f t="shared" si="14"/>
        <v/>
      </c>
      <c r="BO18" s="277" t="str">
        <f t="shared" si="15"/>
        <v/>
      </c>
      <c r="BP18" s="277" t="str">
        <f t="shared" si="16"/>
        <v/>
      </c>
      <c r="BQ18" s="277" t="str">
        <f t="shared" si="17"/>
        <v/>
      </c>
      <c r="BR18" s="277" t="str">
        <f t="shared" si="18"/>
        <v/>
      </c>
      <c r="BS18" s="277" t="str">
        <f t="shared" si="19"/>
        <v/>
      </c>
      <c r="BT18" s="277" t="str">
        <f t="shared" si="20"/>
        <v/>
      </c>
      <c r="BU18" s="277" t="str">
        <f t="shared" si="21"/>
        <v/>
      </c>
      <c r="BV18" s="277" t="str">
        <f t="shared" si="22"/>
        <v/>
      </c>
      <c r="BW18" s="277" t="str">
        <f t="shared" si="23"/>
        <v/>
      </c>
      <c r="BX18" s="277" t="str">
        <f t="shared" si="24"/>
        <v/>
      </c>
      <c r="BY18" s="277" t="str">
        <f t="shared" si="25"/>
        <v/>
      </c>
      <c r="BZ18" s="277" t="str">
        <f t="shared" si="26"/>
        <v/>
      </c>
      <c r="CA18" s="277" t="str">
        <f t="shared" si="27"/>
        <v/>
      </c>
      <c r="CB18" s="277" t="str">
        <f t="shared" si="28"/>
        <v/>
      </c>
      <c r="CC18" s="277" t="str">
        <f t="shared" si="29"/>
        <v/>
      </c>
      <c r="CD18" s="277" t="str">
        <f t="shared" si="30"/>
        <v/>
      </c>
      <c r="CE18" s="277" t="str">
        <f t="shared" si="31"/>
        <v/>
      </c>
      <c r="CF18" s="277" t="str">
        <f t="shared" si="32"/>
        <v/>
      </c>
      <c r="CG18" s="277" t="str">
        <f t="shared" si="33"/>
        <v/>
      </c>
      <c r="CH18" s="277" t="str">
        <f t="shared" si="34"/>
        <v/>
      </c>
      <c r="CI18" s="277" t="str">
        <f t="shared" si="35"/>
        <v/>
      </c>
      <c r="CJ18" s="277" t="str">
        <f t="shared" si="36"/>
        <v/>
      </c>
      <c r="CK18" s="277" t="str">
        <f t="shared" si="37"/>
        <v/>
      </c>
      <c r="CL18" s="277" t="str">
        <f t="shared" si="38"/>
        <v/>
      </c>
      <c r="CM18" s="277" t="str">
        <f t="shared" si="39"/>
        <v/>
      </c>
      <c r="CN18" s="277" t="str">
        <f t="shared" si="40"/>
        <v/>
      </c>
      <c r="CO18" s="277" t="str">
        <f t="shared" si="41"/>
        <v/>
      </c>
      <c r="CP18" s="277" t="str">
        <f t="shared" si="42"/>
        <v/>
      </c>
      <c r="CQ18" s="277" t="str">
        <f t="shared" si="43"/>
        <v/>
      </c>
      <c r="CR18" s="277" t="str">
        <f t="shared" si="44"/>
        <v/>
      </c>
      <c r="CS18" s="277" t="str">
        <f t="shared" si="45"/>
        <v/>
      </c>
      <c r="CT18" s="277" t="str">
        <f t="shared" si="46"/>
        <v/>
      </c>
      <c r="CU18" s="277" t="str">
        <f t="shared" si="47"/>
        <v/>
      </c>
      <c r="CV18" s="277" t="str">
        <f t="shared" si="48"/>
        <v/>
      </c>
      <c r="CW18" s="277" t="str">
        <f t="shared" si="49"/>
        <v/>
      </c>
      <c r="CX18" s="277" t="str">
        <f t="shared" si="50"/>
        <v/>
      </c>
      <c r="CY18" s="277" t="str">
        <f t="shared" si="51"/>
        <v/>
      </c>
      <c r="CZ18" s="277" t="str">
        <f t="shared" si="52"/>
        <v/>
      </c>
      <c r="DA18" s="277" t="str">
        <f t="shared" si="53"/>
        <v/>
      </c>
    </row>
    <row r="19" spans="1:105" ht="14.1" customHeight="1">
      <c r="A19" s="223"/>
      <c r="B19" s="748"/>
      <c r="C19" s="749"/>
      <c r="D19" s="749"/>
      <c r="E19" s="749"/>
      <c r="F19" s="750"/>
      <c r="G19" s="751" t="s">
        <v>400</v>
      </c>
      <c r="H19" s="752"/>
      <c r="I19" s="752"/>
      <c r="J19" s="753"/>
      <c r="K19" s="283"/>
      <c r="L19" s="279"/>
      <c r="M19" s="279"/>
      <c r="N19" s="279"/>
      <c r="O19" s="279"/>
      <c r="P19" s="279"/>
      <c r="Q19" s="279"/>
      <c r="R19" s="279"/>
      <c r="S19" s="279"/>
      <c r="T19" s="279"/>
      <c r="U19" s="279"/>
      <c r="V19" s="279"/>
      <c r="W19" s="279"/>
      <c r="X19" s="279"/>
      <c r="Y19" s="282"/>
      <c r="Z19" s="279"/>
      <c r="AA19" s="279"/>
      <c r="AB19" s="279"/>
      <c r="AC19" s="279"/>
      <c r="AD19" s="279"/>
      <c r="AE19" s="279"/>
      <c r="AF19" s="279"/>
      <c r="AG19" s="279"/>
      <c r="AH19" s="279"/>
      <c r="AI19" s="279"/>
      <c r="AJ19" s="279"/>
      <c r="AK19" s="279"/>
      <c r="AL19" s="279"/>
      <c r="AM19" s="279"/>
      <c r="AN19" s="279"/>
      <c r="AO19" s="279"/>
      <c r="AP19" s="279"/>
      <c r="AQ19" s="754"/>
      <c r="AR19" s="755"/>
      <c r="AZ19" s="274">
        <v>16</v>
      </c>
      <c r="BA19" s="756" t="str">
        <f t="shared" si="3"/>
        <v/>
      </c>
      <c r="BB19" s="757"/>
      <c r="BC19" s="281"/>
      <c r="BD19" s="276" t="str">
        <f t="shared" si="4"/>
        <v/>
      </c>
      <c r="BE19" s="277" t="str">
        <f t="shared" si="5"/>
        <v/>
      </c>
      <c r="BF19" s="277" t="str">
        <f t="shared" si="6"/>
        <v/>
      </c>
      <c r="BG19" s="277" t="str">
        <f t="shared" si="7"/>
        <v/>
      </c>
      <c r="BH19" s="277" t="str">
        <f t="shared" si="8"/>
        <v/>
      </c>
      <c r="BI19" s="277" t="str">
        <f t="shared" si="9"/>
        <v/>
      </c>
      <c r="BJ19" s="277" t="str">
        <f t="shared" si="10"/>
        <v/>
      </c>
      <c r="BK19" s="277" t="str">
        <f t="shared" si="11"/>
        <v/>
      </c>
      <c r="BL19" s="277" t="str">
        <f t="shared" si="12"/>
        <v/>
      </c>
      <c r="BM19" s="277" t="str">
        <f t="shared" si="13"/>
        <v/>
      </c>
      <c r="BN19" s="277" t="str">
        <f t="shared" si="14"/>
        <v/>
      </c>
      <c r="BO19" s="277" t="str">
        <f t="shared" si="15"/>
        <v/>
      </c>
      <c r="BP19" s="277" t="str">
        <f t="shared" si="16"/>
        <v/>
      </c>
      <c r="BQ19" s="277" t="str">
        <f t="shared" si="17"/>
        <v/>
      </c>
      <c r="BR19" s="277" t="str">
        <f t="shared" si="18"/>
        <v/>
      </c>
      <c r="BS19" s="277" t="str">
        <f t="shared" si="19"/>
        <v/>
      </c>
      <c r="BT19" s="277" t="str">
        <f t="shared" si="20"/>
        <v/>
      </c>
      <c r="BU19" s="277" t="str">
        <f t="shared" si="21"/>
        <v/>
      </c>
      <c r="BV19" s="277" t="str">
        <f t="shared" si="22"/>
        <v/>
      </c>
      <c r="BW19" s="277" t="str">
        <f t="shared" si="23"/>
        <v/>
      </c>
      <c r="BX19" s="277" t="str">
        <f t="shared" si="24"/>
        <v/>
      </c>
      <c r="BY19" s="277" t="str">
        <f t="shared" si="25"/>
        <v/>
      </c>
      <c r="BZ19" s="277" t="str">
        <f t="shared" si="26"/>
        <v/>
      </c>
      <c r="CA19" s="277" t="str">
        <f t="shared" si="27"/>
        <v/>
      </c>
      <c r="CB19" s="277" t="str">
        <f t="shared" si="28"/>
        <v/>
      </c>
      <c r="CC19" s="277" t="str">
        <f t="shared" si="29"/>
        <v/>
      </c>
      <c r="CD19" s="277" t="str">
        <f t="shared" si="30"/>
        <v/>
      </c>
      <c r="CE19" s="277" t="str">
        <f t="shared" si="31"/>
        <v/>
      </c>
      <c r="CF19" s="277" t="str">
        <f t="shared" si="32"/>
        <v/>
      </c>
      <c r="CG19" s="277" t="str">
        <f t="shared" si="33"/>
        <v/>
      </c>
      <c r="CH19" s="277" t="str">
        <f t="shared" si="34"/>
        <v/>
      </c>
      <c r="CI19" s="277" t="str">
        <f t="shared" si="35"/>
        <v/>
      </c>
      <c r="CJ19" s="277" t="str">
        <f t="shared" si="36"/>
        <v/>
      </c>
      <c r="CK19" s="277" t="str">
        <f t="shared" si="37"/>
        <v/>
      </c>
      <c r="CL19" s="277" t="str">
        <f t="shared" si="38"/>
        <v/>
      </c>
      <c r="CM19" s="277" t="str">
        <f t="shared" si="39"/>
        <v/>
      </c>
      <c r="CN19" s="277" t="str">
        <f t="shared" si="40"/>
        <v/>
      </c>
      <c r="CO19" s="277" t="str">
        <f t="shared" si="41"/>
        <v/>
      </c>
      <c r="CP19" s="277" t="str">
        <f t="shared" si="42"/>
        <v/>
      </c>
      <c r="CQ19" s="277" t="str">
        <f t="shared" si="43"/>
        <v/>
      </c>
      <c r="CR19" s="277" t="str">
        <f t="shared" si="44"/>
        <v/>
      </c>
      <c r="CS19" s="277" t="str">
        <f t="shared" si="45"/>
        <v/>
      </c>
      <c r="CT19" s="277" t="str">
        <f t="shared" si="46"/>
        <v/>
      </c>
      <c r="CU19" s="277" t="str">
        <f t="shared" si="47"/>
        <v/>
      </c>
      <c r="CV19" s="277" t="str">
        <f t="shared" si="48"/>
        <v/>
      </c>
      <c r="CW19" s="277" t="str">
        <f t="shared" si="49"/>
        <v/>
      </c>
      <c r="CX19" s="277" t="str">
        <f t="shared" si="50"/>
        <v/>
      </c>
      <c r="CY19" s="277" t="str">
        <f t="shared" si="51"/>
        <v/>
      </c>
      <c r="CZ19" s="277" t="str">
        <f t="shared" si="52"/>
        <v/>
      </c>
      <c r="DA19" s="277" t="str">
        <f t="shared" si="53"/>
        <v/>
      </c>
    </row>
    <row r="20" spans="1:105" ht="14.1" customHeight="1">
      <c r="A20" s="223"/>
      <c r="B20" s="748"/>
      <c r="C20" s="749"/>
      <c r="D20" s="749"/>
      <c r="E20" s="749"/>
      <c r="F20" s="750"/>
      <c r="G20" s="751" t="s">
        <v>398</v>
      </c>
      <c r="H20" s="752"/>
      <c r="I20" s="752"/>
      <c r="J20" s="753"/>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754"/>
      <c r="AR20" s="755"/>
      <c r="AZ20" s="274">
        <v>17</v>
      </c>
      <c r="BA20" s="756" t="str">
        <f t="shared" si="3"/>
        <v/>
      </c>
      <c r="BB20" s="757"/>
      <c r="BC20" s="281"/>
      <c r="BD20" s="276" t="str">
        <f t="shared" si="4"/>
        <v/>
      </c>
      <c r="BE20" s="277" t="str">
        <f t="shared" si="5"/>
        <v/>
      </c>
      <c r="BF20" s="277" t="str">
        <f t="shared" si="6"/>
        <v/>
      </c>
      <c r="BG20" s="277" t="str">
        <f t="shared" si="7"/>
        <v/>
      </c>
      <c r="BH20" s="277" t="str">
        <f t="shared" si="8"/>
        <v/>
      </c>
      <c r="BI20" s="277" t="str">
        <f t="shared" si="9"/>
        <v/>
      </c>
      <c r="BJ20" s="277" t="str">
        <f t="shared" si="10"/>
        <v/>
      </c>
      <c r="BK20" s="277" t="str">
        <f t="shared" si="11"/>
        <v/>
      </c>
      <c r="BL20" s="277" t="str">
        <f t="shared" si="12"/>
        <v/>
      </c>
      <c r="BM20" s="277" t="str">
        <f t="shared" si="13"/>
        <v/>
      </c>
      <c r="BN20" s="277" t="str">
        <f t="shared" si="14"/>
        <v/>
      </c>
      <c r="BO20" s="277" t="str">
        <f t="shared" si="15"/>
        <v/>
      </c>
      <c r="BP20" s="277" t="str">
        <f t="shared" si="16"/>
        <v/>
      </c>
      <c r="BQ20" s="277" t="str">
        <f t="shared" si="17"/>
        <v/>
      </c>
      <c r="BR20" s="277" t="str">
        <f t="shared" si="18"/>
        <v/>
      </c>
      <c r="BS20" s="277" t="str">
        <f t="shared" si="19"/>
        <v/>
      </c>
      <c r="BT20" s="277" t="str">
        <f t="shared" si="20"/>
        <v/>
      </c>
      <c r="BU20" s="277" t="str">
        <f t="shared" si="21"/>
        <v/>
      </c>
      <c r="BV20" s="277" t="str">
        <f t="shared" si="22"/>
        <v/>
      </c>
      <c r="BW20" s="277" t="str">
        <f t="shared" si="23"/>
        <v/>
      </c>
      <c r="BX20" s="277" t="str">
        <f t="shared" si="24"/>
        <v/>
      </c>
      <c r="BY20" s="277" t="str">
        <f t="shared" si="25"/>
        <v/>
      </c>
      <c r="BZ20" s="277" t="str">
        <f t="shared" si="26"/>
        <v/>
      </c>
      <c r="CA20" s="277" t="str">
        <f t="shared" si="27"/>
        <v/>
      </c>
      <c r="CB20" s="277" t="str">
        <f t="shared" si="28"/>
        <v/>
      </c>
      <c r="CC20" s="277" t="str">
        <f t="shared" si="29"/>
        <v/>
      </c>
      <c r="CD20" s="277" t="str">
        <f t="shared" si="30"/>
        <v/>
      </c>
      <c r="CE20" s="277" t="str">
        <f t="shared" si="31"/>
        <v/>
      </c>
      <c r="CF20" s="277" t="str">
        <f t="shared" si="32"/>
        <v/>
      </c>
      <c r="CG20" s="277" t="str">
        <f t="shared" si="33"/>
        <v/>
      </c>
      <c r="CH20" s="277" t="str">
        <f t="shared" si="34"/>
        <v/>
      </c>
      <c r="CI20" s="277" t="str">
        <f t="shared" si="35"/>
        <v/>
      </c>
      <c r="CJ20" s="277" t="str">
        <f t="shared" si="36"/>
        <v/>
      </c>
      <c r="CK20" s="277" t="str">
        <f t="shared" si="37"/>
        <v/>
      </c>
      <c r="CL20" s="277" t="str">
        <f t="shared" si="38"/>
        <v/>
      </c>
      <c r="CM20" s="277" t="str">
        <f t="shared" si="39"/>
        <v/>
      </c>
      <c r="CN20" s="277" t="str">
        <f t="shared" si="40"/>
        <v/>
      </c>
      <c r="CO20" s="277" t="str">
        <f t="shared" si="41"/>
        <v/>
      </c>
      <c r="CP20" s="277" t="str">
        <f t="shared" si="42"/>
        <v/>
      </c>
      <c r="CQ20" s="277" t="str">
        <f t="shared" si="43"/>
        <v/>
      </c>
      <c r="CR20" s="277" t="str">
        <f t="shared" si="44"/>
        <v/>
      </c>
      <c r="CS20" s="277" t="str">
        <f t="shared" si="45"/>
        <v/>
      </c>
      <c r="CT20" s="277" t="str">
        <f t="shared" si="46"/>
        <v/>
      </c>
      <c r="CU20" s="277" t="str">
        <f t="shared" si="47"/>
        <v/>
      </c>
      <c r="CV20" s="277" t="str">
        <f t="shared" si="48"/>
        <v/>
      </c>
      <c r="CW20" s="277" t="str">
        <f t="shared" si="49"/>
        <v/>
      </c>
      <c r="CX20" s="277" t="str">
        <f t="shared" si="50"/>
        <v/>
      </c>
      <c r="CY20" s="277" t="str">
        <f t="shared" si="51"/>
        <v/>
      </c>
      <c r="CZ20" s="277" t="str">
        <f t="shared" si="52"/>
        <v/>
      </c>
      <c r="DA20" s="277" t="str">
        <f t="shared" si="53"/>
        <v/>
      </c>
    </row>
    <row r="21" spans="1:105" ht="14.1" customHeight="1">
      <c r="A21" s="223"/>
      <c r="B21" s="748"/>
      <c r="C21" s="749"/>
      <c r="D21" s="749"/>
      <c r="E21" s="749"/>
      <c r="F21" s="750"/>
      <c r="G21" s="751" t="s">
        <v>401</v>
      </c>
      <c r="H21" s="752"/>
      <c r="I21" s="752"/>
      <c r="J21" s="753"/>
      <c r="K21" s="279"/>
      <c r="L21" s="279"/>
      <c r="M21" s="279"/>
      <c r="N21" s="279"/>
      <c r="O21" s="279"/>
      <c r="P21" s="279"/>
      <c r="Q21" s="279"/>
      <c r="R21" s="279"/>
      <c r="S21" s="279"/>
      <c r="T21" s="279"/>
      <c r="U21" s="279"/>
      <c r="V21" s="282"/>
      <c r="W21" s="279"/>
      <c r="X21" s="279"/>
      <c r="Y21" s="282"/>
      <c r="Z21" s="279"/>
      <c r="AA21" s="279"/>
      <c r="AB21" s="279"/>
      <c r="AC21" s="279"/>
      <c r="AD21" s="279"/>
      <c r="AE21" s="279"/>
      <c r="AF21" s="279"/>
      <c r="AG21" s="279"/>
      <c r="AH21" s="279"/>
      <c r="AI21" s="279"/>
      <c r="AJ21" s="279"/>
      <c r="AK21" s="279"/>
      <c r="AL21" s="279"/>
      <c r="AM21" s="279"/>
      <c r="AN21" s="279"/>
      <c r="AO21" s="279"/>
      <c r="AP21" s="279"/>
      <c r="AQ21" s="754"/>
      <c r="AR21" s="755"/>
      <c r="AZ21" s="274">
        <v>18</v>
      </c>
      <c r="BA21" s="756" t="str">
        <f t="shared" si="3"/>
        <v/>
      </c>
      <c r="BB21" s="757"/>
      <c r="BC21" s="281"/>
      <c r="BD21" s="276" t="str">
        <f t="shared" si="4"/>
        <v/>
      </c>
      <c r="BE21" s="277" t="str">
        <f t="shared" si="5"/>
        <v/>
      </c>
      <c r="BF21" s="277" t="str">
        <f t="shared" si="6"/>
        <v/>
      </c>
      <c r="BG21" s="277" t="str">
        <f t="shared" si="7"/>
        <v/>
      </c>
      <c r="BH21" s="277" t="str">
        <f t="shared" si="8"/>
        <v/>
      </c>
      <c r="BI21" s="277" t="str">
        <f t="shared" si="9"/>
        <v/>
      </c>
      <c r="BJ21" s="277" t="str">
        <f t="shared" si="10"/>
        <v/>
      </c>
      <c r="BK21" s="277" t="str">
        <f t="shared" si="11"/>
        <v/>
      </c>
      <c r="BL21" s="277" t="str">
        <f t="shared" si="12"/>
        <v/>
      </c>
      <c r="BM21" s="277" t="str">
        <f t="shared" si="13"/>
        <v/>
      </c>
      <c r="BN21" s="277" t="str">
        <f t="shared" si="14"/>
        <v/>
      </c>
      <c r="BO21" s="277" t="str">
        <f t="shared" si="15"/>
        <v/>
      </c>
      <c r="BP21" s="277" t="str">
        <f t="shared" si="16"/>
        <v/>
      </c>
      <c r="BQ21" s="277" t="str">
        <f t="shared" si="17"/>
        <v/>
      </c>
      <c r="BR21" s="277" t="str">
        <f t="shared" si="18"/>
        <v/>
      </c>
      <c r="BS21" s="277" t="str">
        <f t="shared" si="19"/>
        <v/>
      </c>
      <c r="BT21" s="277" t="str">
        <f t="shared" si="20"/>
        <v/>
      </c>
      <c r="BU21" s="277" t="str">
        <f t="shared" si="21"/>
        <v/>
      </c>
      <c r="BV21" s="277" t="str">
        <f t="shared" si="22"/>
        <v/>
      </c>
      <c r="BW21" s="277" t="str">
        <f t="shared" si="23"/>
        <v/>
      </c>
      <c r="BX21" s="277" t="str">
        <f t="shared" si="24"/>
        <v/>
      </c>
      <c r="BY21" s="277" t="str">
        <f t="shared" si="25"/>
        <v/>
      </c>
      <c r="BZ21" s="277" t="str">
        <f t="shared" si="26"/>
        <v/>
      </c>
      <c r="CA21" s="277" t="str">
        <f t="shared" si="27"/>
        <v/>
      </c>
      <c r="CB21" s="277" t="str">
        <f t="shared" si="28"/>
        <v/>
      </c>
      <c r="CC21" s="277" t="str">
        <f t="shared" si="29"/>
        <v/>
      </c>
      <c r="CD21" s="277" t="str">
        <f t="shared" si="30"/>
        <v/>
      </c>
      <c r="CE21" s="277" t="str">
        <f t="shared" si="31"/>
        <v/>
      </c>
      <c r="CF21" s="277" t="str">
        <f t="shared" si="32"/>
        <v/>
      </c>
      <c r="CG21" s="277" t="str">
        <f t="shared" si="33"/>
        <v/>
      </c>
      <c r="CH21" s="277" t="str">
        <f t="shared" si="34"/>
        <v/>
      </c>
      <c r="CI21" s="277" t="str">
        <f t="shared" si="35"/>
        <v/>
      </c>
      <c r="CJ21" s="277" t="str">
        <f t="shared" si="36"/>
        <v/>
      </c>
      <c r="CK21" s="277" t="str">
        <f t="shared" si="37"/>
        <v/>
      </c>
      <c r="CL21" s="277" t="str">
        <f t="shared" si="38"/>
        <v/>
      </c>
      <c r="CM21" s="277" t="str">
        <f t="shared" si="39"/>
        <v/>
      </c>
      <c r="CN21" s="277" t="str">
        <f t="shared" si="40"/>
        <v/>
      </c>
      <c r="CO21" s="277" t="str">
        <f t="shared" si="41"/>
        <v/>
      </c>
      <c r="CP21" s="277" t="str">
        <f t="shared" si="42"/>
        <v/>
      </c>
      <c r="CQ21" s="277" t="str">
        <f t="shared" si="43"/>
        <v/>
      </c>
      <c r="CR21" s="277" t="str">
        <f t="shared" si="44"/>
        <v/>
      </c>
      <c r="CS21" s="277" t="str">
        <f t="shared" si="45"/>
        <v/>
      </c>
      <c r="CT21" s="277" t="str">
        <f t="shared" si="46"/>
        <v/>
      </c>
      <c r="CU21" s="277" t="str">
        <f t="shared" si="47"/>
        <v/>
      </c>
      <c r="CV21" s="277" t="str">
        <f t="shared" si="48"/>
        <v/>
      </c>
      <c r="CW21" s="277" t="str">
        <f t="shared" si="49"/>
        <v/>
      </c>
      <c r="CX21" s="277" t="str">
        <f t="shared" si="50"/>
        <v/>
      </c>
      <c r="CY21" s="277" t="str">
        <f t="shared" si="51"/>
        <v/>
      </c>
      <c r="CZ21" s="277" t="str">
        <f t="shared" si="52"/>
        <v/>
      </c>
      <c r="DA21" s="277" t="str">
        <f t="shared" si="53"/>
        <v/>
      </c>
    </row>
    <row r="22" spans="1:105" ht="14.1" customHeight="1" thickBot="1">
      <c r="A22" s="223"/>
      <c r="B22" s="758"/>
      <c r="C22" s="759"/>
      <c r="D22" s="759"/>
      <c r="E22" s="759"/>
      <c r="F22" s="760"/>
      <c r="G22" s="761"/>
      <c r="H22" s="762"/>
      <c r="I22" s="762"/>
      <c r="J22" s="763"/>
      <c r="K22" s="284"/>
      <c r="L22" s="285"/>
      <c r="M22" s="285"/>
      <c r="N22" s="285"/>
      <c r="O22" s="285"/>
      <c r="P22" s="285"/>
      <c r="Q22" s="285"/>
      <c r="R22" s="285"/>
      <c r="S22" s="285"/>
      <c r="T22" s="285"/>
      <c r="U22" s="285"/>
      <c r="V22" s="285"/>
      <c r="W22" s="285"/>
      <c r="X22" s="285"/>
      <c r="Y22" s="286"/>
      <c r="Z22" s="285"/>
      <c r="AA22" s="285"/>
      <c r="AB22" s="285"/>
      <c r="AC22" s="285"/>
      <c r="AD22" s="285"/>
      <c r="AE22" s="285"/>
      <c r="AF22" s="285"/>
      <c r="AG22" s="285"/>
      <c r="AH22" s="285"/>
      <c r="AI22" s="285"/>
      <c r="AJ22" s="285"/>
      <c r="AK22" s="285"/>
      <c r="AL22" s="285"/>
      <c r="AM22" s="285"/>
      <c r="AN22" s="285"/>
      <c r="AO22" s="285"/>
      <c r="AP22" s="285"/>
      <c r="AQ22" s="764"/>
      <c r="AR22" s="765"/>
      <c r="AZ22" s="274">
        <v>19</v>
      </c>
      <c r="BA22" s="756" t="str">
        <f t="shared" si="3"/>
        <v/>
      </c>
      <c r="BB22" s="757"/>
      <c r="BC22" s="287"/>
      <c r="BD22" s="276" t="str">
        <f t="shared" si="4"/>
        <v/>
      </c>
      <c r="BE22" s="277" t="str">
        <f t="shared" si="5"/>
        <v/>
      </c>
      <c r="BF22" s="277" t="str">
        <f t="shared" si="6"/>
        <v/>
      </c>
      <c r="BG22" s="277" t="str">
        <f t="shared" si="7"/>
        <v/>
      </c>
      <c r="BH22" s="277" t="str">
        <f t="shared" si="8"/>
        <v/>
      </c>
      <c r="BI22" s="277" t="str">
        <f t="shared" si="9"/>
        <v/>
      </c>
      <c r="BJ22" s="277" t="str">
        <f t="shared" si="10"/>
        <v/>
      </c>
      <c r="BK22" s="277" t="str">
        <f t="shared" si="11"/>
        <v/>
      </c>
      <c r="BL22" s="277" t="str">
        <f t="shared" si="12"/>
        <v/>
      </c>
      <c r="BM22" s="277" t="str">
        <f t="shared" si="13"/>
        <v/>
      </c>
      <c r="BN22" s="277" t="str">
        <f t="shared" si="14"/>
        <v/>
      </c>
      <c r="BO22" s="277" t="str">
        <f t="shared" si="15"/>
        <v/>
      </c>
      <c r="BP22" s="277" t="str">
        <f t="shared" si="16"/>
        <v/>
      </c>
      <c r="BQ22" s="277" t="str">
        <f t="shared" si="17"/>
        <v/>
      </c>
      <c r="BR22" s="277" t="str">
        <f t="shared" si="18"/>
        <v/>
      </c>
      <c r="BS22" s="277" t="str">
        <f t="shared" si="19"/>
        <v/>
      </c>
      <c r="BT22" s="277" t="str">
        <f t="shared" si="20"/>
        <v/>
      </c>
      <c r="BU22" s="277" t="str">
        <f t="shared" si="21"/>
        <v/>
      </c>
      <c r="BV22" s="277" t="str">
        <f t="shared" si="22"/>
        <v/>
      </c>
      <c r="BW22" s="277" t="str">
        <f t="shared" si="23"/>
        <v/>
      </c>
      <c r="BX22" s="277" t="str">
        <f t="shared" si="24"/>
        <v/>
      </c>
      <c r="BY22" s="277" t="str">
        <f t="shared" si="25"/>
        <v/>
      </c>
      <c r="BZ22" s="277" t="str">
        <f t="shared" si="26"/>
        <v/>
      </c>
      <c r="CA22" s="277" t="str">
        <f t="shared" si="27"/>
        <v/>
      </c>
      <c r="CB22" s="277" t="str">
        <f t="shared" si="28"/>
        <v/>
      </c>
      <c r="CC22" s="277" t="str">
        <f t="shared" si="29"/>
        <v/>
      </c>
      <c r="CD22" s="277" t="str">
        <f t="shared" si="30"/>
        <v/>
      </c>
      <c r="CE22" s="277" t="str">
        <f t="shared" si="31"/>
        <v/>
      </c>
      <c r="CF22" s="277" t="str">
        <f t="shared" si="32"/>
        <v/>
      </c>
      <c r="CG22" s="277" t="str">
        <f t="shared" si="33"/>
        <v/>
      </c>
      <c r="CH22" s="277" t="str">
        <f t="shared" si="34"/>
        <v/>
      </c>
      <c r="CI22" s="277" t="str">
        <f t="shared" si="35"/>
        <v/>
      </c>
      <c r="CJ22" s="277" t="str">
        <f t="shared" si="36"/>
        <v/>
      </c>
      <c r="CK22" s="277" t="str">
        <f t="shared" si="37"/>
        <v/>
      </c>
      <c r="CL22" s="277" t="str">
        <f t="shared" si="38"/>
        <v/>
      </c>
      <c r="CM22" s="277" t="str">
        <f t="shared" si="39"/>
        <v/>
      </c>
      <c r="CN22" s="277" t="str">
        <f t="shared" si="40"/>
        <v/>
      </c>
      <c r="CO22" s="277" t="str">
        <f t="shared" si="41"/>
        <v/>
      </c>
      <c r="CP22" s="277" t="str">
        <f t="shared" si="42"/>
        <v/>
      </c>
      <c r="CQ22" s="277" t="str">
        <f t="shared" si="43"/>
        <v/>
      </c>
      <c r="CR22" s="277" t="str">
        <f t="shared" si="44"/>
        <v/>
      </c>
      <c r="CS22" s="277" t="str">
        <f t="shared" si="45"/>
        <v/>
      </c>
      <c r="CT22" s="277" t="str">
        <f t="shared" si="46"/>
        <v/>
      </c>
      <c r="CU22" s="277" t="str">
        <f t="shared" si="47"/>
        <v/>
      </c>
      <c r="CV22" s="277" t="str">
        <f t="shared" si="48"/>
        <v/>
      </c>
      <c r="CW22" s="277" t="str">
        <f t="shared" si="49"/>
        <v/>
      </c>
      <c r="CX22" s="277" t="str">
        <f t="shared" si="50"/>
        <v/>
      </c>
      <c r="CY22" s="277" t="str">
        <f t="shared" si="51"/>
        <v/>
      </c>
      <c r="CZ22" s="277" t="str">
        <f t="shared" si="52"/>
        <v/>
      </c>
      <c r="DA22" s="277" t="str">
        <f t="shared" si="53"/>
        <v/>
      </c>
    </row>
    <row r="23" spans="1:105" ht="12" customHeight="1">
      <c r="A23" s="223"/>
      <c r="B23" s="223"/>
      <c r="C23" s="223"/>
      <c r="D23" s="223"/>
      <c r="E23" s="223"/>
      <c r="F23" s="223"/>
      <c r="G23" s="223"/>
      <c r="H23" s="223"/>
      <c r="I23" s="223"/>
      <c r="J23" s="223"/>
      <c r="K23" s="223"/>
      <c r="L23" s="223"/>
      <c r="M23" s="223"/>
      <c r="N23" s="223"/>
      <c r="O23" s="223"/>
      <c r="P23" s="223"/>
      <c r="Q23" s="288"/>
      <c r="R23" s="223"/>
      <c r="S23" s="223"/>
      <c r="T23" s="223"/>
      <c r="U23" s="223"/>
      <c r="V23" s="223"/>
      <c r="W23" s="223"/>
      <c r="X23" s="223"/>
      <c r="Y23" s="223"/>
      <c r="Z23" s="223"/>
      <c r="AA23" s="223"/>
      <c r="AB23" s="223"/>
      <c r="AC23" s="223"/>
      <c r="AD23" s="223"/>
      <c r="AE23" s="223"/>
      <c r="AF23" s="223"/>
      <c r="AG23" s="223"/>
      <c r="AH23" s="223"/>
      <c r="AI23" s="223"/>
      <c r="AJ23" s="223"/>
      <c r="AK23" s="223"/>
      <c r="AL23" s="288"/>
      <c r="AM23" s="223"/>
      <c r="AN23" s="223"/>
      <c r="AO23" s="223"/>
      <c r="AP23" s="223"/>
      <c r="AQ23" s="223"/>
      <c r="AR23" s="223"/>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row>
    <row r="24" spans="1:105" ht="14.1" customHeight="1" thickBot="1">
      <c r="A24" s="223"/>
      <c r="B24" s="223"/>
      <c r="C24" s="745" t="s">
        <v>402</v>
      </c>
      <c r="D24" s="746"/>
      <c r="E24" s="746"/>
      <c r="F24" s="745" t="s">
        <v>403</v>
      </c>
      <c r="G24" s="746"/>
      <c r="H24" s="746"/>
      <c r="I24" s="746"/>
      <c r="J24" s="746"/>
      <c r="K24" s="746"/>
      <c r="L24" s="747"/>
      <c r="M24" s="745" t="s">
        <v>404</v>
      </c>
      <c r="N24" s="746"/>
      <c r="O24" s="746"/>
      <c r="P24" s="746"/>
      <c r="Q24" s="746"/>
      <c r="R24" s="746"/>
      <c r="S24" s="746"/>
      <c r="T24" s="746"/>
      <c r="U24" s="746"/>
      <c r="V24" s="745" t="s">
        <v>405</v>
      </c>
      <c r="W24" s="746"/>
      <c r="X24" s="746"/>
      <c r="Y24" s="747"/>
      <c r="Z24" s="745" t="s">
        <v>390</v>
      </c>
      <c r="AA24" s="746"/>
      <c r="AB24" s="746"/>
      <c r="AC24" s="747"/>
      <c r="AD24" s="289"/>
      <c r="AE24" s="290" t="s">
        <v>406</v>
      </c>
      <c r="AF24" s="257" t="s">
        <v>407</v>
      </c>
      <c r="AG24" s="291"/>
      <c r="AH24" s="223"/>
      <c r="AK24" s="223"/>
      <c r="AL24" s="223"/>
      <c r="AN24" s="257"/>
      <c r="AO24" s="292"/>
      <c r="AP24" s="292"/>
      <c r="AQ24" s="288"/>
      <c r="AR24" s="292"/>
      <c r="AS24" s="223"/>
      <c r="AT24" s="223"/>
      <c r="AU24" s="223"/>
      <c r="AV24" s="223"/>
      <c r="AW24" s="223"/>
      <c r="AX24" s="223"/>
      <c r="AY24" s="223"/>
      <c r="AZ24" s="258" t="s">
        <v>408</v>
      </c>
      <c r="BA24" s="258" t="s">
        <v>409</v>
      </c>
      <c r="BB24" s="258" t="s">
        <v>410</v>
      </c>
      <c r="BC24" s="258" t="s">
        <v>411</v>
      </c>
      <c r="BD24" s="730">
        <v>0.29166666666666669</v>
      </c>
      <c r="BE24" s="731"/>
      <c r="BF24" s="730">
        <v>0.3125</v>
      </c>
      <c r="BG24" s="730"/>
      <c r="BH24" s="730">
        <v>0.33333333333333298</v>
      </c>
      <c r="BI24" s="731"/>
      <c r="BJ24" s="730">
        <v>0.35416666666666702</v>
      </c>
      <c r="BK24" s="730"/>
      <c r="BL24" s="730">
        <v>0.375</v>
      </c>
      <c r="BM24" s="731"/>
      <c r="BN24" s="730">
        <v>0.39583333333333398</v>
      </c>
      <c r="BO24" s="730"/>
      <c r="BP24" s="730">
        <v>0.41666666666666702</v>
      </c>
      <c r="BQ24" s="731"/>
      <c r="BR24" s="730">
        <v>0.4375</v>
      </c>
      <c r="BS24" s="730"/>
      <c r="BT24" s="730">
        <v>0.45833333333333398</v>
      </c>
      <c r="BU24" s="731"/>
      <c r="BV24" s="730">
        <v>0.47916666666666702</v>
      </c>
      <c r="BW24" s="730"/>
      <c r="BX24" s="730">
        <v>0.5</v>
      </c>
      <c r="BY24" s="731"/>
      <c r="BZ24" s="730">
        <v>0.52083333333333304</v>
      </c>
      <c r="CA24" s="730"/>
      <c r="CB24" s="730">
        <v>0.54166666666666696</v>
      </c>
      <c r="CC24" s="731"/>
      <c r="CD24" s="730">
        <v>0.5625</v>
      </c>
      <c r="CE24" s="730"/>
      <c r="CF24" s="730">
        <v>0.58333333333333304</v>
      </c>
      <c r="CG24" s="731"/>
      <c r="CH24" s="730">
        <v>0.60416666666666696</v>
      </c>
      <c r="CI24" s="730"/>
      <c r="CJ24" s="730">
        <v>0.625</v>
      </c>
      <c r="CK24" s="731"/>
      <c r="CL24" s="730">
        <v>0.64583333333333304</v>
      </c>
      <c r="CM24" s="730"/>
      <c r="CN24" s="730">
        <v>0.66666666666666696</v>
      </c>
      <c r="CO24" s="731"/>
      <c r="CP24" s="730">
        <v>0.6875</v>
      </c>
      <c r="CQ24" s="730"/>
      <c r="CR24" s="730">
        <v>0.70833333333333304</v>
      </c>
      <c r="CS24" s="731"/>
      <c r="CT24" s="730">
        <v>0.72916666666666596</v>
      </c>
      <c r="CU24" s="730"/>
      <c r="CV24" s="730">
        <v>0.749999999999999</v>
      </c>
      <c r="CW24" s="731"/>
      <c r="CX24" s="730">
        <v>0.77083333333333204</v>
      </c>
      <c r="CY24" s="730"/>
      <c r="CZ24" s="730">
        <v>0.79166666666666496</v>
      </c>
      <c r="DA24" s="731"/>
    </row>
    <row r="25" spans="1:105" ht="12" customHeight="1">
      <c r="A25" s="223"/>
      <c r="B25" s="223"/>
      <c r="C25" s="293" t="s">
        <v>412</v>
      </c>
      <c r="D25" s="294" t="s">
        <v>413</v>
      </c>
      <c r="E25" s="295"/>
      <c r="F25" s="293" t="s">
        <v>263</v>
      </c>
      <c r="G25" s="732" t="s">
        <v>414</v>
      </c>
      <c r="H25" s="732"/>
      <c r="I25" s="732"/>
      <c r="J25" s="294" t="s">
        <v>265</v>
      </c>
      <c r="K25" s="294" t="s">
        <v>415</v>
      </c>
      <c r="L25" s="295"/>
      <c r="M25" s="733">
        <v>0.35416666666666669</v>
      </c>
      <c r="N25" s="734"/>
      <c r="O25" s="734"/>
      <c r="P25" s="734"/>
      <c r="Q25" s="296" t="s">
        <v>416</v>
      </c>
      <c r="R25" s="734">
        <v>0.72916666666666663</v>
      </c>
      <c r="S25" s="734"/>
      <c r="T25" s="734"/>
      <c r="U25" s="735"/>
      <c r="V25" s="733">
        <v>4.1666666666666664E-2</v>
      </c>
      <c r="W25" s="734"/>
      <c r="X25" s="734"/>
      <c r="Y25" s="735"/>
      <c r="Z25" s="736">
        <f>IF(V25="","",R25-M25-V25)</f>
        <v>0.33333333333333326</v>
      </c>
      <c r="AA25" s="737"/>
      <c r="AB25" s="737"/>
      <c r="AC25" s="738"/>
      <c r="AD25" s="297"/>
      <c r="AE25" s="298" t="s">
        <v>417</v>
      </c>
      <c r="AF25" s="739" t="s">
        <v>418</v>
      </c>
      <c r="AG25" s="739"/>
      <c r="AH25" s="739"/>
      <c r="AI25" s="739"/>
      <c r="AJ25" s="739"/>
      <c r="AK25" s="739"/>
      <c r="AL25" s="739"/>
      <c r="AM25" s="739"/>
      <c r="AN25" s="739"/>
      <c r="AS25" s="223"/>
      <c r="AT25" s="223"/>
      <c r="AU25" s="223"/>
      <c r="AV25" s="223"/>
      <c r="AW25" s="223"/>
      <c r="AX25" s="223"/>
      <c r="AY25" s="223"/>
      <c r="AZ25" s="299" t="s">
        <v>419</v>
      </c>
      <c r="BA25" s="300">
        <f>M25</f>
        <v>0.35416666666666669</v>
      </c>
      <c r="BB25" s="300">
        <f>R25</f>
        <v>0.72916666666666663</v>
      </c>
      <c r="BC25" s="301">
        <f>IF(AZ25="","",IF(BB25-BA25&lt;TIME(5,0,1),BB25-BA25,BB25-BA25-TIME(1,0,0)))</f>
        <v>0.33333333333333326</v>
      </c>
      <c r="BD25" s="302"/>
      <c r="BE25" s="303"/>
      <c r="BF25" s="303"/>
      <c r="BG25" s="303"/>
      <c r="BH25" s="303"/>
      <c r="BI25" s="303"/>
      <c r="BJ25" s="303"/>
      <c r="BK25" s="303" t="s">
        <v>420</v>
      </c>
      <c r="BL25" s="303" t="s">
        <v>420</v>
      </c>
      <c r="BM25" s="303" t="s">
        <v>420</v>
      </c>
      <c r="BN25" s="303" t="s">
        <v>420</v>
      </c>
      <c r="BO25" s="303" t="s">
        <v>420</v>
      </c>
      <c r="BP25" s="303" t="s">
        <v>420</v>
      </c>
      <c r="BQ25" s="303" t="s">
        <v>420</v>
      </c>
      <c r="BR25" s="303" t="s">
        <v>420</v>
      </c>
      <c r="BS25" s="303" t="s">
        <v>420</v>
      </c>
      <c r="BT25" s="303" t="s">
        <v>420</v>
      </c>
      <c r="BU25" s="303" t="s">
        <v>420</v>
      </c>
      <c r="BV25" s="303" t="s">
        <v>420</v>
      </c>
      <c r="BW25" s="303" t="s">
        <v>420</v>
      </c>
      <c r="BX25" s="303" t="s">
        <v>420</v>
      </c>
      <c r="BY25" s="303" t="s">
        <v>420</v>
      </c>
      <c r="BZ25" s="303" t="s">
        <v>420</v>
      </c>
      <c r="CA25" s="303" t="s">
        <v>420</v>
      </c>
      <c r="CB25" s="303" t="s">
        <v>420</v>
      </c>
      <c r="CC25" s="303" t="s">
        <v>420</v>
      </c>
      <c r="CD25" s="303" t="s">
        <v>420</v>
      </c>
      <c r="CE25" s="303" t="s">
        <v>420</v>
      </c>
      <c r="CF25" s="303" t="s">
        <v>420</v>
      </c>
      <c r="CG25" s="303" t="s">
        <v>420</v>
      </c>
      <c r="CH25" s="303" t="s">
        <v>420</v>
      </c>
      <c r="CI25" s="303" t="s">
        <v>420</v>
      </c>
      <c r="CJ25" s="303" t="s">
        <v>420</v>
      </c>
      <c r="CK25" s="303" t="s">
        <v>420</v>
      </c>
      <c r="CL25" s="303" t="s">
        <v>420</v>
      </c>
      <c r="CM25" s="303" t="s">
        <v>420</v>
      </c>
      <c r="CN25" s="303" t="s">
        <v>420</v>
      </c>
      <c r="CO25" s="303" t="s">
        <v>420</v>
      </c>
      <c r="CP25" s="303" t="s">
        <v>420</v>
      </c>
      <c r="CQ25" s="303" t="s">
        <v>420</v>
      </c>
      <c r="CR25" s="303" t="s">
        <v>420</v>
      </c>
      <c r="CS25" s="303" t="s">
        <v>420</v>
      </c>
      <c r="CT25" s="303" t="s">
        <v>420</v>
      </c>
      <c r="CU25" s="303"/>
      <c r="CV25" s="303"/>
      <c r="CW25" s="303"/>
      <c r="CX25" s="303"/>
      <c r="CY25" s="303"/>
      <c r="CZ25" s="303"/>
      <c r="DA25" s="304"/>
    </row>
    <row r="26" spans="1:105" ht="12" customHeight="1">
      <c r="A26" s="223"/>
      <c r="B26" s="223"/>
      <c r="C26" s="305" t="s">
        <v>412</v>
      </c>
      <c r="D26" s="306" t="s">
        <v>421</v>
      </c>
      <c r="E26" s="307"/>
      <c r="F26" s="305" t="s">
        <v>263</v>
      </c>
      <c r="G26" s="707"/>
      <c r="H26" s="707"/>
      <c r="I26" s="707"/>
      <c r="J26" s="306" t="s">
        <v>265</v>
      </c>
      <c r="K26" s="306" t="s">
        <v>415</v>
      </c>
      <c r="L26" s="307"/>
      <c r="M26" s="708"/>
      <c r="N26" s="709"/>
      <c r="O26" s="709"/>
      <c r="P26" s="709"/>
      <c r="Q26" s="308" t="s">
        <v>416</v>
      </c>
      <c r="R26" s="709"/>
      <c r="S26" s="709"/>
      <c r="T26" s="709"/>
      <c r="U26" s="710"/>
      <c r="V26" s="740"/>
      <c r="W26" s="741"/>
      <c r="X26" s="741"/>
      <c r="Y26" s="742"/>
      <c r="Z26" s="711" t="str">
        <f>IFERROR(IF(V26="","",R26-M26-V26),"")</f>
        <v/>
      </c>
      <c r="AA26" s="743"/>
      <c r="AB26" s="743"/>
      <c r="AC26" s="744"/>
      <c r="AD26" s="309"/>
      <c r="AE26" s="310"/>
      <c r="AF26" s="739"/>
      <c r="AG26" s="739"/>
      <c r="AH26" s="739"/>
      <c r="AI26" s="739"/>
      <c r="AJ26" s="739"/>
      <c r="AK26" s="739"/>
      <c r="AL26" s="739"/>
      <c r="AM26" s="739"/>
      <c r="AN26" s="739"/>
      <c r="AS26" s="223"/>
      <c r="AT26" s="223"/>
      <c r="AU26" s="223"/>
      <c r="AV26" s="223"/>
      <c r="AW26" s="223"/>
      <c r="AX26" s="223"/>
      <c r="AY26" s="223"/>
      <c r="AZ26" s="299" t="str">
        <f t="shared" ref="AZ26:AZ39" si="54">D26</f>
        <v>A</v>
      </c>
      <c r="BA26" s="300" t="str">
        <f t="shared" ref="BA26:BA39" si="55">IF(M26="","",M26)</f>
        <v/>
      </c>
      <c r="BB26" s="300" t="str">
        <f>IF(R26="","",R26)</f>
        <v/>
      </c>
      <c r="BC26" s="301" t="str">
        <f>IF(BA26="","",IF(BB26-BA26&lt;TIME(5,0,1),BB26-BA26,BB26-BA26-TIME(1,0,0)))</f>
        <v/>
      </c>
      <c r="BD26" s="311"/>
      <c r="BE26" s="312"/>
      <c r="BF26" s="312"/>
      <c r="BG26" s="312"/>
      <c r="BH26" s="312"/>
      <c r="BI26" s="312"/>
      <c r="BJ26" s="312"/>
      <c r="BK26" s="312"/>
      <c r="BL26" s="312"/>
      <c r="BM26" s="312"/>
      <c r="BN26" s="312"/>
      <c r="BO26" s="312"/>
      <c r="BP26" s="312"/>
      <c r="BQ26" s="312"/>
      <c r="BR26" s="312"/>
      <c r="BS26" s="312"/>
      <c r="BT26" s="312"/>
      <c r="BU26" s="312"/>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3"/>
    </row>
    <row r="27" spans="1:105" ht="12" customHeight="1">
      <c r="A27" s="223"/>
      <c r="B27" s="223"/>
      <c r="C27" s="305" t="s">
        <v>412</v>
      </c>
      <c r="D27" s="306" t="s">
        <v>422</v>
      </c>
      <c r="E27" s="307"/>
      <c r="F27" s="305" t="s">
        <v>263</v>
      </c>
      <c r="G27" s="707"/>
      <c r="H27" s="707"/>
      <c r="I27" s="707"/>
      <c r="J27" s="306" t="s">
        <v>265</v>
      </c>
      <c r="K27" s="306" t="s">
        <v>415</v>
      </c>
      <c r="L27" s="307"/>
      <c r="M27" s="708"/>
      <c r="N27" s="709"/>
      <c r="O27" s="709"/>
      <c r="P27" s="709"/>
      <c r="Q27" s="308" t="s">
        <v>416</v>
      </c>
      <c r="R27" s="709"/>
      <c r="S27" s="709"/>
      <c r="T27" s="709"/>
      <c r="U27" s="710"/>
      <c r="V27" s="708"/>
      <c r="W27" s="709"/>
      <c r="X27" s="709"/>
      <c r="Y27" s="710"/>
      <c r="Z27" s="711" t="str">
        <f t="shared" ref="Z27:Z39" si="56">IFERROR(IF(V27="","",R27-M27-V27),"")</f>
        <v/>
      </c>
      <c r="AA27" s="712"/>
      <c r="AB27" s="712"/>
      <c r="AC27" s="713"/>
      <c r="AD27" s="309"/>
      <c r="AE27" s="290" t="s">
        <v>417</v>
      </c>
      <c r="AF27" s="729" t="s">
        <v>423</v>
      </c>
      <c r="AG27" s="729"/>
      <c r="AH27" s="729"/>
      <c r="AI27" s="729"/>
      <c r="AJ27" s="729"/>
      <c r="AK27" s="729"/>
      <c r="AL27" s="729"/>
      <c r="AM27" s="729"/>
      <c r="AN27" s="729"/>
      <c r="AS27" s="223"/>
      <c r="AT27" s="223"/>
      <c r="AU27" s="223"/>
      <c r="AV27" s="223"/>
      <c r="AW27" s="223"/>
      <c r="AX27" s="223"/>
      <c r="AY27" s="223"/>
      <c r="AZ27" s="299" t="str">
        <f t="shared" si="54"/>
        <v>B</v>
      </c>
      <c r="BA27" s="300" t="str">
        <f t="shared" si="55"/>
        <v/>
      </c>
      <c r="BB27" s="300" t="str">
        <f>IF(R27="","",R27)</f>
        <v/>
      </c>
      <c r="BC27" s="301" t="str">
        <f t="shared" ref="BC27:BC38" si="57">IF(BA27="","",IF(BB27-BA27&lt;TIME(5,0,1),BB27-BA27,BB27-BA27-TIME(1,0,0)))</f>
        <v/>
      </c>
      <c r="BD27" s="311"/>
      <c r="BE27" s="312"/>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2"/>
      <c r="CD27" s="312"/>
      <c r="CE27" s="312"/>
      <c r="CF27" s="312"/>
      <c r="CG27" s="312"/>
      <c r="CH27" s="312"/>
      <c r="CI27" s="312"/>
      <c r="CJ27" s="312"/>
      <c r="CK27" s="312"/>
      <c r="CL27" s="312"/>
      <c r="CM27" s="312"/>
      <c r="CN27" s="312"/>
      <c r="CO27" s="312"/>
      <c r="CP27" s="312"/>
      <c r="CQ27" s="312"/>
      <c r="CR27" s="312"/>
      <c r="CS27" s="312"/>
      <c r="CT27" s="312"/>
      <c r="CU27" s="312"/>
      <c r="CV27" s="312"/>
      <c r="CW27" s="312"/>
      <c r="CX27" s="312"/>
      <c r="CY27" s="312"/>
      <c r="CZ27" s="312"/>
      <c r="DA27" s="313"/>
    </row>
    <row r="28" spans="1:105" ht="12" customHeight="1">
      <c r="A28" s="223"/>
      <c r="B28" s="223"/>
      <c r="C28" s="305" t="s">
        <v>412</v>
      </c>
      <c r="D28" s="306" t="s">
        <v>424</v>
      </c>
      <c r="E28" s="307"/>
      <c r="F28" s="305" t="s">
        <v>263</v>
      </c>
      <c r="G28" s="707"/>
      <c r="H28" s="707"/>
      <c r="I28" s="707"/>
      <c r="J28" s="306" t="s">
        <v>265</v>
      </c>
      <c r="K28" s="306" t="s">
        <v>415</v>
      </c>
      <c r="L28" s="307"/>
      <c r="M28" s="708"/>
      <c r="N28" s="709"/>
      <c r="O28" s="709"/>
      <c r="P28" s="709"/>
      <c r="Q28" s="308" t="s">
        <v>416</v>
      </c>
      <c r="R28" s="709"/>
      <c r="S28" s="709"/>
      <c r="T28" s="709"/>
      <c r="U28" s="710"/>
      <c r="V28" s="708"/>
      <c r="W28" s="709"/>
      <c r="X28" s="709"/>
      <c r="Y28" s="710"/>
      <c r="Z28" s="711" t="str">
        <f t="shared" si="56"/>
        <v/>
      </c>
      <c r="AA28" s="712"/>
      <c r="AB28" s="712"/>
      <c r="AC28" s="713"/>
      <c r="AD28" s="309"/>
      <c r="AE28" s="310"/>
      <c r="AF28" s="729"/>
      <c r="AG28" s="729"/>
      <c r="AH28" s="729"/>
      <c r="AI28" s="729"/>
      <c r="AJ28" s="729"/>
      <c r="AK28" s="729"/>
      <c r="AL28" s="729"/>
      <c r="AM28" s="729"/>
      <c r="AN28" s="729"/>
      <c r="AS28" s="223"/>
      <c r="AT28" s="223"/>
      <c r="AU28" s="223"/>
      <c r="AV28" s="223"/>
      <c r="AW28" s="223"/>
      <c r="AX28" s="223"/>
      <c r="AY28" s="223"/>
      <c r="AZ28" s="299" t="str">
        <f t="shared" si="54"/>
        <v>C</v>
      </c>
      <c r="BA28" s="300" t="str">
        <f t="shared" si="55"/>
        <v/>
      </c>
      <c r="BB28" s="300" t="str">
        <f t="shared" ref="BB28:BB39" si="58">IF(R28="","",R28)</f>
        <v/>
      </c>
      <c r="BC28" s="301" t="str">
        <f t="shared" si="57"/>
        <v/>
      </c>
      <c r="BD28" s="311"/>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c r="CA28" s="312"/>
      <c r="CB28" s="312"/>
      <c r="CC28" s="312"/>
      <c r="CD28" s="312"/>
      <c r="CE28" s="312"/>
      <c r="CF28" s="312"/>
      <c r="CG28" s="312"/>
      <c r="CH28" s="312"/>
      <c r="CI28" s="312"/>
      <c r="CJ28" s="312"/>
      <c r="CK28" s="312"/>
      <c r="CL28" s="312"/>
      <c r="CM28" s="312"/>
      <c r="CN28" s="312"/>
      <c r="CO28" s="312"/>
      <c r="CP28" s="312"/>
      <c r="CQ28" s="312"/>
      <c r="CR28" s="312"/>
      <c r="CS28" s="312"/>
      <c r="CT28" s="312"/>
      <c r="CU28" s="312"/>
      <c r="CV28" s="312"/>
      <c r="CW28" s="312"/>
      <c r="CX28" s="312"/>
      <c r="CY28" s="312"/>
      <c r="CZ28" s="312"/>
      <c r="DA28" s="313"/>
    </row>
    <row r="29" spans="1:105" ht="12" customHeight="1" thickBot="1">
      <c r="A29" s="223"/>
      <c r="B29" s="223"/>
      <c r="C29" s="305" t="s">
        <v>412</v>
      </c>
      <c r="D29" s="306" t="s">
        <v>425</v>
      </c>
      <c r="E29" s="307"/>
      <c r="F29" s="305" t="s">
        <v>263</v>
      </c>
      <c r="G29" s="707"/>
      <c r="H29" s="707"/>
      <c r="I29" s="707"/>
      <c r="J29" s="306" t="s">
        <v>265</v>
      </c>
      <c r="K29" s="306" t="s">
        <v>415</v>
      </c>
      <c r="L29" s="307"/>
      <c r="M29" s="708"/>
      <c r="N29" s="709"/>
      <c r="O29" s="709"/>
      <c r="P29" s="709"/>
      <c r="Q29" s="308" t="s">
        <v>416</v>
      </c>
      <c r="R29" s="709"/>
      <c r="S29" s="709"/>
      <c r="T29" s="709"/>
      <c r="U29" s="710"/>
      <c r="V29" s="708"/>
      <c r="W29" s="709"/>
      <c r="X29" s="709"/>
      <c r="Y29" s="710"/>
      <c r="Z29" s="711" t="str">
        <f t="shared" si="56"/>
        <v/>
      </c>
      <c r="AA29" s="712"/>
      <c r="AB29" s="712"/>
      <c r="AC29" s="713"/>
      <c r="AD29" s="309"/>
      <c r="AE29" s="310"/>
      <c r="AF29" s="729"/>
      <c r="AG29" s="729"/>
      <c r="AH29" s="729"/>
      <c r="AI29" s="729"/>
      <c r="AJ29" s="729"/>
      <c r="AK29" s="729"/>
      <c r="AL29" s="729"/>
      <c r="AM29" s="729"/>
      <c r="AN29" s="729"/>
      <c r="AS29" s="223"/>
      <c r="AT29" s="223"/>
      <c r="AU29" s="223"/>
      <c r="AV29" s="223"/>
      <c r="AW29" s="223"/>
      <c r="AX29" s="223"/>
      <c r="AY29" s="223"/>
      <c r="AZ29" s="299" t="str">
        <f t="shared" si="54"/>
        <v>D</v>
      </c>
      <c r="BA29" s="300" t="str">
        <f t="shared" si="55"/>
        <v/>
      </c>
      <c r="BB29" s="300" t="str">
        <f t="shared" si="58"/>
        <v/>
      </c>
      <c r="BC29" s="301" t="str">
        <f t="shared" si="57"/>
        <v/>
      </c>
      <c r="BD29" s="311"/>
      <c r="BE29" s="312"/>
      <c r="BF29" s="312"/>
      <c r="BG29" s="312"/>
      <c r="BH29" s="312"/>
      <c r="BI29" s="312"/>
      <c r="BJ29" s="312"/>
      <c r="BK29" s="312"/>
      <c r="BL29" s="312"/>
      <c r="BM29" s="312"/>
      <c r="BN29" s="312"/>
      <c r="BO29" s="312"/>
      <c r="BP29" s="312"/>
      <c r="BQ29" s="312"/>
      <c r="BR29" s="312"/>
      <c r="BS29" s="312"/>
      <c r="BT29" s="312"/>
      <c r="BU29" s="312"/>
      <c r="BV29" s="312"/>
      <c r="BW29" s="312"/>
      <c r="BX29" s="312"/>
      <c r="BY29" s="312"/>
      <c r="BZ29" s="312"/>
      <c r="CA29" s="312"/>
      <c r="CB29" s="312"/>
      <c r="CC29" s="312"/>
      <c r="CD29" s="312"/>
      <c r="CE29" s="312"/>
      <c r="CF29" s="312"/>
      <c r="CG29" s="312"/>
      <c r="CH29" s="312"/>
      <c r="CI29" s="312"/>
      <c r="CJ29" s="312"/>
      <c r="CK29" s="312"/>
      <c r="CL29" s="312"/>
      <c r="CM29" s="312"/>
      <c r="CN29" s="312"/>
      <c r="CO29" s="312"/>
      <c r="CP29" s="312"/>
      <c r="CQ29" s="312"/>
      <c r="CR29" s="312"/>
      <c r="CS29" s="312"/>
      <c r="CT29" s="312"/>
      <c r="CU29" s="312"/>
      <c r="CV29" s="312"/>
      <c r="CW29" s="312"/>
      <c r="CX29" s="312"/>
      <c r="CY29" s="312"/>
      <c r="CZ29" s="312"/>
      <c r="DA29" s="313"/>
    </row>
    <row r="30" spans="1:105" ht="12" customHeight="1">
      <c r="A30" s="223"/>
      <c r="B30" s="223"/>
      <c r="C30" s="305" t="s">
        <v>412</v>
      </c>
      <c r="D30" s="306" t="s">
        <v>426</v>
      </c>
      <c r="E30" s="307"/>
      <c r="F30" s="305" t="s">
        <v>263</v>
      </c>
      <c r="G30" s="707"/>
      <c r="H30" s="707"/>
      <c r="I30" s="707"/>
      <c r="J30" s="306" t="s">
        <v>265</v>
      </c>
      <c r="K30" s="306" t="s">
        <v>415</v>
      </c>
      <c r="L30" s="307"/>
      <c r="M30" s="708"/>
      <c r="N30" s="709"/>
      <c r="O30" s="709"/>
      <c r="P30" s="709"/>
      <c r="Q30" s="308" t="s">
        <v>416</v>
      </c>
      <c r="R30" s="709"/>
      <c r="S30" s="709"/>
      <c r="T30" s="709"/>
      <c r="U30" s="710"/>
      <c r="V30" s="708"/>
      <c r="W30" s="709"/>
      <c r="X30" s="709"/>
      <c r="Y30" s="710"/>
      <c r="Z30" s="711" t="str">
        <f t="shared" si="56"/>
        <v/>
      </c>
      <c r="AA30" s="712"/>
      <c r="AB30" s="712"/>
      <c r="AC30" s="713"/>
      <c r="AD30" s="309"/>
      <c r="AE30" s="314" t="s">
        <v>427</v>
      </c>
      <c r="AF30" s="723" t="s">
        <v>428</v>
      </c>
      <c r="AG30" s="723"/>
      <c r="AH30" s="723"/>
      <c r="AI30" s="723"/>
      <c r="AJ30" s="723"/>
      <c r="AK30" s="723"/>
      <c r="AL30" s="723"/>
      <c r="AM30" s="723"/>
      <c r="AN30" s="723"/>
      <c r="AO30" s="723"/>
      <c r="AP30" s="723"/>
      <c r="AQ30" s="724"/>
      <c r="AR30" s="315"/>
      <c r="AS30" s="223"/>
      <c r="AT30" s="223"/>
      <c r="AU30" s="223"/>
      <c r="AV30" s="223"/>
      <c r="AW30" s="223"/>
      <c r="AX30" s="223"/>
      <c r="AY30" s="223"/>
      <c r="AZ30" s="299" t="str">
        <f t="shared" si="54"/>
        <v>E</v>
      </c>
      <c r="BA30" s="300" t="str">
        <f t="shared" si="55"/>
        <v/>
      </c>
      <c r="BB30" s="300" t="str">
        <f t="shared" si="58"/>
        <v/>
      </c>
      <c r="BC30" s="301" t="str">
        <f t="shared" si="57"/>
        <v/>
      </c>
      <c r="BD30" s="311"/>
      <c r="BE30" s="312"/>
      <c r="BF30" s="312"/>
      <c r="BG30" s="312"/>
      <c r="BH30" s="312"/>
      <c r="BI30" s="312"/>
      <c r="BJ30" s="312"/>
      <c r="BK30" s="312"/>
      <c r="BL30" s="312"/>
      <c r="BM30" s="312"/>
      <c r="BN30" s="312"/>
      <c r="BO30" s="312"/>
      <c r="BP30" s="312"/>
      <c r="BQ30" s="312"/>
      <c r="BR30" s="312"/>
      <c r="BS30" s="312"/>
      <c r="BT30" s="312"/>
      <c r="BU30" s="312"/>
      <c r="BV30" s="312"/>
      <c r="BW30" s="312"/>
      <c r="BX30" s="312"/>
      <c r="BY30" s="312"/>
      <c r="BZ30" s="312"/>
      <c r="CA30" s="312"/>
      <c r="CB30" s="312"/>
      <c r="CC30" s="312"/>
      <c r="CD30" s="312"/>
      <c r="CE30" s="312"/>
      <c r="CF30" s="312"/>
      <c r="CG30" s="312"/>
      <c r="CH30" s="312"/>
      <c r="CI30" s="312"/>
      <c r="CJ30" s="312"/>
      <c r="CK30" s="312"/>
      <c r="CL30" s="312"/>
      <c r="CM30" s="312"/>
      <c r="CN30" s="312"/>
      <c r="CO30" s="312"/>
      <c r="CP30" s="312"/>
      <c r="CQ30" s="312"/>
      <c r="CR30" s="312"/>
      <c r="CS30" s="312"/>
      <c r="CT30" s="312"/>
      <c r="CU30" s="312"/>
      <c r="CV30" s="312"/>
      <c r="CW30" s="312"/>
      <c r="CX30" s="312"/>
      <c r="CY30" s="312"/>
      <c r="CZ30" s="312"/>
      <c r="DA30" s="313"/>
    </row>
    <row r="31" spans="1:105" ht="12" customHeight="1">
      <c r="A31" s="223"/>
      <c r="B31" s="223"/>
      <c r="C31" s="305" t="s">
        <v>412</v>
      </c>
      <c r="D31" s="306" t="s">
        <v>429</v>
      </c>
      <c r="E31" s="306"/>
      <c r="F31" s="305" t="s">
        <v>263</v>
      </c>
      <c r="G31" s="707"/>
      <c r="H31" s="707"/>
      <c r="I31" s="707"/>
      <c r="J31" s="306" t="s">
        <v>265</v>
      </c>
      <c r="K31" s="306" t="s">
        <v>415</v>
      </c>
      <c r="L31" s="307"/>
      <c r="M31" s="708"/>
      <c r="N31" s="709"/>
      <c r="O31" s="709"/>
      <c r="P31" s="709"/>
      <c r="Q31" s="308" t="s">
        <v>416</v>
      </c>
      <c r="R31" s="709"/>
      <c r="S31" s="709"/>
      <c r="T31" s="709"/>
      <c r="U31" s="710"/>
      <c r="V31" s="708"/>
      <c r="W31" s="709"/>
      <c r="X31" s="709"/>
      <c r="Y31" s="710"/>
      <c r="Z31" s="711" t="str">
        <f t="shared" si="56"/>
        <v/>
      </c>
      <c r="AA31" s="712"/>
      <c r="AB31" s="712"/>
      <c r="AC31" s="713"/>
      <c r="AD31" s="309"/>
      <c r="AE31" s="316"/>
      <c r="AF31" s="725"/>
      <c r="AG31" s="725"/>
      <c r="AH31" s="725"/>
      <c r="AI31" s="725"/>
      <c r="AJ31" s="725"/>
      <c r="AK31" s="725"/>
      <c r="AL31" s="725"/>
      <c r="AM31" s="725"/>
      <c r="AN31" s="725"/>
      <c r="AO31" s="725"/>
      <c r="AP31" s="725"/>
      <c r="AQ31" s="726"/>
      <c r="AR31" s="315"/>
      <c r="AS31" s="223"/>
      <c r="AT31" s="223"/>
      <c r="AU31" s="223"/>
      <c r="AV31" s="223"/>
      <c r="AW31" s="223"/>
      <c r="AX31" s="223"/>
      <c r="AY31" s="223"/>
      <c r="AZ31" s="299" t="str">
        <f t="shared" si="54"/>
        <v>F</v>
      </c>
      <c r="BA31" s="300" t="str">
        <f t="shared" si="55"/>
        <v/>
      </c>
      <c r="BB31" s="300" t="str">
        <f t="shared" si="58"/>
        <v/>
      </c>
      <c r="BC31" s="301" t="str">
        <f t="shared" si="57"/>
        <v/>
      </c>
      <c r="BD31" s="311"/>
      <c r="BE31" s="312"/>
      <c r="BF31" s="312"/>
      <c r="BG31" s="312"/>
      <c r="BH31" s="312"/>
      <c r="BI31" s="312"/>
      <c r="BJ31" s="312"/>
      <c r="BK31" s="312"/>
      <c r="BL31" s="312"/>
      <c r="BM31" s="312"/>
      <c r="BN31" s="312"/>
      <c r="BO31" s="312"/>
      <c r="BP31" s="312"/>
      <c r="BQ31" s="312"/>
      <c r="BR31" s="312"/>
      <c r="BS31" s="312"/>
      <c r="BT31" s="312"/>
      <c r="BU31" s="312"/>
      <c r="BV31" s="312"/>
      <c r="BW31" s="312"/>
      <c r="BX31" s="312"/>
      <c r="BY31" s="312"/>
      <c r="BZ31" s="312"/>
      <c r="CA31" s="312"/>
      <c r="CB31" s="312"/>
      <c r="CC31" s="312"/>
      <c r="CD31" s="312"/>
      <c r="CE31" s="312"/>
      <c r="CF31" s="312"/>
      <c r="CG31" s="312"/>
      <c r="CH31" s="312"/>
      <c r="CI31" s="312"/>
      <c r="CJ31" s="312"/>
      <c r="CK31" s="312"/>
      <c r="CL31" s="312"/>
      <c r="CM31" s="312"/>
      <c r="CN31" s="312"/>
      <c r="CO31" s="312"/>
      <c r="CP31" s="312"/>
      <c r="CQ31" s="312"/>
      <c r="CR31" s="312"/>
      <c r="CS31" s="312"/>
      <c r="CT31" s="312"/>
      <c r="CU31" s="312"/>
      <c r="CV31" s="312"/>
      <c r="CW31" s="312"/>
      <c r="CX31" s="312"/>
      <c r="CY31" s="312"/>
      <c r="CZ31" s="312"/>
      <c r="DA31" s="313"/>
    </row>
    <row r="32" spans="1:105" ht="12" customHeight="1">
      <c r="A32" s="223"/>
      <c r="B32" s="223"/>
      <c r="C32" s="305" t="s">
        <v>412</v>
      </c>
      <c r="D32" s="306" t="s">
        <v>430</v>
      </c>
      <c r="E32" s="306"/>
      <c r="F32" s="305" t="s">
        <v>263</v>
      </c>
      <c r="G32" s="707"/>
      <c r="H32" s="707"/>
      <c r="I32" s="707"/>
      <c r="J32" s="306" t="s">
        <v>265</v>
      </c>
      <c r="K32" s="306" t="s">
        <v>415</v>
      </c>
      <c r="L32" s="307"/>
      <c r="M32" s="708"/>
      <c r="N32" s="709"/>
      <c r="O32" s="709"/>
      <c r="P32" s="709"/>
      <c r="Q32" s="308" t="s">
        <v>416</v>
      </c>
      <c r="R32" s="709"/>
      <c r="S32" s="709"/>
      <c r="T32" s="709"/>
      <c r="U32" s="710"/>
      <c r="V32" s="708"/>
      <c r="W32" s="709"/>
      <c r="X32" s="709"/>
      <c r="Y32" s="710"/>
      <c r="Z32" s="711" t="str">
        <f t="shared" si="56"/>
        <v/>
      </c>
      <c r="AA32" s="712"/>
      <c r="AB32" s="712"/>
      <c r="AC32" s="713"/>
      <c r="AD32" s="309"/>
      <c r="AE32" s="316"/>
      <c r="AF32" s="725"/>
      <c r="AG32" s="725"/>
      <c r="AH32" s="725"/>
      <c r="AI32" s="725"/>
      <c r="AJ32" s="725"/>
      <c r="AK32" s="725"/>
      <c r="AL32" s="725"/>
      <c r="AM32" s="725"/>
      <c r="AN32" s="725"/>
      <c r="AO32" s="725"/>
      <c r="AP32" s="725"/>
      <c r="AQ32" s="726"/>
      <c r="AR32" s="315"/>
      <c r="AS32" s="223"/>
      <c r="AT32" s="223"/>
      <c r="AU32" s="223"/>
      <c r="AV32" s="223"/>
      <c r="AW32" s="223"/>
      <c r="AX32" s="223"/>
      <c r="AY32" s="223"/>
      <c r="AZ32" s="299" t="str">
        <f t="shared" si="54"/>
        <v>G</v>
      </c>
      <c r="BA32" s="300" t="str">
        <f t="shared" si="55"/>
        <v/>
      </c>
      <c r="BB32" s="300" t="str">
        <f t="shared" si="58"/>
        <v/>
      </c>
      <c r="BC32" s="301" t="str">
        <f t="shared" si="57"/>
        <v/>
      </c>
      <c r="BD32" s="311"/>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3"/>
    </row>
    <row r="33" spans="1:105" ht="12" customHeight="1">
      <c r="A33" s="223"/>
      <c r="B33" s="223"/>
      <c r="C33" s="305" t="s">
        <v>412</v>
      </c>
      <c r="D33" s="306" t="s">
        <v>431</v>
      </c>
      <c r="E33" s="306"/>
      <c r="F33" s="305" t="s">
        <v>263</v>
      </c>
      <c r="G33" s="707"/>
      <c r="H33" s="707"/>
      <c r="I33" s="707"/>
      <c r="J33" s="306" t="s">
        <v>265</v>
      </c>
      <c r="K33" s="306" t="s">
        <v>415</v>
      </c>
      <c r="L33" s="307"/>
      <c r="M33" s="708"/>
      <c r="N33" s="709"/>
      <c r="O33" s="709"/>
      <c r="P33" s="709"/>
      <c r="Q33" s="308" t="s">
        <v>416</v>
      </c>
      <c r="R33" s="709"/>
      <c r="S33" s="709"/>
      <c r="T33" s="709"/>
      <c r="U33" s="710"/>
      <c r="V33" s="708"/>
      <c r="W33" s="709"/>
      <c r="X33" s="709"/>
      <c r="Y33" s="710"/>
      <c r="Z33" s="711" t="str">
        <f t="shared" si="56"/>
        <v/>
      </c>
      <c r="AA33" s="712"/>
      <c r="AB33" s="712"/>
      <c r="AC33" s="713"/>
      <c r="AD33" s="309"/>
      <c r="AE33" s="316"/>
      <c r="AF33" s="725"/>
      <c r="AG33" s="725"/>
      <c r="AH33" s="725"/>
      <c r="AI33" s="725"/>
      <c r="AJ33" s="725"/>
      <c r="AK33" s="725"/>
      <c r="AL33" s="725"/>
      <c r="AM33" s="725"/>
      <c r="AN33" s="725"/>
      <c r="AO33" s="725"/>
      <c r="AP33" s="725"/>
      <c r="AQ33" s="726"/>
      <c r="AR33" s="223"/>
      <c r="AS33" s="223"/>
      <c r="AT33" s="223"/>
      <c r="AU33" s="223"/>
      <c r="AV33" s="223"/>
      <c r="AW33" s="223"/>
      <c r="AX33" s="223"/>
      <c r="AY33" s="223"/>
      <c r="AZ33" s="299" t="str">
        <f t="shared" si="54"/>
        <v>H</v>
      </c>
      <c r="BA33" s="300" t="str">
        <f t="shared" si="55"/>
        <v/>
      </c>
      <c r="BB33" s="300" t="str">
        <f t="shared" si="58"/>
        <v/>
      </c>
      <c r="BC33" s="301" t="str">
        <f t="shared" si="57"/>
        <v/>
      </c>
      <c r="BD33" s="311"/>
      <c r="BE33" s="312"/>
      <c r="BF33" s="312"/>
      <c r="BG33" s="312"/>
      <c r="BH33" s="312"/>
      <c r="BI33" s="312"/>
      <c r="BJ33" s="312"/>
      <c r="BK33" s="312"/>
      <c r="BL33" s="312"/>
      <c r="BM33" s="312"/>
      <c r="BN33" s="312"/>
      <c r="BO33" s="312"/>
      <c r="BP33" s="312"/>
      <c r="BQ33" s="312"/>
      <c r="BR33" s="312"/>
      <c r="BS33" s="312"/>
      <c r="BT33" s="312"/>
      <c r="BU33" s="312"/>
      <c r="BV33" s="312"/>
      <c r="BW33" s="312"/>
      <c r="BX33" s="312"/>
      <c r="BY33" s="312"/>
      <c r="BZ33" s="312"/>
      <c r="CA33" s="312"/>
      <c r="CB33" s="312"/>
      <c r="CC33" s="312"/>
      <c r="CD33" s="312"/>
      <c r="CE33" s="312"/>
      <c r="CF33" s="312"/>
      <c r="CG33" s="312"/>
      <c r="CH33" s="312"/>
      <c r="CI33" s="312"/>
      <c r="CJ33" s="312"/>
      <c r="CK33" s="312"/>
      <c r="CL33" s="312"/>
      <c r="CM33" s="312"/>
      <c r="CN33" s="312"/>
      <c r="CO33" s="312"/>
      <c r="CP33" s="312"/>
      <c r="CQ33" s="312"/>
      <c r="CR33" s="312"/>
      <c r="CS33" s="312"/>
      <c r="CT33" s="312"/>
      <c r="CU33" s="312"/>
      <c r="CV33" s="312"/>
      <c r="CW33" s="312"/>
      <c r="CX33" s="312"/>
      <c r="CY33" s="312"/>
      <c r="CZ33" s="312"/>
      <c r="DA33" s="313"/>
    </row>
    <row r="34" spans="1:105" ht="12" customHeight="1" thickBot="1">
      <c r="A34" s="223"/>
      <c r="B34" s="223"/>
      <c r="C34" s="305" t="s">
        <v>412</v>
      </c>
      <c r="D34" s="306" t="s">
        <v>432</v>
      </c>
      <c r="E34" s="306"/>
      <c r="F34" s="305" t="s">
        <v>263</v>
      </c>
      <c r="G34" s="707"/>
      <c r="H34" s="707"/>
      <c r="I34" s="707"/>
      <c r="J34" s="306" t="s">
        <v>265</v>
      </c>
      <c r="K34" s="306" t="s">
        <v>415</v>
      </c>
      <c r="L34" s="307"/>
      <c r="M34" s="708"/>
      <c r="N34" s="709"/>
      <c r="O34" s="709"/>
      <c r="P34" s="709"/>
      <c r="Q34" s="308" t="s">
        <v>416</v>
      </c>
      <c r="R34" s="709"/>
      <c r="S34" s="709"/>
      <c r="T34" s="709"/>
      <c r="U34" s="710"/>
      <c r="V34" s="708"/>
      <c r="W34" s="709"/>
      <c r="X34" s="709"/>
      <c r="Y34" s="710"/>
      <c r="Z34" s="711" t="str">
        <f t="shared" si="56"/>
        <v/>
      </c>
      <c r="AA34" s="712"/>
      <c r="AB34" s="712"/>
      <c r="AC34" s="713"/>
      <c r="AD34" s="309"/>
      <c r="AE34" s="317"/>
      <c r="AF34" s="727"/>
      <c r="AG34" s="727"/>
      <c r="AH34" s="727"/>
      <c r="AI34" s="727"/>
      <c r="AJ34" s="727"/>
      <c r="AK34" s="727"/>
      <c r="AL34" s="727"/>
      <c r="AM34" s="727"/>
      <c r="AN34" s="727"/>
      <c r="AO34" s="727"/>
      <c r="AP34" s="727"/>
      <c r="AQ34" s="728"/>
      <c r="AR34" s="223"/>
      <c r="AS34" s="223"/>
      <c r="AT34" s="223"/>
      <c r="AU34" s="223"/>
      <c r="AV34" s="223"/>
      <c r="AW34" s="223"/>
      <c r="AX34" s="223"/>
      <c r="AY34" s="223"/>
      <c r="AZ34" s="299" t="str">
        <f t="shared" si="54"/>
        <v>I</v>
      </c>
      <c r="BA34" s="300" t="str">
        <f t="shared" si="55"/>
        <v/>
      </c>
      <c r="BB34" s="300" t="str">
        <f t="shared" si="58"/>
        <v/>
      </c>
      <c r="BC34" s="301" t="str">
        <f t="shared" si="57"/>
        <v/>
      </c>
      <c r="BD34" s="311"/>
      <c r="BE34" s="312"/>
      <c r="BF34" s="312"/>
      <c r="BG34" s="312"/>
      <c r="BH34" s="312"/>
      <c r="BI34" s="312"/>
      <c r="BJ34" s="312"/>
      <c r="BK34" s="312"/>
      <c r="BL34" s="312"/>
      <c r="BM34" s="312"/>
      <c r="BN34" s="312"/>
      <c r="BO34" s="312"/>
      <c r="BP34" s="312"/>
      <c r="BQ34" s="312"/>
      <c r="BR34" s="312"/>
      <c r="BS34" s="312"/>
      <c r="BT34" s="312"/>
      <c r="BU34" s="312"/>
      <c r="BV34" s="312"/>
      <c r="BW34" s="312"/>
      <c r="BX34" s="312"/>
      <c r="BY34" s="312"/>
      <c r="BZ34" s="312"/>
      <c r="CA34" s="312"/>
      <c r="CB34" s="312"/>
      <c r="CC34" s="312"/>
      <c r="CD34" s="312"/>
      <c r="CE34" s="312"/>
      <c r="CF34" s="312"/>
      <c r="CG34" s="312"/>
      <c r="CH34" s="312"/>
      <c r="CI34" s="312"/>
      <c r="CJ34" s="312"/>
      <c r="CK34" s="312"/>
      <c r="CL34" s="312"/>
      <c r="CM34" s="312"/>
      <c r="CN34" s="312"/>
      <c r="CO34" s="312"/>
      <c r="CP34" s="312"/>
      <c r="CQ34" s="312"/>
      <c r="CR34" s="312"/>
      <c r="CS34" s="312"/>
      <c r="CT34" s="312"/>
      <c r="CU34" s="312"/>
      <c r="CV34" s="312"/>
      <c r="CW34" s="312"/>
      <c r="CX34" s="312"/>
      <c r="CY34" s="312"/>
      <c r="CZ34" s="312"/>
      <c r="DA34" s="313"/>
    </row>
    <row r="35" spans="1:105" ht="12" customHeight="1">
      <c r="A35" s="223"/>
      <c r="B35" s="223"/>
      <c r="C35" s="305" t="s">
        <v>412</v>
      </c>
      <c r="D35" s="306" t="s">
        <v>433</v>
      </c>
      <c r="E35" s="306"/>
      <c r="F35" s="305" t="s">
        <v>263</v>
      </c>
      <c r="G35" s="707"/>
      <c r="H35" s="707"/>
      <c r="I35" s="707"/>
      <c r="J35" s="306" t="s">
        <v>265</v>
      </c>
      <c r="K35" s="306" t="s">
        <v>415</v>
      </c>
      <c r="L35" s="307"/>
      <c r="M35" s="708"/>
      <c r="N35" s="709"/>
      <c r="O35" s="709"/>
      <c r="P35" s="709"/>
      <c r="Q35" s="308" t="s">
        <v>416</v>
      </c>
      <c r="R35" s="709"/>
      <c r="S35" s="709"/>
      <c r="T35" s="709"/>
      <c r="U35" s="710"/>
      <c r="V35" s="708"/>
      <c r="W35" s="709"/>
      <c r="X35" s="709"/>
      <c r="Y35" s="710"/>
      <c r="Z35" s="711" t="str">
        <f t="shared" si="56"/>
        <v/>
      </c>
      <c r="AA35" s="712"/>
      <c r="AB35" s="712"/>
      <c r="AC35" s="713"/>
      <c r="AD35" s="309"/>
      <c r="AE35" s="318"/>
      <c r="AF35" s="319"/>
      <c r="AG35" s="319"/>
      <c r="AH35" s="319"/>
      <c r="AI35" s="319"/>
      <c r="AJ35" s="319"/>
      <c r="AK35" s="319"/>
      <c r="AL35" s="319"/>
      <c r="AM35" s="319"/>
      <c r="AN35" s="319"/>
      <c r="AO35" s="319"/>
      <c r="AP35" s="319"/>
      <c r="AQ35" s="319"/>
      <c r="AR35" s="223"/>
      <c r="AS35" s="223"/>
      <c r="AT35" s="223"/>
      <c r="AU35" s="223"/>
      <c r="AV35" s="223"/>
      <c r="AW35" s="223"/>
      <c r="AX35" s="223"/>
      <c r="AY35" s="223"/>
      <c r="AZ35" s="299" t="str">
        <f t="shared" si="54"/>
        <v>J</v>
      </c>
      <c r="BA35" s="300" t="str">
        <f t="shared" si="55"/>
        <v/>
      </c>
      <c r="BB35" s="300" t="str">
        <f t="shared" si="58"/>
        <v/>
      </c>
      <c r="BC35" s="301" t="str">
        <f t="shared" si="57"/>
        <v/>
      </c>
      <c r="BD35" s="311"/>
      <c r="BE35" s="312"/>
      <c r="BF35" s="312"/>
      <c r="BG35" s="312"/>
      <c r="BH35" s="312"/>
      <c r="BI35" s="312"/>
      <c r="BJ35" s="312"/>
      <c r="BK35" s="312"/>
      <c r="BL35" s="312"/>
      <c r="BM35" s="312"/>
      <c r="BN35" s="312"/>
      <c r="BO35" s="312"/>
      <c r="BP35" s="312"/>
      <c r="BQ35" s="312"/>
      <c r="BR35" s="312"/>
      <c r="BS35" s="312"/>
      <c r="BT35" s="312"/>
      <c r="BU35" s="312"/>
      <c r="BV35" s="312"/>
      <c r="BW35" s="312"/>
      <c r="BX35" s="312"/>
      <c r="BY35" s="312"/>
      <c r="BZ35" s="312"/>
      <c r="CA35" s="312"/>
      <c r="CB35" s="312"/>
      <c r="CC35" s="312"/>
      <c r="CD35" s="312"/>
      <c r="CE35" s="312"/>
      <c r="CF35" s="312"/>
      <c r="CG35" s="312"/>
      <c r="CH35" s="312"/>
      <c r="CI35" s="312"/>
      <c r="CJ35" s="312"/>
      <c r="CK35" s="312"/>
      <c r="CL35" s="312"/>
      <c r="CM35" s="312"/>
      <c r="CN35" s="312"/>
      <c r="CO35" s="312"/>
      <c r="CP35" s="312"/>
      <c r="CQ35" s="312"/>
      <c r="CR35" s="312"/>
      <c r="CS35" s="312"/>
      <c r="CT35" s="312"/>
      <c r="CU35" s="312"/>
      <c r="CV35" s="312"/>
      <c r="CW35" s="312"/>
      <c r="CX35" s="312"/>
      <c r="CY35" s="312"/>
      <c r="CZ35" s="312"/>
      <c r="DA35" s="313"/>
    </row>
    <row r="36" spans="1:105" ht="12" customHeight="1">
      <c r="A36" s="223"/>
      <c r="B36" s="223"/>
      <c r="C36" s="305" t="s">
        <v>412</v>
      </c>
      <c r="D36" s="306" t="s">
        <v>434</v>
      </c>
      <c r="E36" s="306"/>
      <c r="F36" s="305" t="s">
        <v>263</v>
      </c>
      <c r="G36" s="707"/>
      <c r="H36" s="707"/>
      <c r="I36" s="707"/>
      <c r="J36" s="306" t="s">
        <v>265</v>
      </c>
      <c r="K36" s="306" t="s">
        <v>415</v>
      </c>
      <c r="L36" s="307"/>
      <c r="M36" s="708"/>
      <c r="N36" s="709"/>
      <c r="O36" s="709"/>
      <c r="P36" s="709"/>
      <c r="Q36" s="308" t="s">
        <v>416</v>
      </c>
      <c r="R36" s="709"/>
      <c r="S36" s="709"/>
      <c r="T36" s="709"/>
      <c r="U36" s="710"/>
      <c r="V36" s="708"/>
      <c r="W36" s="709"/>
      <c r="X36" s="709"/>
      <c r="Y36" s="710"/>
      <c r="Z36" s="711" t="str">
        <f t="shared" si="56"/>
        <v/>
      </c>
      <c r="AA36" s="712"/>
      <c r="AB36" s="712"/>
      <c r="AC36" s="713"/>
      <c r="AD36" s="309"/>
      <c r="AE36" s="318"/>
      <c r="AF36" s="319"/>
      <c r="AG36" s="319"/>
      <c r="AH36" s="319"/>
      <c r="AI36" s="319"/>
      <c r="AJ36" s="319"/>
      <c r="AK36" s="319"/>
      <c r="AL36" s="319"/>
      <c r="AM36" s="319"/>
      <c r="AN36" s="319"/>
      <c r="AO36" s="319"/>
      <c r="AP36" s="319"/>
      <c r="AQ36" s="319"/>
      <c r="AR36" s="223"/>
      <c r="AS36" s="223"/>
      <c r="AT36" s="223"/>
      <c r="AU36" s="223"/>
      <c r="AV36" s="223"/>
      <c r="AW36" s="223"/>
      <c r="AX36" s="223"/>
      <c r="AY36" s="223"/>
      <c r="AZ36" s="299" t="str">
        <f t="shared" si="54"/>
        <v>K</v>
      </c>
      <c r="BA36" s="300" t="str">
        <f t="shared" si="55"/>
        <v/>
      </c>
      <c r="BB36" s="300" t="str">
        <f t="shared" si="58"/>
        <v/>
      </c>
      <c r="BC36" s="301" t="str">
        <f t="shared" si="57"/>
        <v/>
      </c>
      <c r="BD36" s="311"/>
      <c r="BE36" s="312"/>
      <c r="BF36" s="312"/>
      <c r="BG36" s="312"/>
      <c r="BH36" s="312"/>
      <c r="BI36" s="312"/>
      <c r="BJ36" s="312"/>
      <c r="BK36" s="312"/>
      <c r="BL36" s="312"/>
      <c r="BM36" s="312"/>
      <c r="BN36" s="312"/>
      <c r="BO36" s="312"/>
      <c r="BP36" s="312"/>
      <c r="BQ36" s="312"/>
      <c r="BR36" s="312"/>
      <c r="BS36" s="312"/>
      <c r="BT36" s="312"/>
      <c r="BU36" s="312"/>
      <c r="BV36" s="312"/>
      <c r="BW36" s="312"/>
      <c r="BX36" s="312"/>
      <c r="BY36" s="312"/>
      <c r="BZ36" s="312"/>
      <c r="CA36" s="312"/>
      <c r="CB36" s="312"/>
      <c r="CC36" s="312"/>
      <c r="CD36" s="312"/>
      <c r="CE36" s="312"/>
      <c r="CF36" s="312"/>
      <c r="CG36" s="312"/>
      <c r="CH36" s="312"/>
      <c r="CI36" s="312"/>
      <c r="CJ36" s="312"/>
      <c r="CK36" s="312"/>
      <c r="CL36" s="312"/>
      <c r="CM36" s="312"/>
      <c r="CN36" s="312"/>
      <c r="CO36" s="312"/>
      <c r="CP36" s="312"/>
      <c r="CQ36" s="312"/>
      <c r="CR36" s="312"/>
      <c r="CS36" s="312"/>
      <c r="CT36" s="312"/>
      <c r="CU36" s="312"/>
      <c r="CV36" s="312"/>
      <c r="CW36" s="312"/>
      <c r="CX36" s="312"/>
      <c r="CY36" s="312"/>
      <c r="CZ36" s="312"/>
      <c r="DA36" s="313"/>
    </row>
    <row r="37" spans="1:105" ht="12" customHeight="1">
      <c r="A37" s="223"/>
      <c r="B37" s="223"/>
      <c r="C37" s="305" t="s">
        <v>412</v>
      </c>
      <c r="D37" s="306" t="s">
        <v>435</v>
      </c>
      <c r="E37" s="306"/>
      <c r="F37" s="305" t="s">
        <v>263</v>
      </c>
      <c r="G37" s="707"/>
      <c r="H37" s="707"/>
      <c r="I37" s="707"/>
      <c r="J37" s="306" t="s">
        <v>265</v>
      </c>
      <c r="K37" s="306" t="s">
        <v>415</v>
      </c>
      <c r="L37" s="307"/>
      <c r="M37" s="708"/>
      <c r="N37" s="709"/>
      <c r="O37" s="709"/>
      <c r="P37" s="709"/>
      <c r="Q37" s="308" t="s">
        <v>416</v>
      </c>
      <c r="R37" s="709"/>
      <c r="S37" s="709"/>
      <c r="T37" s="709"/>
      <c r="U37" s="710"/>
      <c r="V37" s="708"/>
      <c r="W37" s="709"/>
      <c r="X37" s="709"/>
      <c r="Y37" s="710"/>
      <c r="Z37" s="711" t="str">
        <f t="shared" si="56"/>
        <v/>
      </c>
      <c r="AA37" s="712"/>
      <c r="AB37" s="712"/>
      <c r="AC37" s="713"/>
      <c r="AD37" s="309"/>
      <c r="AE37" s="310"/>
      <c r="AF37" s="310"/>
      <c r="AG37" s="310"/>
      <c r="AH37" s="223"/>
      <c r="AI37" s="223"/>
      <c r="AJ37" s="223"/>
      <c r="AK37" s="223"/>
      <c r="AL37" s="223"/>
      <c r="AM37" s="223"/>
      <c r="AN37" s="223"/>
      <c r="AO37" s="223"/>
      <c r="AP37" s="223"/>
      <c r="AQ37" s="288"/>
      <c r="AR37" s="223"/>
      <c r="AS37" s="223"/>
      <c r="AT37" s="223"/>
      <c r="AU37" s="223"/>
      <c r="AV37" s="223"/>
      <c r="AW37" s="223"/>
      <c r="AX37" s="223"/>
      <c r="AY37" s="223"/>
      <c r="AZ37" s="299" t="str">
        <f t="shared" si="54"/>
        <v>L</v>
      </c>
      <c r="BA37" s="300" t="str">
        <f t="shared" si="55"/>
        <v/>
      </c>
      <c r="BB37" s="300" t="str">
        <f t="shared" si="58"/>
        <v/>
      </c>
      <c r="BC37" s="301" t="str">
        <f t="shared" si="57"/>
        <v/>
      </c>
      <c r="BD37" s="311"/>
      <c r="BE37" s="312"/>
      <c r="BF37" s="312"/>
      <c r="BG37" s="312"/>
      <c r="BH37" s="312"/>
      <c r="BI37" s="312"/>
      <c r="BJ37" s="312"/>
      <c r="BK37" s="312"/>
      <c r="BL37" s="312"/>
      <c r="BM37" s="312"/>
      <c r="BN37" s="312"/>
      <c r="BO37" s="312"/>
      <c r="BP37" s="312"/>
      <c r="BQ37" s="312"/>
      <c r="BR37" s="312"/>
      <c r="BS37" s="312"/>
      <c r="BT37" s="312"/>
      <c r="BU37" s="312"/>
      <c r="BV37" s="312"/>
      <c r="BW37" s="312"/>
      <c r="BX37" s="312"/>
      <c r="BY37" s="312"/>
      <c r="BZ37" s="312"/>
      <c r="CA37" s="312"/>
      <c r="CB37" s="312"/>
      <c r="CC37" s="312"/>
      <c r="CD37" s="312"/>
      <c r="CE37" s="312"/>
      <c r="CF37" s="312"/>
      <c r="CG37" s="312"/>
      <c r="CH37" s="312"/>
      <c r="CI37" s="312"/>
      <c r="CJ37" s="312"/>
      <c r="CK37" s="312"/>
      <c r="CL37" s="312"/>
      <c r="CM37" s="312"/>
      <c r="CN37" s="312"/>
      <c r="CO37" s="312"/>
      <c r="CP37" s="312"/>
      <c r="CQ37" s="312"/>
      <c r="CR37" s="312"/>
      <c r="CS37" s="312"/>
      <c r="CT37" s="312"/>
      <c r="CU37" s="312"/>
      <c r="CV37" s="312"/>
      <c r="CW37" s="312"/>
      <c r="CX37" s="312"/>
      <c r="CY37" s="312"/>
      <c r="CZ37" s="312"/>
      <c r="DA37" s="313"/>
    </row>
    <row r="38" spans="1:105" ht="12" customHeight="1">
      <c r="A38" s="223"/>
      <c r="B38" s="223"/>
      <c r="C38" s="305" t="s">
        <v>412</v>
      </c>
      <c r="D38" s="306" t="s">
        <v>436</v>
      </c>
      <c r="E38" s="306"/>
      <c r="F38" s="305" t="s">
        <v>263</v>
      </c>
      <c r="G38" s="707"/>
      <c r="H38" s="707"/>
      <c r="I38" s="707"/>
      <c r="J38" s="306" t="s">
        <v>265</v>
      </c>
      <c r="K38" s="306" t="s">
        <v>415</v>
      </c>
      <c r="L38" s="307"/>
      <c r="M38" s="708"/>
      <c r="N38" s="709"/>
      <c r="O38" s="709"/>
      <c r="P38" s="709"/>
      <c r="Q38" s="308" t="s">
        <v>416</v>
      </c>
      <c r="R38" s="709"/>
      <c r="S38" s="709"/>
      <c r="T38" s="709"/>
      <c r="U38" s="710"/>
      <c r="V38" s="708"/>
      <c r="W38" s="709"/>
      <c r="X38" s="709"/>
      <c r="Y38" s="710"/>
      <c r="Z38" s="711" t="str">
        <f t="shared" si="56"/>
        <v/>
      </c>
      <c r="AA38" s="712"/>
      <c r="AB38" s="712"/>
      <c r="AC38" s="713"/>
      <c r="AD38" s="309"/>
      <c r="AE38" s="310"/>
      <c r="AF38" s="310"/>
      <c r="AG38" s="310"/>
      <c r="AH38" s="223"/>
      <c r="AI38" s="223"/>
      <c r="AJ38" s="223"/>
      <c r="AK38" s="223"/>
      <c r="AL38" s="223"/>
      <c r="AM38" s="223"/>
      <c r="AN38" s="223"/>
      <c r="AO38" s="223"/>
      <c r="AP38" s="223"/>
      <c r="AQ38" s="288"/>
      <c r="AR38" s="223"/>
      <c r="AS38" s="223"/>
      <c r="AT38" s="223"/>
      <c r="AU38" s="223"/>
      <c r="AV38" s="223"/>
      <c r="AW38" s="223"/>
      <c r="AX38" s="223"/>
      <c r="AY38" s="223"/>
      <c r="AZ38" s="299" t="str">
        <f t="shared" si="54"/>
        <v>M</v>
      </c>
      <c r="BA38" s="300" t="str">
        <f t="shared" si="55"/>
        <v/>
      </c>
      <c r="BB38" s="300" t="str">
        <f t="shared" si="58"/>
        <v/>
      </c>
      <c r="BC38" s="301" t="str">
        <f t="shared" si="57"/>
        <v/>
      </c>
      <c r="BD38" s="311"/>
      <c r="BE38" s="312"/>
      <c r="BF38" s="312"/>
      <c r="BG38" s="312"/>
      <c r="BH38" s="312"/>
      <c r="BI38" s="312"/>
      <c r="BJ38" s="312"/>
      <c r="BK38" s="312"/>
      <c r="BL38" s="312"/>
      <c r="BM38" s="312"/>
      <c r="BN38" s="312"/>
      <c r="BO38" s="312"/>
      <c r="BP38" s="312"/>
      <c r="BQ38" s="312"/>
      <c r="BR38" s="312"/>
      <c r="BS38" s="312"/>
      <c r="BT38" s="312"/>
      <c r="BU38" s="312"/>
      <c r="BV38" s="312"/>
      <c r="BW38" s="312"/>
      <c r="BX38" s="312"/>
      <c r="BY38" s="312"/>
      <c r="BZ38" s="312"/>
      <c r="CA38" s="312"/>
      <c r="CB38" s="312"/>
      <c r="CC38" s="312"/>
      <c r="CD38" s="312"/>
      <c r="CE38" s="312"/>
      <c r="CF38" s="312"/>
      <c r="CG38" s="312"/>
      <c r="CH38" s="312"/>
      <c r="CI38" s="312"/>
      <c r="CJ38" s="312"/>
      <c r="CK38" s="312"/>
      <c r="CL38" s="312"/>
      <c r="CM38" s="312"/>
      <c r="CN38" s="312"/>
      <c r="CO38" s="312"/>
      <c r="CP38" s="312"/>
      <c r="CQ38" s="312"/>
      <c r="CR38" s="312"/>
      <c r="CS38" s="312"/>
      <c r="CT38" s="312"/>
      <c r="CU38" s="312"/>
      <c r="CV38" s="312"/>
      <c r="CW38" s="312"/>
      <c r="CX38" s="312"/>
      <c r="CY38" s="312"/>
      <c r="CZ38" s="312"/>
      <c r="DA38" s="313"/>
    </row>
    <row r="39" spans="1:105" ht="12" customHeight="1" thickBot="1">
      <c r="A39" s="223"/>
      <c r="B39" s="223"/>
      <c r="C39" s="320" t="s">
        <v>412</v>
      </c>
      <c r="D39" s="321" t="s">
        <v>437</v>
      </c>
      <c r="E39" s="322"/>
      <c r="F39" s="320" t="s">
        <v>377</v>
      </c>
      <c r="G39" s="716"/>
      <c r="H39" s="716"/>
      <c r="I39" s="716"/>
      <c r="J39" s="323" t="s">
        <v>265</v>
      </c>
      <c r="K39" s="306" t="s">
        <v>415</v>
      </c>
      <c r="L39" s="307"/>
      <c r="M39" s="717"/>
      <c r="N39" s="718"/>
      <c r="O39" s="718"/>
      <c r="P39" s="718"/>
      <c r="Q39" s="308" t="s">
        <v>416</v>
      </c>
      <c r="R39" s="709"/>
      <c r="S39" s="709"/>
      <c r="T39" s="709"/>
      <c r="U39" s="710"/>
      <c r="V39" s="717"/>
      <c r="W39" s="718"/>
      <c r="X39" s="718"/>
      <c r="Y39" s="719"/>
      <c r="Z39" s="720" t="str">
        <f t="shared" si="56"/>
        <v/>
      </c>
      <c r="AA39" s="721"/>
      <c r="AB39" s="721"/>
      <c r="AC39" s="722"/>
      <c r="AD39" s="309"/>
      <c r="AE39" s="324"/>
      <c r="AF39" s="325"/>
      <c r="AG39" s="325"/>
      <c r="AH39" s="223"/>
      <c r="AI39" s="223"/>
      <c r="AJ39" s="223"/>
      <c r="AK39" s="223"/>
      <c r="AL39" s="223"/>
      <c r="AM39" s="223"/>
      <c r="AN39" s="257"/>
      <c r="AO39" s="292"/>
      <c r="AP39" s="292"/>
      <c r="AQ39" s="288"/>
      <c r="AR39" s="292"/>
      <c r="AS39" s="223"/>
      <c r="AT39" s="223"/>
      <c r="AU39" s="223"/>
      <c r="AV39" s="223"/>
      <c r="AW39" s="223"/>
      <c r="AX39" s="223"/>
      <c r="AY39" s="223"/>
      <c r="AZ39" s="299" t="str">
        <f t="shared" si="54"/>
        <v>N</v>
      </c>
      <c r="BA39" s="300" t="str">
        <f t="shared" si="55"/>
        <v/>
      </c>
      <c r="BB39" s="300" t="str">
        <f t="shared" si="58"/>
        <v/>
      </c>
      <c r="BC39" s="301" t="str">
        <f>IF(BA39="","",IF(BB39-BA39&lt;TIME(5,0,1),BB39-BA39,BB39-BA39-TIME(1,0,0)))</f>
        <v/>
      </c>
      <c r="BD39" s="326"/>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c r="CH39" s="327"/>
      <c r="CI39" s="327"/>
      <c r="CJ39" s="327"/>
      <c r="CK39" s="327"/>
      <c r="CL39" s="327"/>
      <c r="CM39" s="327"/>
      <c r="CN39" s="327"/>
      <c r="CO39" s="327"/>
      <c r="CP39" s="327"/>
      <c r="CQ39" s="327"/>
      <c r="CR39" s="327"/>
      <c r="CS39" s="327"/>
      <c r="CT39" s="327"/>
      <c r="CU39" s="327"/>
      <c r="CV39" s="327"/>
      <c r="CW39" s="327"/>
      <c r="CX39" s="327"/>
      <c r="CY39" s="327"/>
      <c r="CZ39" s="327"/>
      <c r="DA39" s="328"/>
    </row>
    <row r="40" spans="1:105" ht="6" customHeight="1">
      <c r="A40" s="223"/>
      <c r="B40" s="223"/>
      <c r="C40" s="290"/>
      <c r="E40" s="223"/>
      <c r="F40" s="223"/>
      <c r="G40" s="223"/>
      <c r="H40" s="223"/>
      <c r="I40" s="223"/>
      <c r="J40" s="223"/>
      <c r="K40" s="329"/>
      <c r="L40" s="329"/>
      <c r="M40" s="329"/>
      <c r="N40" s="330"/>
      <c r="O40" s="330"/>
      <c r="P40" s="330"/>
      <c r="Q40" s="330"/>
      <c r="R40" s="330"/>
      <c r="S40" s="330"/>
      <c r="T40" s="330"/>
      <c r="U40" s="330"/>
      <c r="V40" s="223"/>
      <c r="W40" s="223"/>
      <c r="X40" s="223"/>
      <c r="Y40" s="714"/>
      <c r="Z40" s="715"/>
      <c r="AA40" s="715"/>
      <c r="AB40" s="223"/>
      <c r="AC40" s="331"/>
      <c r="AD40" s="331"/>
      <c r="AE40" s="223"/>
      <c r="AF40" s="223"/>
      <c r="AG40" s="223"/>
      <c r="AH40" s="223"/>
      <c r="AI40" s="257"/>
      <c r="AJ40" s="292"/>
      <c r="AK40" s="292"/>
      <c r="AL40" s="288"/>
      <c r="AM40" s="292"/>
      <c r="AN40" s="223"/>
      <c r="AO40" s="292"/>
      <c r="AP40" s="223"/>
      <c r="AQ40" s="223"/>
      <c r="AR40" s="223"/>
    </row>
    <row r="41" spans="1:105" ht="12" customHeight="1">
      <c r="B41" s="223"/>
      <c r="C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23"/>
      <c r="AI41" s="257"/>
      <c r="AJ41" s="292"/>
      <c r="AK41" s="292"/>
      <c r="AL41" s="288"/>
      <c r="AM41" s="292"/>
      <c r="AN41" s="223"/>
      <c r="AO41" s="292"/>
      <c r="AP41" s="223"/>
      <c r="AQ41" s="223"/>
      <c r="AR41" s="223"/>
    </row>
    <row r="42" spans="1:105" ht="12.95" customHeight="1">
      <c r="A42" s="223"/>
      <c r="B42" s="223"/>
      <c r="C42" s="223"/>
      <c r="D42" s="223"/>
      <c r="E42" s="223"/>
      <c r="F42" s="223"/>
      <c r="G42" s="223"/>
      <c r="H42" s="223"/>
      <c r="I42" s="223"/>
      <c r="J42" s="223"/>
      <c r="K42" s="223"/>
      <c r="L42" s="223"/>
      <c r="M42" s="223"/>
      <c r="N42" s="223"/>
      <c r="O42" s="223"/>
      <c r="P42" s="223"/>
      <c r="Q42" s="288"/>
      <c r="R42" s="223"/>
      <c r="S42" s="223"/>
      <c r="T42" s="223"/>
      <c r="U42" s="223"/>
      <c r="V42" s="223"/>
      <c r="W42" s="223"/>
      <c r="X42" s="223"/>
      <c r="Y42" s="223"/>
      <c r="Z42" s="223"/>
      <c r="AA42" s="223"/>
      <c r="AB42" s="223"/>
      <c r="AC42" s="223"/>
      <c r="AD42" s="223"/>
      <c r="AE42" s="223"/>
      <c r="AF42" s="223"/>
      <c r="AG42" s="223"/>
      <c r="AH42" s="223"/>
      <c r="AI42" s="223"/>
      <c r="AJ42" s="223"/>
      <c r="AK42" s="223"/>
      <c r="AL42" s="288"/>
      <c r="AM42" s="223"/>
      <c r="AN42" s="223"/>
      <c r="AO42" s="223"/>
      <c r="AP42" s="223"/>
      <c r="AQ42" s="223"/>
      <c r="AR42" s="223"/>
    </row>
  </sheetData>
  <sheetProtection formatCells="0"/>
  <mergeCells count="207">
    <mergeCell ref="A1:AR1"/>
    <mergeCell ref="BJ1:BR2"/>
    <mergeCell ref="AG2:AL2"/>
    <mergeCell ref="AM2:AN2"/>
    <mergeCell ref="AO2:AR2"/>
    <mergeCell ref="B2:D2"/>
    <mergeCell ref="BI4:BL4"/>
    <mergeCell ref="BM4:BX4"/>
    <mergeCell ref="BY4:CF4"/>
    <mergeCell ref="CG4:CN4"/>
    <mergeCell ref="CO4:CR4"/>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CO3:CR3"/>
    <mergeCell ref="CG3:CN3"/>
    <mergeCell ref="B7:F7"/>
    <mergeCell ref="G7:J7"/>
    <mergeCell ref="AQ7:AR7"/>
    <mergeCell ref="BA7:BB7"/>
    <mergeCell ref="B8:F8"/>
    <mergeCell ref="G8:J8"/>
    <mergeCell ref="AQ8:AR8"/>
    <mergeCell ref="BA8:BB8"/>
    <mergeCell ref="B6:F6"/>
    <mergeCell ref="G6:J6"/>
    <mergeCell ref="AQ6:AR6"/>
    <mergeCell ref="BA6:BB6"/>
    <mergeCell ref="B11:F11"/>
    <mergeCell ref="G11:J11"/>
    <mergeCell ref="AQ11:AR11"/>
    <mergeCell ref="BA11:BB11"/>
    <mergeCell ref="B12:F12"/>
    <mergeCell ref="G12:J12"/>
    <mergeCell ref="AQ12:AR12"/>
    <mergeCell ref="BA12:BB12"/>
    <mergeCell ref="B9:F9"/>
    <mergeCell ref="G9:J9"/>
    <mergeCell ref="AQ9:AR9"/>
    <mergeCell ref="BA9:BB9"/>
    <mergeCell ref="B10:F10"/>
    <mergeCell ref="G10:J10"/>
    <mergeCell ref="AQ10:AR10"/>
    <mergeCell ref="BA10:BB10"/>
    <mergeCell ref="B15:F15"/>
    <mergeCell ref="G15:J15"/>
    <mergeCell ref="AQ15:AR15"/>
    <mergeCell ref="BA15:BB15"/>
    <mergeCell ref="B16:F16"/>
    <mergeCell ref="G16:J16"/>
    <mergeCell ref="AQ16:AR16"/>
    <mergeCell ref="BA16:BB16"/>
    <mergeCell ref="B13:F13"/>
    <mergeCell ref="G13:J13"/>
    <mergeCell ref="AQ13:AR13"/>
    <mergeCell ref="BA13:BB13"/>
    <mergeCell ref="B14:F14"/>
    <mergeCell ref="G14:J14"/>
    <mergeCell ref="AQ14:AR14"/>
    <mergeCell ref="BA14:BB14"/>
    <mergeCell ref="B19:F19"/>
    <mergeCell ref="G19:J19"/>
    <mergeCell ref="AQ19:AR19"/>
    <mergeCell ref="BA19:BB19"/>
    <mergeCell ref="B20:F20"/>
    <mergeCell ref="G20:J20"/>
    <mergeCell ref="AQ20:AR20"/>
    <mergeCell ref="BA20:BB20"/>
    <mergeCell ref="B17:F17"/>
    <mergeCell ref="G17:J17"/>
    <mergeCell ref="AQ17:AR17"/>
    <mergeCell ref="BA17:BB17"/>
    <mergeCell ref="B18:F18"/>
    <mergeCell ref="G18:J18"/>
    <mergeCell ref="AQ18:AR18"/>
    <mergeCell ref="BA18:BB18"/>
    <mergeCell ref="C24:E24"/>
    <mergeCell ref="F24:L24"/>
    <mergeCell ref="M24:U24"/>
    <mergeCell ref="V24:Y24"/>
    <mergeCell ref="Z24:AC24"/>
    <mergeCell ref="BD24:BE24"/>
    <mergeCell ref="B21:F21"/>
    <mergeCell ref="G21:J21"/>
    <mergeCell ref="AQ21:AR21"/>
    <mergeCell ref="BA21:BB21"/>
    <mergeCell ref="B22:F22"/>
    <mergeCell ref="G22:J22"/>
    <mergeCell ref="AQ22:AR22"/>
    <mergeCell ref="BA22:BB22"/>
    <mergeCell ref="CX24:CY24"/>
    <mergeCell ref="CZ24:DA24"/>
    <mergeCell ref="CD24:CE24"/>
    <mergeCell ref="CF24:CG24"/>
    <mergeCell ref="CH24:CI24"/>
    <mergeCell ref="CJ24:CK24"/>
    <mergeCell ref="CL24:CM24"/>
    <mergeCell ref="CN24:CO24"/>
    <mergeCell ref="BR24:BS24"/>
    <mergeCell ref="BT24:BU24"/>
    <mergeCell ref="BV24:BW24"/>
    <mergeCell ref="BX24:BY24"/>
    <mergeCell ref="BZ24:CA24"/>
    <mergeCell ref="CB24:CC24"/>
    <mergeCell ref="CP24:CQ24"/>
    <mergeCell ref="CR24:CS24"/>
    <mergeCell ref="CT24:CU24"/>
    <mergeCell ref="CV24:CW24"/>
    <mergeCell ref="BF24:BG24"/>
    <mergeCell ref="BH24:BI24"/>
    <mergeCell ref="BJ24:BK24"/>
    <mergeCell ref="BL24:BM24"/>
    <mergeCell ref="BN24:BO24"/>
    <mergeCell ref="BP24:BQ24"/>
    <mergeCell ref="G25:I25"/>
    <mergeCell ref="M25:P25"/>
    <mergeCell ref="R25:U25"/>
    <mergeCell ref="V25:Y25"/>
    <mergeCell ref="Z25:AC25"/>
    <mergeCell ref="AF25:AN26"/>
    <mergeCell ref="G26:I26"/>
    <mergeCell ref="M26:P26"/>
    <mergeCell ref="R26:U26"/>
    <mergeCell ref="V26:Y26"/>
    <mergeCell ref="Z26:AC26"/>
    <mergeCell ref="Z29:AC29"/>
    <mergeCell ref="G30:I30"/>
    <mergeCell ref="M30:P30"/>
    <mergeCell ref="R30:U30"/>
    <mergeCell ref="V30:Y30"/>
    <mergeCell ref="Z30:AC30"/>
    <mergeCell ref="AF27:AN29"/>
    <mergeCell ref="G28:I28"/>
    <mergeCell ref="M28:P28"/>
    <mergeCell ref="R28:U28"/>
    <mergeCell ref="V28:Y28"/>
    <mergeCell ref="Z28:AC28"/>
    <mergeCell ref="G29:I29"/>
    <mergeCell ref="M29:P29"/>
    <mergeCell ref="R29:U29"/>
    <mergeCell ref="V29:Y29"/>
    <mergeCell ref="G27:I27"/>
    <mergeCell ref="M27:P27"/>
    <mergeCell ref="R27:U27"/>
    <mergeCell ref="V27:Y27"/>
    <mergeCell ref="Z27:AC27"/>
    <mergeCell ref="Z32:AC32"/>
    <mergeCell ref="G33:I33"/>
    <mergeCell ref="M33:P33"/>
    <mergeCell ref="R33:U33"/>
    <mergeCell ref="V33:Y33"/>
    <mergeCell ref="Z33:AC33"/>
    <mergeCell ref="AF30:AQ34"/>
    <mergeCell ref="G31:I31"/>
    <mergeCell ref="M31:P31"/>
    <mergeCell ref="R31:U31"/>
    <mergeCell ref="V31:Y31"/>
    <mergeCell ref="Z31:AC31"/>
    <mergeCell ref="G32:I32"/>
    <mergeCell ref="M32:P32"/>
    <mergeCell ref="R32:U32"/>
    <mergeCell ref="V32:Y32"/>
    <mergeCell ref="G34:I34"/>
    <mergeCell ref="M34:P34"/>
    <mergeCell ref="R34:U34"/>
    <mergeCell ref="V34:Y34"/>
    <mergeCell ref="Z34:AC34"/>
    <mergeCell ref="G35:I35"/>
    <mergeCell ref="M35:P35"/>
    <mergeCell ref="R35:U35"/>
    <mergeCell ref="V35:Y35"/>
    <mergeCell ref="Z35:AC35"/>
    <mergeCell ref="G36:I36"/>
    <mergeCell ref="M36:P36"/>
    <mergeCell ref="R36:U36"/>
    <mergeCell ref="V36:Y36"/>
    <mergeCell ref="Z36:AC36"/>
    <mergeCell ref="G37:I37"/>
    <mergeCell ref="M37:P37"/>
    <mergeCell ref="R37:U37"/>
    <mergeCell ref="V37:Y37"/>
    <mergeCell ref="Z37:AC37"/>
    <mergeCell ref="Y40:AA40"/>
    <mergeCell ref="G38:I38"/>
    <mergeCell ref="M38:P38"/>
    <mergeCell ref="R38:U38"/>
    <mergeCell ref="V38:Y38"/>
    <mergeCell ref="Z38:AC38"/>
    <mergeCell ref="G39:I39"/>
    <mergeCell ref="M39:P39"/>
    <mergeCell ref="R39:U39"/>
    <mergeCell ref="V39:Y39"/>
    <mergeCell ref="Z39:AC39"/>
  </mergeCells>
  <phoneticPr fontId="1"/>
  <conditionalFormatting sqref="B6:AR22">
    <cfRule type="containsBlanks" dxfId="168" priority="11">
      <formula>LEN(TRIM(B6))=0</formula>
    </cfRule>
  </conditionalFormatting>
  <conditionalFormatting sqref="G26:I39 M26:P39 R26:U39">
    <cfRule type="containsBlanks" dxfId="167" priority="12">
      <formula>LEN(TRIM(G26))=0</formula>
    </cfRule>
  </conditionalFormatting>
  <conditionalFormatting sqref="L5:AP5">
    <cfRule type="cellIs" dxfId="166" priority="13" operator="equal">
      <formula>"土"</formula>
    </cfRule>
    <cfRule type="cellIs" dxfId="165" priority="14" operator="equal">
      <formula>"日"</formula>
    </cfRule>
  </conditionalFormatting>
  <conditionalFormatting sqref="V26:Y39">
    <cfRule type="containsBlanks" dxfId="164" priority="1">
      <formula>LEN(TRIM(V26))=0</formula>
    </cfRule>
  </conditionalFormatting>
  <conditionalFormatting sqref="AM2">
    <cfRule type="containsBlanks" dxfId="163" priority="17">
      <formula>LEN(TRIM(AM2))=0</formula>
    </cfRule>
  </conditionalFormatting>
  <conditionalFormatting sqref="BD4:BH4">
    <cfRule type="cellIs" dxfId="162" priority="10" operator="lessThan">
      <formula>$BD$3</formula>
    </cfRule>
  </conditionalFormatting>
  <conditionalFormatting sqref="BI4:BL4">
    <cfRule type="cellIs" dxfId="161" priority="9" operator="lessThan">
      <formula>$BI$3</formula>
    </cfRule>
  </conditionalFormatting>
  <conditionalFormatting sqref="BM4:BX4">
    <cfRule type="cellIs" dxfId="160" priority="8" operator="lessThan">
      <formula>$BM$3</formula>
    </cfRule>
  </conditionalFormatting>
  <conditionalFormatting sqref="BY4:CF4">
    <cfRule type="cellIs" dxfId="159" priority="7" operator="lessThan">
      <formula>$BY$3</formula>
    </cfRule>
  </conditionalFormatting>
  <conditionalFormatting sqref="CG4:CN4">
    <cfRule type="cellIs" dxfId="158" priority="6" operator="lessThan">
      <formula>$CG$3</formula>
    </cfRule>
  </conditionalFormatting>
  <conditionalFormatting sqref="CO4:CR4">
    <cfRule type="cellIs" dxfId="157" priority="5" operator="lessThan">
      <formula>$CO$3</formula>
    </cfRule>
  </conditionalFormatting>
  <conditionalFormatting sqref="CS4:CV4">
    <cfRule type="cellIs" dxfId="156" priority="4" operator="lessThan">
      <formula>$CS$3</formula>
    </cfRule>
  </conditionalFormatting>
  <conditionalFormatting sqref="CW4:CZ4">
    <cfRule type="cellIs" dxfId="155" priority="3" operator="lessThan">
      <formula>$CW$3</formula>
    </cfRule>
  </conditionalFormatting>
  <conditionalFormatting sqref="DA4">
    <cfRule type="cellIs" dxfId="154" priority="2" operator="lessThan">
      <formula>$DA$3</formula>
    </cfRule>
    <cfRule type="cellIs" dxfId="153" priority="15" operator="lessThan">
      <formula>$CY$3</formula>
    </cfRule>
    <cfRule type="cellIs" dxfId="152" priority="16" operator="lessThan">
      <formula>$AY$1</formula>
    </cfRule>
  </conditionalFormatting>
  <dataValidations count="6">
    <dataValidation type="list" imeMode="off" allowBlank="1" showInputMessage="1" showErrorMessage="1" sqref="AM2:AN2" xr:uid="{F292B8CA-3E3F-4DD0-9052-880AF5A08F29}">
      <formula1>"　,6,7,8,9,10,11,12,1,2,3"</formula1>
    </dataValidation>
    <dataValidation imeMode="off" allowBlank="1" showInputMessage="1" showErrorMessage="1" sqref="M26:P39 R26:U39 L6:AR22" xr:uid="{736CE8D6-33B7-4BEB-A79C-9A93109FAFD9}"/>
    <dataValidation type="list" imeMode="off" allowBlank="1" showInputMessage="1" sqref="V26:Y39" xr:uid="{C362193F-E340-44F4-80A3-06BDAC50E312}">
      <formula1>"　,1:00,0:45,0:30"</formula1>
    </dataValidation>
    <dataValidation type="list" allowBlank="1" showInputMessage="1" showErrorMessage="1" sqref="AZ4:BA4" xr:uid="{03204D11-8B46-4BC7-9FA3-FDF5D139AA01}">
      <formula1>"(月),(火),(水),(木),(金),(土)"</formula1>
    </dataValidation>
    <dataValidation type="list" allowBlank="1" showInputMessage="1" showErrorMessage="1" sqref="BD25:DA39" xr:uid="{8FAE462D-C2A8-4A3F-B61C-8042AA3B554A}">
      <formula1>"■"</formula1>
    </dataValidation>
    <dataValidation type="list" allowBlank="1" showInputMessage="1" showErrorMessage="1" sqref="BC6:BC22" xr:uid="{90D5A71B-AE7D-4133-9EE4-B339DC24DCEF}">
      <formula1>$AZ$26:$AZ$39</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DD93B-FBEA-4506-B82C-9ACCA1B05D5A}">
  <sheetPr>
    <tabColor rgb="FFFFCCFF"/>
  </sheetPr>
  <dimension ref="A1:BY84"/>
  <sheetViews>
    <sheetView showGridLines="0" view="pageBreakPreview" zoomScaleNormal="100" zoomScaleSheetLayoutView="100" workbookViewId="0">
      <selection activeCell="BG17" sqref="BG17:BP19"/>
    </sheetView>
  </sheetViews>
  <sheetFormatPr defaultColWidth="8" defaultRowHeight="12"/>
  <cols>
    <col min="1" max="6" width="2.375" style="80" customWidth="1"/>
    <col min="7" max="11" width="2" style="80" customWidth="1"/>
    <col min="12" max="14" width="2.625" style="80" customWidth="1"/>
    <col min="15" max="17" width="3.125" style="80" customWidth="1"/>
    <col min="18" max="20" width="1.875" style="80" customWidth="1"/>
    <col min="21" max="21" width="2.125" style="80" customWidth="1"/>
    <col min="22" max="22" width="1.625" style="80" customWidth="1"/>
    <col min="23" max="23" width="2.125" style="80" customWidth="1"/>
    <col min="24" max="28" width="2.625" style="80" customWidth="1"/>
    <col min="29" max="29" width="2.375" style="80" customWidth="1"/>
    <col min="30" max="31" width="1.875" style="80" customWidth="1"/>
    <col min="32" max="32" width="2.875" style="80" customWidth="1"/>
    <col min="33" max="35" width="1.875" style="80" customWidth="1"/>
    <col min="36" max="36" width="2.875" style="80" customWidth="1"/>
    <col min="37" max="37" width="1.875" style="80" customWidth="1"/>
    <col min="38" max="40" width="2.625" style="80" customWidth="1"/>
    <col min="41" max="51" width="2" style="80" customWidth="1"/>
    <col min="52" max="54" width="2.125" style="80" customWidth="1"/>
    <col min="55" max="58" width="1.875" style="80" customWidth="1"/>
    <col min="59" max="61" width="2.125" style="80" customWidth="1"/>
    <col min="62" max="62" width="2.625" style="80" customWidth="1"/>
    <col min="63" max="68" width="1.875" style="80" customWidth="1"/>
    <col min="69" max="71" width="2.125" style="80" customWidth="1"/>
    <col min="72" max="73" width="8" style="80" hidden="1" customWidth="1"/>
    <col min="74" max="16384" width="8" style="80"/>
  </cols>
  <sheetData>
    <row r="1" spans="1:74" ht="14.1" customHeight="1">
      <c r="A1" s="800" t="s">
        <v>637</v>
      </c>
      <c r="B1" s="1080"/>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1080"/>
      <c r="AO1" s="1080"/>
      <c r="AP1" s="1080"/>
      <c r="AQ1" s="1080"/>
      <c r="AR1" s="1080"/>
      <c r="AS1" s="1080"/>
      <c r="AT1" s="1080"/>
      <c r="AU1" s="1080"/>
      <c r="AV1" s="1080"/>
      <c r="AW1" s="1080"/>
      <c r="AX1" s="1080"/>
      <c r="AY1" s="1080"/>
      <c r="AZ1" s="1080"/>
      <c r="BA1" s="1080"/>
      <c r="BB1" s="1080"/>
      <c r="BC1" s="1080"/>
      <c r="BD1" s="1080"/>
      <c r="BE1" s="1080"/>
      <c r="BF1" s="1080"/>
      <c r="BG1" s="1080"/>
      <c r="BH1" s="1080"/>
      <c r="BI1" s="1080"/>
      <c r="BJ1" s="1080"/>
      <c r="BK1" s="1080"/>
      <c r="BL1" s="1080"/>
      <c r="BM1" s="1080"/>
      <c r="BN1" s="1080"/>
      <c r="BO1" s="1080"/>
      <c r="BP1" s="1080"/>
      <c r="BR1" s="81"/>
      <c r="BS1" s="81"/>
      <c r="BT1" s="81"/>
      <c r="BU1" s="81"/>
      <c r="BV1" s="81"/>
    </row>
    <row r="2" spans="1:74" ht="5.0999999999999996" customHeight="1"/>
    <row r="3" spans="1:74" ht="14.1" customHeight="1">
      <c r="B3" s="1152" t="s">
        <v>507</v>
      </c>
      <c r="C3" s="1153"/>
      <c r="D3" s="1154"/>
      <c r="E3" s="333"/>
      <c r="F3" s="333" t="s">
        <v>506</v>
      </c>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row>
    <row r="4" spans="1:74" ht="6.95" customHeight="1" thickBot="1">
      <c r="A4" s="82"/>
      <c r="B4" s="82"/>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row>
    <row r="5" spans="1:74" s="84" customFormat="1" ht="12.95" customHeight="1">
      <c r="A5" s="1081" t="s">
        <v>229</v>
      </c>
      <c r="B5" s="1083" t="s">
        <v>230</v>
      </c>
      <c r="C5" s="1084"/>
      <c r="D5" s="1084"/>
      <c r="E5" s="1084"/>
      <c r="F5" s="1085"/>
      <c r="G5" s="1083" t="s">
        <v>231</v>
      </c>
      <c r="H5" s="1084"/>
      <c r="I5" s="1084"/>
      <c r="J5" s="1084"/>
      <c r="K5" s="1084"/>
      <c r="L5" s="1085"/>
      <c r="M5" s="1088" t="s">
        <v>232</v>
      </c>
      <c r="N5" s="1091" t="s">
        <v>233</v>
      </c>
      <c r="O5" s="1094" t="s">
        <v>234</v>
      </c>
      <c r="P5" s="1095"/>
      <c r="Q5" s="1096"/>
      <c r="R5" s="1094" t="s">
        <v>235</v>
      </c>
      <c r="S5" s="1095"/>
      <c r="T5" s="1096"/>
      <c r="U5" s="1083" t="s">
        <v>236</v>
      </c>
      <c r="V5" s="1084"/>
      <c r="W5" s="1084"/>
      <c r="X5" s="1084"/>
      <c r="Y5" s="1084"/>
      <c r="Z5" s="1084"/>
      <c r="AA5" s="1084"/>
      <c r="AB5" s="1084"/>
      <c r="AC5" s="1084"/>
      <c r="AD5" s="1115" t="s">
        <v>237</v>
      </c>
      <c r="AE5" s="1116"/>
      <c r="AF5" s="1116"/>
      <c r="AG5" s="1116"/>
      <c r="AH5" s="1116"/>
      <c r="AI5" s="1116"/>
      <c r="AJ5" s="1116"/>
      <c r="AK5" s="1117"/>
      <c r="AL5" s="1118" t="s">
        <v>238</v>
      </c>
      <c r="AM5" s="1119"/>
      <c r="AN5" s="1119"/>
      <c r="AO5" s="1119"/>
      <c r="AP5" s="1119"/>
      <c r="AQ5" s="1119"/>
      <c r="AR5" s="1119"/>
      <c r="AS5" s="1119"/>
      <c r="AT5" s="1119"/>
      <c r="AU5" s="1119"/>
      <c r="AV5" s="1120"/>
      <c r="AW5" s="1124" t="s">
        <v>239</v>
      </c>
      <c r="AX5" s="1125"/>
      <c r="AY5" s="1125"/>
      <c r="AZ5" s="1128" t="s">
        <v>240</v>
      </c>
      <c r="BA5" s="1129"/>
      <c r="BB5" s="1130"/>
      <c r="BC5" s="1134" t="s">
        <v>241</v>
      </c>
      <c r="BD5" s="1135"/>
      <c r="BE5" s="1135"/>
      <c r="BF5" s="1136"/>
      <c r="BG5" s="1143" t="s">
        <v>242</v>
      </c>
      <c r="BH5" s="1095"/>
      <c r="BI5" s="1095"/>
      <c r="BJ5" s="1095"/>
      <c r="BK5" s="1095"/>
      <c r="BL5" s="1095"/>
      <c r="BM5" s="1095"/>
      <c r="BN5" s="1095"/>
      <c r="BO5" s="1095"/>
      <c r="BP5" s="1144"/>
    </row>
    <row r="6" spans="1:74" s="84" customFormat="1" ht="12.95" customHeight="1">
      <c r="A6" s="1082"/>
      <c r="B6" s="847"/>
      <c r="C6" s="1053"/>
      <c r="D6" s="1053"/>
      <c r="E6" s="1053"/>
      <c r="F6" s="935"/>
      <c r="G6" s="847"/>
      <c r="H6" s="1053"/>
      <c r="I6" s="1053"/>
      <c r="J6" s="1053"/>
      <c r="K6" s="1053"/>
      <c r="L6" s="935"/>
      <c r="M6" s="1089"/>
      <c r="N6" s="1092"/>
      <c r="O6" s="926"/>
      <c r="P6" s="927"/>
      <c r="Q6" s="928"/>
      <c r="R6" s="926"/>
      <c r="S6" s="927"/>
      <c r="T6" s="928"/>
      <c r="U6" s="848"/>
      <c r="V6" s="1097"/>
      <c r="W6" s="1097"/>
      <c r="X6" s="1097"/>
      <c r="Y6" s="1097"/>
      <c r="Z6" s="1097"/>
      <c r="AA6" s="1097"/>
      <c r="AB6" s="1097"/>
      <c r="AC6" s="1097"/>
      <c r="AD6" s="1147" t="s">
        <v>243</v>
      </c>
      <c r="AE6" s="1101"/>
      <c r="AF6" s="1101"/>
      <c r="AG6" s="1101"/>
      <c r="AH6" s="1100" t="s">
        <v>244</v>
      </c>
      <c r="AI6" s="1101"/>
      <c r="AJ6" s="1101"/>
      <c r="AK6" s="1149"/>
      <c r="AL6" s="1121"/>
      <c r="AM6" s="1122"/>
      <c r="AN6" s="1122"/>
      <c r="AO6" s="1122"/>
      <c r="AP6" s="1122"/>
      <c r="AQ6" s="1122"/>
      <c r="AR6" s="1122"/>
      <c r="AS6" s="1122"/>
      <c r="AT6" s="1122"/>
      <c r="AU6" s="1122"/>
      <c r="AV6" s="1123"/>
      <c r="AW6" s="1071"/>
      <c r="AX6" s="1072"/>
      <c r="AY6" s="1072"/>
      <c r="AZ6" s="1131"/>
      <c r="BA6" s="1132"/>
      <c r="BB6" s="1133"/>
      <c r="BC6" s="1137"/>
      <c r="BD6" s="1138"/>
      <c r="BE6" s="1138"/>
      <c r="BF6" s="1139"/>
      <c r="BG6" s="1145"/>
      <c r="BH6" s="930"/>
      <c r="BI6" s="930"/>
      <c r="BJ6" s="930"/>
      <c r="BK6" s="930"/>
      <c r="BL6" s="930"/>
      <c r="BM6" s="930"/>
      <c r="BN6" s="930"/>
      <c r="BO6" s="930"/>
      <c r="BP6" s="1146"/>
    </row>
    <row r="7" spans="1:74" s="84" customFormat="1" ht="15" customHeight="1">
      <c r="A7" s="1082"/>
      <c r="B7" s="847"/>
      <c r="C7" s="1053"/>
      <c r="D7" s="1053"/>
      <c r="E7" s="1053"/>
      <c r="F7" s="935"/>
      <c r="G7" s="847"/>
      <c r="H7" s="1053"/>
      <c r="I7" s="1053"/>
      <c r="J7" s="1053"/>
      <c r="K7" s="1053"/>
      <c r="L7" s="935"/>
      <c r="M7" s="1089"/>
      <c r="N7" s="1092"/>
      <c r="O7" s="937"/>
      <c r="P7" s="938"/>
      <c r="Q7" s="939"/>
      <c r="R7" s="926"/>
      <c r="S7" s="927"/>
      <c r="T7" s="928"/>
      <c r="U7" s="1098" t="s">
        <v>245</v>
      </c>
      <c r="V7" s="1099"/>
      <c r="W7" s="1099"/>
      <c r="X7" s="1099"/>
      <c r="Y7" s="1099"/>
      <c r="Z7" s="1100" t="s">
        <v>246</v>
      </c>
      <c r="AA7" s="1101"/>
      <c r="AB7" s="1036" t="s">
        <v>247</v>
      </c>
      <c r="AC7" s="1037"/>
      <c r="AD7" s="1148"/>
      <c r="AE7" s="1102"/>
      <c r="AF7" s="1102"/>
      <c r="AG7" s="1102"/>
      <c r="AH7" s="1150"/>
      <c r="AI7" s="1102"/>
      <c r="AJ7" s="1102"/>
      <c r="AK7" s="1151"/>
      <c r="AL7" s="1103" t="s">
        <v>248</v>
      </c>
      <c r="AM7" s="1104"/>
      <c r="AN7" s="1104"/>
      <c r="AO7" s="1104"/>
      <c r="AP7" s="1104"/>
      <c r="AQ7" s="1104"/>
      <c r="AR7" s="1104"/>
      <c r="AS7" s="1104"/>
      <c r="AT7" s="1104"/>
      <c r="AU7" s="1104"/>
      <c r="AV7" s="1105"/>
      <c r="AW7" s="1071"/>
      <c r="AX7" s="1072"/>
      <c r="AY7" s="1072"/>
      <c r="AZ7" s="1106" t="s">
        <v>249</v>
      </c>
      <c r="BA7" s="1107"/>
      <c r="BB7" s="1108"/>
      <c r="BC7" s="1137"/>
      <c r="BD7" s="1138"/>
      <c r="BE7" s="1138"/>
      <c r="BF7" s="1139"/>
      <c r="BG7" s="1109" t="s">
        <v>250</v>
      </c>
      <c r="BH7" s="1110"/>
      <c r="BI7" s="1110"/>
      <c r="BJ7" s="1110"/>
      <c r="BK7" s="1110"/>
      <c r="BL7" s="1110"/>
      <c r="BM7" s="1110"/>
      <c r="BN7" s="1110"/>
      <c r="BO7" s="1110"/>
      <c r="BP7" s="1111"/>
    </row>
    <row r="8" spans="1:74" s="84" customFormat="1" ht="15" customHeight="1">
      <c r="A8" s="1082"/>
      <c r="B8" s="974"/>
      <c r="C8" s="1086"/>
      <c r="D8" s="1086"/>
      <c r="E8" s="1086"/>
      <c r="F8" s="1087"/>
      <c r="G8" s="847"/>
      <c r="H8" s="1053"/>
      <c r="I8" s="1053"/>
      <c r="J8" s="1053"/>
      <c r="K8" s="1053"/>
      <c r="L8" s="935"/>
      <c r="M8" s="1089"/>
      <c r="N8" s="1092"/>
      <c r="O8" s="1071" t="s">
        <v>251</v>
      </c>
      <c r="P8" s="1072"/>
      <c r="Q8" s="1073"/>
      <c r="R8" s="926"/>
      <c r="S8" s="927"/>
      <c r="T8" s="928"/>
      <c r="U8" s="1036" t="s">
        <v>252</v>
      </c>
      <c r="V8" s="1037"/>
      <c r="W8" s="1037"/>
      <c r="X8" s="1036" t="s">
        <v>253</v>
      </c>
      <c r="Y8" s="1038"/>
      <c r="Z8" s="1102"/>
      <c r="AA8" s="1102"/>
      <c r="AB8" s="926"/>
      <c r="AC8" s="927"/>
      <c r="AD8" s="1148"/>
      <c r="AE8" s="1102"/>
      <c r="AF8" s="1102"/>
      <c r="AG8" s="1102"/>
      <c r="AH8" s="1150"/>
      <c r="AI8" s="1102"/>
      <c r="AJ8" s="1102"/>
      <c r="AK8" s="1151"/>
      <c r="AL8" s="1074" t="s">
        <v>254</v>
      </c>
      <c r="AM8" s="1075"/>
      <c r="AN8" s="1076"/>
      <c r="AO8" s="1077" t="s">
        <v>255</v>
      </c>
      <c r="AP8" s="1078"/>
      <c r="AQ8" s="1078"/>
      <c r="AR8" s="1079"/>
      <c r="AS8" s="1077" t="s">
        <v>256</v>
      </c>
      <c r="AT8" s="1078"/>
      <c r="AU8" s="1078"/>
      <c r="AV8" s="1079"/>
      <c r="AW8" s="1071"/>
      <c r="AX8" s="1072"/>
      <c r="AY8" s="1072"/>
      <c r="AZ8" s="1062"/>
      <c r="BA8" s="1063"/>
      <c r="BB8" s="1064"/>
      <c r="BC8" s="1137"/>
      <c r="BD8" s="1138"/>
      <c r="BE8" s="1138"/>
      <c r="BF8" s="1139"/>
      <c r="BG8" s="1109"/>
      <c r="BH8" s="1110"/>
      <c r="BI8" s="1110"/>
      <c r="BJ8" s="1110"/>
      <c r="BK8" s="1110"/>
      <c r="BL8" s="1110"/>
      <c r="BM8" s="1110"/>
      <c r="BN8" s="1110"/>
      <c r="BO8" s="1110"/>
      <c r="BP8" s="1111"/>
    </row>
    <row r="9" spans="1:74" s="84" customFormat="1" ht="15" customHeight="1">
      <c r="A9" s="1082"/>
      <c r="B9" s="979" t="s">
        <v>257</v>
      </c>
      <c r="C9" s="1051"/>
      <c r="D9" s="1052"/>
      <c r="E9" s="1055" t="s">
        <v>258</v>
      </c>
      <c r="F9" s="1056"/>
      <c r="G9" s="847"/>
      <c r="H9" s="1053"/>
      <c r="I9" s="1053"/>
      <c r="J9" s="1053"/>
      <c r="K9" s="1053"/>
      <c r="L9" s="935"/>
      <c r="M9" s="1089"/>
      <c r="N9" s="1092"/>
      <c r="O9" s="1071"/>
      <c r="P9" s="1072"/>
      <c r="Q9" s="1073"/>
      <c r="R9" s="926"/>
      <c r="S9" s="927"/>
      <c r="T9" s="928"/>
      <c r="U9" s="926"/>
      <c r="V9" s="927"/>
      <c r="W9" s="927"/>
      <c r="X9" s="926"/>
      <c r="Y9" s="928"/>
      <c r="Z9" s="1102"/>
      <c r="AA9" s="1102"/>
      <c r="AB9" s="926"/>
      <c r="AC9" s="927"/>
      <c r="AD9" s="1148"/>
      <c r="AE9" s="1102"/>
      <c r="AF9" s="1102"/>
      <c r="AG9" s="1102"/>
      <c r="AH9" s="1150"/>
      <c r="AI9" s="1102"/>
      <c r="AJ9" s="1102"/>
      <c r="AK9" s="1151"/>
      <c r="AL9" s="1059" t="s">
        <v>259</v>
      </c>
      <c r="AM9" s="1060"/>
      <c r="AN9" s="1061"/>
      <c r="AO9" s="1059" t="s">
        <v>260</v>
      </c>
      <c r="AP9" s="1060"/>
      <c r="AQ9" s="1060"/>
      <c r="AR9" s="1061"/>
      <c r="AS9" s="1059" t="s">
        <v>261</v>
      </c>
      <c r="AT9" s="1060"/>
      <c r="AU9" s="1060"/>
      <c r="AV9" s="1061"/>
      <c r="AW9" s="1071"/>
      <c r="AX9" s="1072"/>
      <c r="AY9" s="1072"/>
      <c r="AZ9" s="1062" t="s">
        <v>262</v>
      </c>
      <c r="BA9" s="1063"/>
      <c r="BB9" s="1064"/>
      <c r="BC9" s="1137"/>
      <c r="BD9" s="1138"/>
      <c r="BE9" s="1138"/>
      <c r="BF9" s="1139"/>
      <c r="BG9" s="1109"/>
      <c r="BH9" s="1110"/>
      <c r="BI9" s="1110"/>
      <c r="BJ9" s="1110"/>
      <c r="BK9" s="1110"/>
      <c r="BL9" s="1110"/>
      <c r="BM9" s="1110"/>
      <c r="BN9" s="1110"/>
      <c r="BO9" s="1110"/>
      <c r="BP9" s="1111"/>
    </row>
    <row r="10" spans="1:74" s="84" customFormat="1" ht="15" customHeight="1">
      <c r="A10" s="1082"/>
      <c r="B10" s="847"/>
      <c r="C10" s="1053"/>
      <c r="D10" s="1054"/>
      <c r="E10" s="1057"/>
      <c r="F10" s="1058"/>
      <c r="G10" s="847"/>
      <c r="H10" s="1053"/>
      <c r="I10" s="1053"/>
      <c r="J10" s="1053"/>
      <c r="K10" s="1053"/>
      <c r="L10" s="935"/>
      <c r="M10" s="1090"/>
      <c r="N10" s="1093"/>
      <c r="O10" s="1071"/>
      <c r="P10" s="1072"/>
      <c r="Q10" s="1073"/>
      <c r="R10" s="926"/>
      <c r="S10" s="927"/>
      <c r="T10" s="928"/>
      <c r="U10" s="926"/>
      <c r="V10" s="927"/>
      <c r="W10" s="927"/>
      <c r="X10" s="926"/>
      <c r="Y10" s="928"/>
      <c r="Z10" s="1102"/>
      <c r="AA10" s="1102"/>
      <c r="AB10" s="926"/>
      <c r="AC10" s="927"/>
      <c r="AD10" s="85" t="s">
        <v>263</v>
      </c>
      <c r="AE10" s="993" t="s">
        <v>264</v>
      </c>
      <c r="AF10" s="993"/>
      <c r="AG10" s="86" t="s">
        <v>265</v>
      </c>
      <c r="AH10" s="87" t="s">
        <v>263</v>
      </c>
      <c r="AI10" s="993" t="s">
        <v>264</v>
      </c>
      <c r="AJ10" s="993"/>
      <c r="AK10" s="88" t="s">
        <v>265</v>
      </c>
      <c r="AL10" s="835" t="s">
        <v>266</v>
      </c>
      <c r="AM10" s="836"/>
      <c r="AN10" s="837"/>
      <c r="AO10" s="1068" t="s">
        <v>267</v>
      </c>
      <c r="AP10" s="1069"/>
      <c r="AQ10" s="1069"/>
      <c r="AR10" s="1070"/>
      <c r="AS10" s="835" t="s">
        <v>268</v>
      </c>
      <c r="AT10" s="836"/>
      <c r="AU10" s="836"/>
      <c r="AV10" s="837"/>
      <c r="AW10" s="1126"/>
      <c r="AX10" s="1127"/>
      <c r="AY10" s="1127"/>
      <c r="AZ10" s="1065"/>
      <c r="BA10" s="1066"/>
      <c r="BB10" s="1067"/>
      <c r="BC10" s="1140"/>
      <c r="BD10" s="1141"/>
      <c r="BE10" s="1141"/>
      <c r="BF10" s="1142"/>
      <c r="BG10" s="1112"/>
      <c r="BH10" s="1113"/>
      <c r="BI10" s="1113"/>
      <c r="BJ10" s="1113"/>
      <c r="BK10" s="1113"/>
      <c r="BL10" s="1113"/>
      <c r="BM10" s="1113"/>
      <c r="BN10" s="1113"/>
      <c r="BO10" s="1113"/>
      <c r="BP10" s="1114"/>
    </row>
    <row r="11" spans="1:74" s="84" customFormat="1" ht="15" customHeight="1">
      <c r="A11" s="1010">
        <v>1</v>
      </c>
      <c r="B11" s="1011" t="s">
        <v>269</v>
      </c>
      <c r="C11" s="1012"/>
      <c r="D11" s="1012"/>
      <c r="E11" s="1012"/>
      <c r="F11" s="1013"/>
      <c r="G11" s="1011" t="s">
        <v>270</v>
      </c>
      <c r="H11" s="1012"/>
      <c r="I11" s="1012"/>
      <c r="J11" s="1012"/>
      <c r="K11" s="1012"/>
      <c r="L11" s="1013"/>
      <c r="M11" s="1014">
        <v>58</v>
      </c>
      <c r="N11" s="1015" t="s">
        <v>271</v>
      </c>
      <c r="O11" s="1048" t="s">
        <v>271</v>
      </c>
      <c r="P11" s="1049"/>
      <c r="Q11" s="1050"/>
      <c r="R11" s="1036" t="s">
        <v>272</v>
      </c>
      <c r="S11" s="1037"/>
      <c r="T11" s="1038"/>
      <c r="U11" s="1039" t="s">
        <v>273</v>
      </c>
      <c r="V11" s="1040"/>
      <c r="W11" s="1041"/>
      <c r="X11" s="1045">
        <v>6</v>
      </c>
      <c r="Y11" s="1046" t="s">
        <v>274</v>
      </c>
      <c r="Z11" s="1047">
        <v>28</v>
      </c>
      <c r="AA11" s="1046" t="s">
        <v>274</v>
      </c>
      <c r="AB11" s="1027">
        <f>IF((X13+Z13)&gt;=12,X11+Z11+1,X11+Z11)</f>
        <v>35</v>
      </c>
      <c r="AC11" s="1028" t="s">
        <v>274</v>
      </c>
      <c r="AD11" s="1029">
        <v>325000</v>
      </c>
      <c r="AE11" s="1030"/>
      <c r="AF11" s="1030"/>
      <c r="AG11" s="1030"/>
      <c r="AH11" s="1031">
        <v>328500</v>
      </c>
      <c r="AI11" s="1030"/>
      <c r="AJ11" s="1030"/>
      <c r="AK11" s="1032"/>
      <c r="AL11" s="1033">
        <v>20000</v>
      </c>
      <c r="AM11" s="1034"/>
      <c r="AN11" s="1035"/>
      <c r="AO11" s="1033">
        <v>26280</v>
      </c>
      <c r="AP11" s="1034"/>
      <c r="AQ11" s="1034"/>
      <c r="AR11" s="1035"/>
      <c r="AS11" s="1016">
        <v>7100</v>
      </c>
      <c r="AT11" s="1017"/>
      <c r="AU11" s="1017"/>
      <c r="AV11" s="1018"/>
      <c r="AW11" s="1019">
        <f>AH11+SUM(AL11:AV13)</f>
        <v>391880</v>
      </c>
      <c r="AX11" s="1020"/>
      <c r="AY11" s="1020"/>
      <c r="AZ11" s="1021">
        <v>8</v>
      </c>
      <c r="BA11" s="1022"/>
      <c r="BB11" s="1023"/>
      <c r="BC11" s="89"/>
      <c r="BD11" s="90"/>
      <c r="BE11" s="90"/>
      <c r="BF11" s="91"/>
      <c r="BG11" s="1024" t="s">
        <v>275</v>
      </c>
      <c r="BH11" s="1025"/>
      <c r="BI11" s="1025"/>
      <c r="BJ11" s="1025"/>
      <c r="BK11" s="1025"/>
      <c r="BL11" s="1025"/>
      <c r="BM11" s="1025"/>
      <c r="BN11" s="1025"/>
      <c r="BO11" s="1025"/>
      <c r="BP11" s="1026"/>
    </row>
    <row r="12" spans="1:74" s="84" customFormat="1" ht="15" customHeight="1">
      <c r="A12" s="833"/>
      <c r="B12" s="838"/>
      <c r="C12" s="839"/>
      <c r="D12" s="839"/>
      <c r="E12" s="839"/>
      <c r="F12" s="840"/>
      <c r="G12" s="841"/>
      <c r="H12" s="842"/>
      <c r="I12" s="842"/>
      <c r="J12" s="842"/>
      <c r="K12" s="842"/>
      <c r="L12" s="843"/>
      <c r="M12" s="847"/>
      <c r="N12" s="849"/>
      <c r="O12" s="902" t="s">
        <v>276</v>
      </c>
      <c r="P12" s="903"/>
      <c r="Q12" s="904"/>
      <c r="R12" s="926"/>
      <c r="S12" s="927"/>
      <c r="T12" s="928"/>
      <c r="U12" s="1042"/>
      <c r="V12" s="1043"/>
      <c r="W12" s="1044"/>
      <c r="X12" s="934"/>
      <c r="Y12" s="935"/>
      <c r="Z12" s="936"/>
      <c r="AA12" s="935"/>
      <c r="AB12" s="917"/>
      <c r="AC12" s="918"/>
      <c r="AD12" s="919"/>
      <c r="AE12" s="920"/>
      <c r="AF12" s="920"/>
      <c r="AG12" s="920"/>
      <c r="AH12" s="921"/>
      <c r="AI12" s="920"/>
      <c r="AJ12" s="920"/>
      <c r="AK12" s="922"/>
      <c r="AL12" s="908"/>
      <c r="AM12" s="909"/>
      <c r="AN12" s="910"/>
      <c r="AO12" s="908"/>
      <c r="AP12" s="909"/>
      <c r="AQ12" s="909"/>
      <c r="AR12" s="910"/>
      <c r="AS12" s="956"/>
      <c r="AT12" s="957"/>
      <c r="AU12" s="957"/>
      <c r="AV12" s="958"/>
      <c r="AW12" s="859"/>
      <c r="AX12" s="860"/>
      <c r="AY12" s="860"/>
      <c r="AZ12" s="863"/>
      <c r="BA12" s="864"/>
      <c r="BB12" s="865"/>
      <c r="BC12" s="93"/>
      <c r="BD12" s="94"/>
      <c r="BE12" s="94"/>
      <c r="BF12" s="95"/>
      <c r="BG12" s="999"/>
      <c r="BH12" s="1000"/>
      <c r="BI12" s="1000"/>
      <c r="BJ12" s="1000"/>
      <c r="BK12" s="1000"/>
      <c r="BL12" s="1000"/>
      <c r="BM12" s="1000"/>
      <c r="BN12" s="1000"/>
      <c r="BO12" s="1000"/>
      <c r="BP12" s="1001"/>
    </row>
    <row r="13" spans="1:74" s="84" customFormat="1" ht="15" customHeight="1">
      <c r="A13" s="833"/>
      <c r="B13" s="851" t="s">
        <v>277</v>
      </c>
      <c r="C13" s="852"/>
      <c r="D13" s="853"/>
      <c r="E13" s="854">
        <v>20</v>
      </c>
      <c r="F13" s="855"/>
      <c r="G13" s="841"/>
      <c r="H13" s="842"/>
      <c r="I13" s="842"/>
      <c r="J13" s="842"/>
      <c r="K13" s="842"/>
      <c r="L13" s="843"/>
      <c r="M13" s="847"/>
      <c r="N13" s="849"/>
      <c r="O13" s="902"/>
      <c r="P13" s="903"/>
      <c r="Q13" s="904"/>
      <c r="R13" s="926"/>
      <c r="S13" s="927"/>
      <c r="T13" s="928"/>
      <c r="U13" s="984">
        <v>43922</v>
      </c>
      <c r="V13" s="985"/>
      <c r="W13" s="985"/>
      <c r="X13" s="96">
        <v>2</v>
      </c>
      <c r="Y13" s="97" t="s">
        <v>278</v>
      </c>
      <c r="Z13" s="98">
        <v>10</v>
      </c>
      <c r="AA13" s="97" t="s">
        <v>278</v>
      </c>
      <c r="AB13" s="99">
        <f>IF((X13+Z13)&gt;=12,X13+Z13-12,X13+Z13)</f>
        <v>0</v>
      </c>
      <c r="AC13" s="97" t="s">
        <v>278</v>
      </c>
      <c r="AD13" s="100" t="s">
        <v>263</v>
      </c>
      <c r="AE13" s="993" t="s">
        <v>279</v>
      </c>
      <c r="AF13" s="993"/>
      <c r="AG13" s="101" t="s">
        <v>265</v>
      </c>
      <c r="AH13" s="102" t="s">
        <v>263</v>
      </c>
      <c r="AI13" s="993" t="s">
        <v>280</v>
      </c>
      <c r="AJ13" s="993"/>
      <c r="AK13" s="103" t="s">
        <v>265</v>
      </c>
      <c r="AL13" s="994">
        <v>7000</v>
      </c>
      <c r="AM13" s="995"/>
      <c r="AN13" s="996"/>
      <c r="AO13" s="994">
        <v>3000</v>
      </c>
      <c r="AP13" s="995"/>
      <c r="AQ13" s="995"/>
      <c r="AR13" s="996"/>
      <c r="AS13" s="988"/>
      <c r="AT13" s="989"/>
      <c r="AU13" s="989"/>
      <c r="AV13" s="990"/>
      <c r="AW13" s="859"/>
      <c r="AX13" s="860"/>
      <c r="AY13" s="860"/>
      <c r="AZ13" s="1008">
        <v>20</v>
      </c>
      <c r="BA13" s="927"/>
      <c r="BB13" s="1009"/>
      <c r="BC13" s="104"/>
      <c r="BD13" s="105"/>
      <c r="BE13" s="105"/>
      <c r="BF13" s="106"/>
      <c r="BG13" s="1002"/>
      <c r="BH13" s="1003"/>
      <c r="BI13" s="1003"/>
      <c r="BJ13" s="1003"/>
      <c r="BK13" s="1003"/>
      <c r="BL13" s="1003"/>
      <c r="BM13" s="1003"/>
      <c r="BN13" s="1003"/>
      <c r="BO13" s="1003"/>
      <c r="BP13" s="1004"/>
    </row>
    <row r="14" spans="1:74" s="84" customFormat="1" ht="15" customHeight="1">
      <c r="A14" s="971">
        <v>2</v>
      </c>
      <c r="B14" s="835" t="s">
        <v>281</v>
      </c>
      <c r="C14" s="836"/>
      <c r="D14" s="836"/>
      <c r="E14" s="836"/>
      <c r="F14" s="837"/>
      <c r="G14" s="835" t="s">
        <v>282</v>
      </c>
      <c r="H14" s="836"/>
      <c r="I14" s="836"/>
      <c r="J14" s="836"/>
      <c r="K14" s="836"/>
      <c r="L14" s="837"/>
      <c r="M14" s="973">
        <v>39</v>
      </c>
      <c r="N14" s="975" t="s">
        <v>271</v>
      </c>
      <c r="O14" s="977" t="s">
        <v>271</v>
      </c>
      <c r="P14" s="960"/>
      <c r="Q14" s="978"/>
      <c r="R14" s="979" t="s">
        <v>272</v>
      </c>
      <c r="S14" s="980"/>
      <c r="T14" s="981"/>
      <c r="U14" s="982" t="s">
        <v>273</v>
      </c>
      <c r="V14" s="983"/>
      <c r="W14" s="983"/>
      <c r="X14" s="966">
        <v>6</v>
      </c>
      <c r="Y14" s="967" t="s">
        <v>274</v>
      </c>
      <c r="Z14" s="968">
        <v>12</v>
      </c>
      <c r="AA14" s="967" t="s">
        <v>274</v>
      </c>
      <c r="AB14" s="969">
        <f>IF((X16+Z16)&gt;=12,X14+Z14+1,X14+Z14)</f>
        <v>18</v>
      </c>
      <c r="AC14" s="970" t="s">
        <v>274</v>
      </c>
      <c r="AD14" s="962">
        <v>197000</v>
      </c>
      <c r="AE14" s="963"/>
      <c r="AF14" s="963"/>
      <c r="AG14" s="963"/>
      <c r="AH14" s="964">
        <v>200000</v>
      </c>
      <c r="AI14" s="963"/>
      <c r="AJ14" s="963"/>
      <c r="AK14" s="965"/>
      <c r="AL14" s="908">
        <v>6000</v>
      </c>
      <c r="AM14" s="909"/>
      <c r="AN14" s="910"/>
      <c r="AO14" s="908"/>
      <c r="AP14" s="909"/>
      <c r="AQ14" s="909"/>
      <c r="AR14" s="910"/>
      <c r="AS14" s="956">
        <v>4200</v>
      </c>
      <c r="AT14" s="957"/>
      <c r="AU14" s="957"/>
      <c r="AV14" s="958"/>
      <c r="AW14" s="859">
        <f>AH14+SUM(AL14:AV16)</f>
        <v>262200</v>
      </c>
      <c r="AX14" s="860"/>
      <c r="AY14" s="860"/>
      <c r="AZ14" s="866">
        <v>10</v>
      </c>
      <c r="BA14" s="867"/>
      <c r="BB14" s="868"/>
      <c r="BC14" s="93"/>
      <c r="BD14" s="94"/>
      <c r="BE14" s="94"/>
      <c r="BF14" s="95"/>
      <c r="BG14" s="893" t="s">
        <v>283</v>
      </c>
      <c r="BH14" s="997"/>
      <c r="BI14" s="997"/>
      <c r="BJ14" s="997"/>
      <c r="BK14" s="997"/>
      <c r="BL14" s="997"/>
      <c r="BM14" s="997"/>
      <c r="BN14" s="997"/>
      <c r="BO14" s="997"/>
      <c r="BP14" s="998"/>
    </row>
    <row r="15" spans="1:74" s="84" customFormat="1" ht="15" customHeight="1">
      <c r="A15" s="833"/>
      <c r="B15" s="838"/>
      <c r="C15" s="839"/>
      <c r="D15" s="839"/>
      <c r="E15" s="839"/>
      <c r="F15" s="840"/>
      <c r="G15" s="841"/>
      <c r="H15" s="842"/>
      <c r="I15" s="842"/>
      <c r="J15" s="842"/>
      <c r="K15" s="842"/>
      <c r="L15" s="843"/>
      <c r="M15" s="847"/>
      <c r="N15" s="849"/>
      <c r="O15" s="1005" t="s">
        <v>284</v>
      </c>
      <c r="P15" s="1006"/>
      <c r="Q15" s="1007"/>
      <c r="R15" s="926"/>
      <c r="S15" s="927"/>
      <c r="T15" s="928"/>
      <c r="U15" s="932"/>
      <c r="V15" s="933"/>
      <c r="W15" s="933"/>
      <c r="X15" s="934"/>
      <c r="Y15" s="935"/>
      <c r="Z15" s="936"/>
      <c r="AA15" s="935"/>
      <c r="AB15" s="917"/>
      <c r="AC15" s="918"/>
      <c r="AD15" s="919"/>
      <c r="AE15" s="920"/>
      <c r="AF15" s="920"/>
      <c r="AG15" s="920"/>
      <c r="AH15" s="921"/>
      <c r="AI15" s="920"/>
      <c r="AJ15" s="920"/>
      <c r="AK15" s="922"/>
      <c r="AL15" s="908">
        <v>40000</v>
      </c>
      <c r="AM15" s="909"/>
      <c r="AN15" s="910"/>
      <c r="AO15" s="908"/>
      <c r="AP15" s="909"/>
      <c r="AQ15" s="909"/>
      <c r="AR15" s="910"/>
      <c r="AS15" s="956"/>
      <c r="AT15" s="957"/>
      <c r="AU15" s="957"/>
      <c r="AV15" s="958"/>
      <c r="AW15" s="859"/>
      <c r="AX15" s="860"/>
      <c r="AY15" s="860"/>
      <c r="AZ15" s="866"/>
      <c r="BA15" s="867"/>
      <c r="BB15" s="868"/>
      <c r="BC15" s="93"/>
      <c r="BD15" s="94"/>
      <c r="BE15" s="94"/>
      <c r="BF15" s="95"/>
      <c r="BG15" s="999"/>
      <c r="BH15" s="1000"/>
      <c r="BI15" s="1000"/>
      <c r="BJ15" s="1000"/>
      <c r="BK15" s="1000"/>
      <c r="BL15" s="1000"/>
      <c r="BM15" s="1000"/>
      <c r="BN15" s="1000"/>
      <c r="BO15" s="1000"/>
      <c r="BP15" s="1001"/>
    </row>
    <row r="16" spans="1:74" s="84" customFormat="1" ht="15" customHeight="1">
      <c r="A16" s="972"/>
      <c r="B16" s="851" t="s">
        <v>285</v>
      </c>
      <c r="C16" s="852"/>
      <c r="D16" s="853"/>
      <c r="E16" s="854">
        <v>40</v>
      </c>
      <c r="F16" s="855"/>
      <c r="G16" s="838"/>
      <c r="H16" s="839"/>
      <c r="I16" s="839"/>
      <c r="J16" s="839"/>
      <c r="K16" s="839"/>
      <c r="L16" s="840"/>
      <c r="M16" s="974"/>
      <c r="N16" s="976"/>
      <c r="O16" s="953"/>
      <c r="P16" s="954"/>
      <c r="Q16" s="955"/>
      <c r="R16" s="937"/>
      <c r="S16" s="938"/>
      <c r="T16" s="939"/>
      <c r="U16" s="986">
        <v>43922</v>
      </c>
      <c r="V16" s="987"/>
      <c r="W16" s="987"/>
      <c r="X16" s="107">
        <v>2</v>
      </c>
      <c r="Y16" s="108" t="s">
        <v>278</v>
      </c>
      <c r="Z16" s="109"/>
      <c r="AA16" s="108" t="s">
        <v>278</v>
      </c>
      <c r="AB16" s="110">
        <f>IF((X16+Z16)&gt;=12,X16+Z16-12,X16+Z16)</f>
        <v>2</v>
      </c>
      <c r="AC16" s="108" t="s">
        <v>278</v>
      </c>
      <c r="AD16" s="111" t="s">
        <v>263</v>
      </c>
      <c r="AE16" s="949" t="s">
        <v>286</v>
      </c>
      <c r="AF16" s="949"/>
      <c r="AG16" s="112" t="s">
        <v>265</v>
      </c>
      <c r="AH16" s="113" t="s">
        <v>263</v>
      </c>
      <c r="AI16" s="949" t="s">
        <v>287</v>
      </c>
      <c r="AJ16" s="949"/>
      <c r="AK16" s="114" t="s">
        <v>265</v>
      </c>
      <c r="AL16" s="908">
        <v>7000</v>
      </c>
      <c r="AM16" s="909"/>
      <c r="AN16" s="910"/>
      <c r="AO16" s="994"/>
      <c r="AP16" s="995"/>
      <c r="AQ16" s="995"/>
      <c r="AR16" s="996"/>
      <c r="AS16" s="956">
        <v>5000</v>
      </c>
      <c r="AT16" s="957"/>
      <c r="AU16" s="957"/>
      <c r="AV16" s="958"/>
      <c r="AW16" s="859"/>
      <c r="AX16" s="860"/>
      <c r="AY16" s="860"/>
      <c r="AZ16" s="959">
        <v>20</v>
      </c>
      <c r="BA16" s="960"/>
      <c r="BB16" s="961"/>
      <c r="BC16" s="104"/>
      <c r="BD16" s="105"/>
      <c r="BE16" s="105"/>
      <c r="BF16" s="106"/>
      <c r="BG16" s="1002"/>
      <c r="BH16" s="1003"/>
      <c r="BI16" s="1003"/>
      <c r="BJ16" s="1003"/>
      <c r="BK16" s="1003"/>
      <c r="BL16" s="1003"/>
      <c r="BM16" s="1003"/>
      <c r="BN16" s="1003"/>
      <c r="BO16" s="1003"/>
      <c r="BP16" s="1004"/>
    </row>
    <row r="17" spans="1:77" s="84" customFormat="1" ht="15" customHeight="1">
      <c r="A17" s="833">
        <v>3</v>
      </c>
      <c r="B17" s="835" t="s">
        <v>288</v>
      </c>
      <c r="C17" s="836"/>
      <c r="D17" s="836"/>
      <c r="E17" s="836"/>
      <c r="F17" s="837"/>
      <c r="G17" s="841" t="s">
        <v>289</v>
      </c>
      <c r="H17" s="842"/>
      <c r="I17" s="842"/>
      <c r="J17" s="842"/>
      <c r="K17" s="842"/>
      <c r="L17" s="843"/>
      <c r="M17" s="847">
        <v>31</v>
      </c>
      <c r="N17" s="849" t="s">
        <v>271</v>
      </c>
      <c r="O17" s="937" t="s">
        <v>271</v>
      </c>
      <c r="P17" s="938"/>
      <c r="Q17" s="939"/>
      <c r="R17" s="926" t="s">
        <v>290</v>
      </c>
      <c r="S17" s="927"/>
      <c r="T17" s="928"/>
      <c r="U17" s="932" t="s">
        <v>273</v>
      </c>
      <c r="V17" s="933"/>
      <c r="W17" s="933"/>
      <c r="X17" s="934">
        <v>5</v>
      </c>
      <c r="Y17" s="935" t="s">
        <v>274</v>
      </c>
      <c r="Z17" s="936">
        <v>3</v>
      </c>
      <c r="AA17" s="935" t="s">
        <v>274</v>
      </c>
      <c r="AB17" s="917">
        <f>IF((X19+Z19)&gt;=12,X17+Z17+1,X17+Z17)</f>
        <v>8</v>
      </c>
      <c r="AC17" s="918" t="s">
        <v>274</v>
      </c>
      <c r="AD17" s="919">
        <v>164000</v>
      </c>
      <c r="AE17" s="920"/>
      <c r="AF17" s="920"/>
      <c r="AG17" s="920"/>
      <c r="AH17" s="921">
        <v>167000</v>
      </c>
      <c r="AI17" s="920"/>
      <c r="AJ17" s="920"/>
      <c r="AK17" s="922"/>
      <c r="AL17" s="923">
        <v>6000</v>
      </c>
      <c r="AM17" s="924"/>
      <c r="AN17" s="925"/>
      <c r="AO17" s="908"/>
      <c r="AP17" s="909"/>
      <c r="AQ17" s="909"/>
      <c r="AR17" s="910"/>
      <c r="AS17" s="856">
        <v>4200</v>
      </c>
      <c r="AT17" s="857"/>
      <c r="AU17" s="857"/>
      <c r="AV17" s="858"/>
      <c r="AW17" s="859">
        <f>AH17+SUM(AL17:AV19)</f>
        <v>199200</v>
      </c>
      <c r="AX17" s="860"/>
      <c r="AY17" s="860"/>
      <c r="AZ17" s="863">
        <v>12</v>
      </c>
      <c r="BA17" s="864"/>
      <c r="BB17" s="865"/>
      <c r="BC17" s="93"/>
      <c r="BD17" s="94"/>
      <c r="BE17" s="94"/>
      <c r="BF17" s="95"/>
      <c r="BG17" s="893" t="s">
        <v>642</v>
      </c>
      <c r="BH17" s="997"/>
      <c r="BI17" s="997"/>
      <c r="BJ17" s="997"/>
      <c r="BK17" s="997"/>
      <c r="BL17" s="997"/>
      <c r="BM17" s="997"/>
      <c r="BN17" s="997"/>
      <c r="BO17" s="997"/>
      <c r="BP17" s="998"/>
      <c r="BY17" s="115"/>
    </row>
    <row r="18" spans="1:77" s="84" customFormat="1" ht="15" customHeight="1">
      <c r="A18" s="833"/>
      <c r="B18" s="838"/>
      <c r="C18" s="839"/>
      <c r="D18" s="839"/>
      <c r="E18" s="839"/>
      <c r="F18" s="840"/>
      <c r="G18" s="841"/>
      <c r="H18" s="842"/>
      <c r="I18" s="842"/>
      <c r="J18" s="842"/>
      <c r="K18" s="842"/>
      <c r="L18" s="843"/>
      <c r="M18" s="847"/>
      <c r="N18" s="849"/>
      <c r="O18" s="902" t="s">
        <v>284</v>
      </c>
      <c r="P18" s="903"/>
      <c r="Q18" s="904"/>
      <c r="R18" s="926"/>
      <c r="S18" s="927"/>
      <c r="T18" s="928"/>
      <c r="U18" s="932"/>
      <c r="V18" s="933"/>
      <c r="W18" s="933"/>
      <c r="X18" s="934"/>
      <c r="Y18" s="935"/>
      <c r="Z18" s="936"/>
      <c r="AA18" s="935"/>
      <c r="AB18" s="917"/>
      <c r="AC18" s="918"/>
      <c r="AD18" s="919"/>
      <c r="AE18" s="920"/>
      <c r="AF18" s="920"/>
      <c r="AG18" s="920"/>
      <c r="AH18" s="921"/>
      <c r="AI18" s="920"/>
      <c r="AJ18" s="920"/>
      <c r="AK18" s="922"/>
      <c r="AL18" s="908">
        <v>10000</v>
      </c>
      <c r="AM18" s="909"/>
      <c r="AN18" s="910"/>
      <c r="AO18" s="908"/>
      <c r="AP18" s="909"/>
      <c r="AQ18" s="909"/>
      <c r="AR18" s="910"/>
      <c r="AS18" s="956"/>
      <c r="AT18" s="957"/>
      <c r="AU18" s="957"/>
      <c r="AV18" s="958"/>
      <c r="AW18" s="859"/>
      <c r="AX18" s="860"/>
      <c r="AY18" s="860"/>
      <c r="AZ18" s="866"/>
      <c r="BA18" s="867"/>
      <c r="BB18" s="868"/>
      <c r="BC18" s="93"/>
      <c r="BD18" s="94"/>
      <c r="BE18" s="94"/>
      <c r="BF18" s="95"/>
      <c r="BG18" s="896"/>
      <c r="BH18" s="897"/>
      <c r="BI18" s="897"/>
      <c r="BJ18" s="897"/>
      <c r="BK18" s="897"/>
      <c r="BL18" s="897"/>
      <c r="BM18" s="897"/>
      <c r="BN18" s="897"/>
      <c r="BO18" s="897"/>
      <c r="BP18" s="898"/>
    </row>
    <row r="19" spans="1:77" s="84" customFormat="1" ht="15" customHeight="1">
      <c r="A19" s="833"/>
      <c r="B19" s="851" t="s">
        <v>277</v>
      </c>
      <c r="C19" s="852"/>
      <c r="D19" s="853"/>
      <c r="E19" s="854">
        <v>20</v>
      </c>
      <c r="F19" s="855"/>
      <c r="G19" s="841"/>
      <c r="H19" s="842"/>
      <c r="I19" s="842"/>
      <c r="J19" s="842"/>
      <c r="K19" s="842"/>
      <c r="L19" s="843"/>
      <c r="M19" s="847"/>
      <c r="N19" s="849"/>
      <c r="O19" s="902"/>
      <c r="P19" s="903"/>
      <c r="Q19" s="904"/>
      <c r="R19" s="926"/>
      <c r="S19" s="927"/>
      <c r="T19" s="928"/>
      <c r="U19" s="984">
        <v>44075</v>
      </c>
      <c r="V19" s="985"/>
      <c r="W19" s="985"/>
      <c r="X19" s="96">
        <v>9</v>
      </c>
      <c r="Y19" s="97" t="s">
        <v>278</v>
      </c>
      <c r="Z19" s="98"/>
      <c r="AA19" s="97" t="s">
        <v>278</v>
      </c>
      <c r="AB19" s="99">
        <f>IF((X19+Z19)&gt;=12,X19+Z19-12,X19+Z19)</f>
        <v>9</v>
      </c>
      <c r="AC19" s="97" t="s">
        <v>278</v>
      </c>
      <c r="AD19" s="100" t="s">
        <v>263</v>
      </c>
      <c r="AE19" s="993" t="s">
        <v>291</v>
      </c>
      <c r="AF19" s="993"/>
      <c r="AG19" s="101" t="s">
        <v>265</v>
      </c>
      <c r="AH19" s="102" t="s">
        <v>263</v>
      </c>
      <c r="AI19" s="993" t="s">
        <v>292</v>
      </c>
      <c r="AJ19" s="993"/>
      <c r="AK19" s="103" t="s">
        <v>265</v>
      </c>
      <c r="AL19" s="994">
        <v>7000</v>
      </c>
      <c r="AM19" s="995"/>
      <c r="AN19" s="996"/>
      <c r="AO19" s="908"/>
      <c r="AP19" s="909"/>
      <c r="AQ19" s="909"/>
      <c r="AR19" s="910"/>
      <c r="AS19" s="988">
        <v>5000</v>
      </c>
      <c r="AT19" s="989"/>
      <c r="AU19" s="989"/>
      <c r="AV19" s="990"/>
      <c r="AW19" s="859"/>
      <c r="AX19" s="860"/>
      <c r="AY19" s="860"/>
      <c r="AZ19" s="991">
        <v>20</v>
      </c>
      <c r="BA19" s="980"/>
      <c r="BB19" s="992"/>
      <c r="BC19" s="104"/>
      <c r="BD19" s="105"/>
      <c r="BE19" s="105"/>
      <c r="BF19" s="106"/>
      <c r="BG19" s="950"/>
      <c r="BH19" s="951"/>
      <c r="BI19" s="951"/>
      <c r="BJ19" s="951"/>
      <c r="BK19" s="951"/>
      <c r="BL19" s="951"/>
      <c r="BM19" s="951"/>
      <c r="BN19" s="951"/>
      <c r="BO19" s="951"/>
      <c r="BP19" s="952"/>
    </row>
    <row r="20" spans="1:77" s="84" customFormat="1" ht="15" customHeight="1">
      <c r="A20" s="971">
        <v>4</v>
      </c>
      <c r="B20" s="835" t="s">
        <v>288</v>
      </c>
      <c r="C20" s="836"/>
      <c r="D20" s="836"/>
      <c r="E20" s="836"/>
      <c r="F20" s="837"/>
      <c r="G20" s="835" t="s">
        <v>293</v>
      </c>
      <c r="H20" s="836"/>
      <c r="I20" s="836"/>
      <c r="J20" s="836"/>
      <c r="K20" s="836"/>
      <c r="L20" s="837"/>
      <c r="M20" s="973">
        <v>24</v>
      </c>
      <c r="N20" s="975" t="s">
        <v>271</v>
      </c>
      <c r="O20" s="977" t="s">
        <v>271</v>
      </c>
      <c r="P20" s="960"/>
      <c r="Q20" s="978"/>
      <c r="R20" s="979" t="s">
        <v>294</v>
      </c>
      <c r="S20" s="980"/>
      <c r="T20" s="981"/>
      <c r="U20" s="982" t="s">
        <v>295</v>
      </c>
      <c r="V20" s="983"/>
      <c r="W20" s="983"/>
      <c r="X20" s="966">
        <v>1</v>
      </c>
      <c r="Y20" s="967" t="s">
        <v>274</v>
      </c>
      <c r="Z20" s="968">
        <v>2</v>
      </c>
      <c r="AA20" s="967" t="s">
        <v>274</v>
      </c>
      <c r="AB20" s="969">
        <f>IF((X22+Z22)&gt;=12,X20+Z20+1,X20+Z20)</f>
        <v>3</v>
      </c>
      <c r="AC20" s="970" t="s">
        <v>274</v>
      </c>
      <c r="AD20" s="962"/>
      <c r="AE20" s="963"/>
      <c r="AF20" s="963"/>
      <c r="AG20" s="963"/>
      <c r="AH20" s="964">
        <v>170000</v>
      </c>
      <c r="AI20" s="963"/>
      <c r="AJ20" s="963"/>
      <c r="AK20" s="965"/>
      <c r="AL20" s="908">
        <v>6000</v>
      </c>
      <c r="AM20" s="909"/>
      <c r="AN20" s="910"/>
      <c r="AO20" s="908"/>
      <c r="AP20" s="909"/>
      <c r="AQ20" s="909"/>
      <c r="AR20" s="910"/>
      <c r="AS20" s="956">
        <v>4200</v>
      </c>
      <c r="AT20" s="957"/>
      <c r="AU20" s="957"/>
      <c r="AV20" s="958"/>
      <c r="AW20" s="859">
        <f>AH20+SUM(AL20:AV22)</f>
        <v>192200</v>
      </c>
      <c r="AX20" s="860"/>
      <c r="AY20" s="860"/>
      <c r="AZ20" s="866">
        <v>3</v>
      </c>
      <c r="BA20" s="867"/>
      <c r="BB20" s="868"/>
      <c r="BC20" s="93"/>
      <c r="BD20" s="94"/>
      <c r="BE20" s="94"/>
      <c r="BF20" s="95"/>
      <c r="BG20" s="893" t="s">
        <v>296</v>
      </c>
      <c r="BH20" s="894"/>
      <c r="BI20" s="894"/>
      <c r="BJ20" s="894"/>
      <c r="BK20" s="894"/>
      <c r="BL20" s="894"/>
      <c r="BM20" s="894"/>
      <c r="BN20" s="894"/>
      <c r="BO20" s="894"/>
      <c r="BP20" s="895"/>
    </row>
    <row r="21" spans="1:77" s="84" customFormat="1" ht="15" customHeight="1">
      <c r="A21" s="833"/>
      <c r="B21" s="838"/>
      <c r="C21" s="839"/>
      <c r="D21" s="839"/>
      <c r="E21" s="839"/>
      <c r="F21" s="840"/>
      <c r="G21" s="841"/>
      <c r="H21" s="842"/>
      <c r="I21" s="842"/>
      <c r="J21" s="842"/>
      <c r="K21" s="842"/>
      <c r="L21" s="843"/>
      <c r="M21" s="847"/>
      <c r="N21" s="849"/>
      <c r="O21" s="902" t="s">
        <v>284</v>
      </c>
      <c r="P21" s="903"/>
      <c r="Q21" s="904"/>
      <c r="R21" s="926"/>
      <c r="S21" s="927"/>
      <c r="T21" s="928"/>
      <c r="U21" s="932"/>
      <c r="V21" s="933"/>
      <c r="W21" s="933"/>
      <c r="X21" s="934"/>
      <c r="Y21" s="935"/>
      <c r="Z21" s="936"/>
      <c r="AA21" s="935"/>
      <c r="AB21" s="917"/>
      <c r="AC21" s="918"/>
      <c r="AD21" s="919"/>
      <c r="AE21" s="920"/>
      <c r="AF21" s="920"/>
      <c r="AG21" s="920"/>
      <c r="AH21" s="921"/>
      <c r="AI21" s="920"/>
      <c r="AJ21" s="920"/>
      <c r="AK21" s="922"/>
      <c r="AL21" s="908"/>
      <c r="AM21" s="909"/>
      <c r="AN21" s="910"/>
      <c r="AO21" s="908"/>
      <c r="AP21" s="909"/>
      <c r="AQ21" s="909"/>
      <c r="AR21" s="910"/>
      <c r="AS21" s="956"/>
      <c r="AT21" s="957"/>
      <c r="AU21" s="957"/>
      <c r="AV21" s="958"/>
      <c r="AW21" s="859"/>
      <c r="AX21" s="860"/>
      <c r="AY21" s="860"/>
      <c r="AZ21" s="866"/>
      <c r="BA21" s="867"/>
      <c r="BB21" s="868"/>
      <c r="BC21" s="93"/>
      <c r="BD21" s="94"/>
      <c r="BE21" s="94"/>
      <c r="BF21" s="95"/>
      <c r="BG21" s="896"/>
      <c r="BH21" s="897"/>
      <c r="BI21" s="897"/>
      <c r="BJ21" s="897"/>
      <c r="BK21" s="897"/>
      <c r="BL21" s="897"/>
      <c r="BM21" s="897"/>
      <c r="BN21" s="897"/>
      <c r="BO21" s="897"/>
      <c r="BP21" s="898"/>
    </row>
    <row r="22" spans="1:77" s="84" customFormat="1" ht="15" customHeight="1">
      <c r="A22" s="972"/>
      <c r="B22" s="851" t="s">
        <v>285</v>
      </c>
      <c r="C22" s="852"/>
      <c r="D22" s="853"/>
      <c r="E22" s="854">
        <v>40</v>
      </c>
      <c r="F22" s="855"/>
      <c r="G22" s="838"/>
      <c r="H22" s="839"/>
      <c r="I22" s="839"/>
      <c r="J22" s="839"/>
      <c r="K22" s="839"/>
      <c r="L22" s="840"/>
      <c r="M22" s="974"/>
      <c r="N22" s="976"/>
      <c r="O22" s="953"/>
      <c r="P22" s="954"/>
      <c r="Q22" s="955"/>
      <c r="R22" s="937"/>
      <c r="S22" s="938"/>
      <c r="T22" s="939"/>
      <c r="U22" s="986">
        <v>43952</v>
      </c>
      <c r="V22" s="987"/>
      <c r="W22" s="987"/>
      <c r="X22" s="107">
        <v>1</v>
      </c>
      <c r="Y22" s="108" t="s">
        <v>278</v>
      </c>
      <c r="Z22" s="109"/>
      <c r="AA22" s="108" t="s">
        <v>278</v>
      </c>
      <c r="AB22" s="110">
        <f>IF((X22+Z22)&gt;=12,X22+Z22-12,X22+Z22)</f>
        <v>1</v>
      </c>
      <c r="AC22" s="108" t="s">
        <v>278</v>
      </c>
      <c r="AD22" s="111" t="s">
        <v>263</v>
      </c>
      <c r="AE22" s="949"/>
      <c r="AF22" s="949"/>
      <c r="AG22" s="112" t="s">
        <v>265</v>
      </c>
      <c r="AH22" s="113" t="s">
        <v>263</v>
      </c>
      <c r="AI22" s="949" t="s">
        <v>297</v>
      </c>
      <c r="AJ22" s="949"/>
      <c r="AK22" s="114" t="s">
        <v>265</v>
      </c>
      <c r="AL22" s="908">
        <v>7000</v>
      </c>
      <c r="AM22" s="909"/>
      <c r="AN22" s="910"/>
      <c r="AO22" s="908"/>
      <c r="AP22" s="909"/>
      <c r="AQ22" s="909"/>
      <c r="AR22" s="910"/>
      <c r="AS22" s="956">
        <v>5000</v>
      </c>
      <c r="AT22" s="957"/>
      <c r="AU22" s="957"/>
      <c r="AV22" s="958"/>
      <c r="AW22" s="859"/>
      <c r="AX22" s="860"/>
      <c r="AY22" s="860"/>
      <c r="AZ22" s="959">
        <v>10</v>
      </c>
      <c r="BA22" s="960"/>
      <c r="BB22" s="961"/>
      <c r="BC22" s="104"/>
      <c r="BD22" s="105"/>
      <c r="BE22" s="105"/>
      <c r="BF22" s="106"/>
      <c r="BG22" s="950"/>
      <c r="BH22" s="951"/>
      <c r="BI22" s="951"/>
      <c r="BJ22" s="951"/>
      <c r="BK22" s="951"/>
      <c r="BL22" s="951"/>
      <c r="BM22" s="951"/>
      <c r="BN22" s="951"/>
      <c r="BO22" s="951"/>
      <c r="BP22" s="952"/>
    </row>
    <row r="23" spans="1:77" s="84" customFormat="1" ht="15" customHeight="1">
      <c r="A23" s="833">
        <v>5</v>
      </c>
      <c r="B23" s="835" t="s">
        <v>288</v>
      </c>
      <c r="C23" s="836"/>
      <c r="D23" s="836"/>
      <c r="E23" s="836"/>
      <c r="F23" s="837"/>
      <c r="G23" s="841" t="s">
        <v>298</v>
      </c>
      <c r="H23" s="842"/>
      <c r="I23" s="842"/>
      <c r="J23" s="842"/>
      <c r="K23" s="842"/>
      <c r="L23" s="843"/>
      <c r="M23" s="847">
        <v>28</v>
      </c>
      <c r="N23" s="849" t="s">
        <v>271</v>
      </c>
      <c r="O23" s="937" t="s">
        <v>271</v>
      </c>
      <c r="P23" s="938"/>
      <c r="Q23" s="939"/>
      <c r="R23" s="926" t="s">
        <v>290</v>
      </c>
      <c r="S23" s="927"/>
      <c r="T23" s="928"/>
      <c r="U23" s="932" t="s">
        <v>273</v>
      </c>
      <c r="V23" s="933"/>
      <c r="W23" s="933"/>
      <c r="X23" s="934">
        <v>6</v>
      </c>
      <c r="Y23" s="935" t="s">
        <v>274</v>
      </c>
      <c r="Z23" s="936">
        <v>2</v>
      </c>
      <c r="AA23" s="935" t="s">
        <v>274</v>
      </c>
      <c r="AB23" s="917">
        <f>IF((X25+Z25)&gt;=12,X23+Z23+1,X23+Z23)</f>
        <v>8</v>
      </c>
      <c r="AC23" s="918" t="s">
        <v>274</v>
      </c>
      <c r="AD23" s="919">
        <v>173000</v>
      </c>
      <c r="AE23" s="920"/>
      <c r="AF23" s="920"/>
      <c r="AG23" s="920"/>
      <c r="AH23" s="921">
        <v>176000</v>
      </c>
      <c r="AI23" s="920"/>
      <c r="AJ23" s="920"/>
      <c r="AK23" s="922"/>
      <c r="AL23" s="923">
        <v>6000</v>
      </c>
      <c r="AM23" s="924"/>
      <c r="AN23" s="925"/>
      <c r="AO23" s="908"/>
      <c r="AP23" s="909"/>
      <c r="AQ23" s="909"/>
      <c r="AR23" s="910"/>
      <c r="AS23" s="856">
        <v>4200</v>
      </c>
      <c r="AT23" s="857"/>
      <c r="AU23" s="857"/>
      <c r="AV23" s="858"/>
      <c r="AW23" s="859">
        <f>AH23+SUM(AL23:AV25)</f>
        <v>208200</v>
      </c>
      <c r="AX23" s="860"/>
      <c r="AY23" s="860"/>
      <c r="AZ23" s="863">
        <v>14</v>
      </c>
      <c r="BA23" s="864"/>
      <c r="BB23" s="865"/>
      <c r="BC23" s="93"/>
      <c r="BD23" s="94"/>
      <c r="BE23" s="94"/>
      <c r="BF23" s="95"/>
      <c r="BG23" s="893" t="s">
        <v>299</v>
      </c>
      <c r="BH23" s="894"/>
      <c r="BI23" s="894"/>
      <c r="BJ23" s="894"/>
      <c r="BK23" s="894"/>
      <c r="BL23" s="894"/>
      <c r="BM23" s="894"/>
      <c r="BN23" s="894"/>
      <c r="BO23" s="894"/>
      <c r="BP23" s="895"/>
    </row>
    <row r="24" spans="1:77" s="84" customFormat="1" ht="15" customHeight="1">
      <c r="A24" s="833"/>
      <c r="B24" s="838"/>
      <c r="C24" s="839"/>
      <c r="D24" s="839"/>
      <c r="E24" s="839"/>
      <c r="F24" s="840"/>
      <c r="G24" s="841"/>
      <c r="H24" s="842"/>
      <c r="I24" s="842"/>
      <c r="J24" s="842"/>
      <c r="K24" s="842"/>
      <c r="L24" s="843"/>
      <c r="M24" s="847"/>
      <c r="N24" s="849"/>
      <c r="O24" s="902" t="s">
        <v>284</v>
      </c>
      <c r="P24" s="903"/>
      <c r="Q24" s="904"/>
      <c r="R24" s="926"/>
      <c r="S24" s="927"/>
      <c r="T24" s="928"/>
      <c r="U24" s="932"/>
      <c r="V24" s="933"/>
      <c r="W24" s="933"/>
      <c r="X24" s="934"/>
      <c r="Y24" s="935"/>
      <c r="Z24" s="936"/>
      <c r="AA24" s="935"/>
      <c r="AB24" s="917"/>
      <c r="AC24" s="918"/>
      <c r="AD24" s="919"/>
      <c r="AE24" s="920"/>
      <c r="AF24" s="920"/>
      <c r="AG24" s="920"/>
      <c r="AH24" s="921"/>
      <c r="AI24" s="920"/>
      <c r="AJ24" s="920"/>
      <c r="AK24" s="922"/>
      <c r="AL24" s="908">
        <v>10000</v>
      </c>
      <c r="AM24" s="909"/>
      <c r="AN24" s="910"/>
      <c r="AO24" s="908"/>
      <c r="AP24" s="909"/>
      <c r="AQ24" s="909"/>
      <c r="AR24" s="910"/>
      <c r="AS24" s="956"/>
      <c r="AT24" s="957"/>
      <c r="AU24" s="957"/>
      <c r="AV24" s="958"/>
      <c r="AW24" s="859"/>
      <c r="AX24" s="860"/>
      <c r="AY24" s="860"/>
      <c r="AZ24" s="866"/>
      <c r="BA24" s="867"/>
      <c r="BB24" s="868"/>
      <c r="BC24" s="93"/>
      <c r="BD24" s="94"/>
      <c r="BE24" s="94"/>
      <c r="BF24" s="95"/>
      <c r="BG24" s="896"/>
      <c r="BH24" s="897"/>
      <c r="BI24" s="897"/>
      <c r="BJ24" s="897"/>
      <c r="BK24" s="897"/>
      <c r="BL24" s="897"/>
      <c r="BM24" s="897"/>
      <c r="BN24" s="897"/>
      <c r="BO24" s="897"/>
      <c r="BP24" s="898"/>
    </row>
    <row r="25" spans="1:77" s="84" customFormat="1" ht="15" customHeight="1">
      <c r="A25" s="833"/>
      <c r="B25" s="851" t="s">
        <v>285</v>
      </c>
      <c r="C25" s="852"/>
      <c r="D25" s="853"/>
      <c r="E25" s="854">
        <v>40</v>
      </c>
      <c r="F25" s="855"/>
      <c r="G25" s="841"/>
      <c r="H25" s="842"/>
      <c r="I25" s="842"/>
      <c r="J25" s="842"/>
      <c r="K25" s="842"/>
      <c r="L25" s="843"/>
      <c r="M25" s="847"/>
      <c r="N25" s="849"/>
      <c r="O25" s="902"/>
      <c r="P25" s="903"/>
      <c r="Q25" s="904"/>
      <c r="R25" s="926"/>
      <c r="S25" s="927"/>
      <c r="T25" s="928"/>
      <c r="U25" s="984">
        <v>43922</v>
      </c>
      <c r="V25" s="985"/>
      <c r="W25" s="985"/>
      <c r="X25" s="96">
        <v>2</v>
      </c>
      <c r="Y25" s="97" t="s">
        <v>278</v>
      </c>
      <c r="Z25" s="98">
        <v>9</v>
      </c>
      <c r="AA25" s="97" t="s">
        <v>278</v>
      </c>
      <c r="AB25" s="99">
        <f>IF((X25+Z25)&gt;=12,X25+Z25-12,X25+Z25)</f>
        <v>11</v>
      </c>
      <c r="AC25" s="97" t="s">
        <v>278</v>
      </c>
      <c r="AD25" s="100" t="s">
        <v>263</v>
      </c>
      <c r="AE25" s="993" t="s">
        <v>300</v>
      </c>
      <c r="AF25" s="993"/>
      <c r="AG25" s="101" t="s">
        <v>265</v>
      </c>
      <c r="AH25" s="102" t="s">
        <v>263</v>
      </c>
      <c r="AI25" s="993" t="s">
        <v>301</v>
      </c>
      <c r="AJ25" s="993"/>
      <c r="AK25" s="103" t="s">
        <v>265</v>
      </c>
      <c r="AL25" s="994">
        <v>7000</v>
      </c>
      <c r="AM25" s="995"/>
      <c r="AN25" s="996"/>
      <c r="AO25" s="908"/>
      <c r="AP25" s="909"/>
      <c r="AQ25" s="909"/>
      <c r="AR25" s="910"/>
      <c r="AS25" s="988">
        <v>5000</v>
      </c>
      <c r="AT25" s="989"/>
      <c r="AU25" s="989"/>
      <c r="AV25" s="990"/>
      <c r="AW25" s="859"/>
      <c r="AX25" s="860"/>
      <c r="AY25" s="860"/>
      <c r="AZ25" s="991">
        <v>20</v>
      </c>
      <c r="BA25" s="980"/>
      <c r="BB25" s="992"/>
      <c r="BC25" s="104"/>
      <c r="BD25" s="105"/>
      <c r="BE25" s="105"/>
      <c r="BF25" s="106"/>
      <c r="BG25" s="950"/>
      <c r="BH25" s="951"/>
      <c r="BI25" s="951"/>
      <c r="BJ25" s="951"/>
      <c r="BK25" s="951"/>
      <c r="BL25" s="951"/>
      <c r="BM25" s="951"/>
      <c r="BN25" s="951"/>
      <c r="BO25" s="951"/>
      <c r="BP25" s="952"/>
    </row>
    <row r="26" spans="1:77" s="84" customFormat="1" ht="15" customHeight="1">
      <c r="A26" s="971">
        <v>6</v>
      </c>
      <c r="B26" s="835" t="s">
        <v>302</v>
      </c>
      <c r="C26" s="836"/>
      <c r="D26" s="836"/>
      <c r="E26" s="836"/>
      <c r="F26" s="837"/>
      <c r="G26" s="835" t="s">
        <v>640</v>
      </c>
      <c r="H26" s="836"/>
      <c r="I26" s="836"/>
      <c r="J26" s="836"/>
      <c r="K26" s="836"/>
      <c r="L26" s="837"/>
      <c r="M26" s="973">
        <v>40</v>
      </c>
      <c r="N26" s="975" t="s">
        <v>303</v>
      </c>
      <c r="O26" s="977" t="s">
        <v>271</v>
      </c>
      <c r="P26" s="960"/>
      <c r="Q26" s="978"/>
      <c r="R26" s="979" t="s">
        <v>290</v>
      </c>
      <c r="S26" s="980"/>
      <c r="T26" s="981"/>
      <c r="U26" s="982" t="s">
        <v>273</v>
      </c>
      <c r="V26" s="983"/>
      <c r="W26" s="983"/>
      <c r="X26" s="966">
        <v>6</v>
      </c>
      <c r="Y26" s="967" t="s">
        <v>274</v>
      </c>
      <c r="Z26" s="968">
        <v>5</v>
      </c>
      <c r="AA26" s="967" t="s">
        <v>274</v>
      </c>
      <c r="AB26" s="969">
        <f>IF((X28+Z28)&gt;=12,X26+Z26+1,X26+Z26)</f>
        <v>11</v>
      </c>
      <c r="AC26" s="970" t="s">
        <v>274</v>
      </c>
      <c r="AD26" s="962">
        <v>161000</v>
      </c>
      <c r="AE26" s="963"/>
      <c r="AF26" s="963"/>
      <c r="AG26" s="963"/>
      <c r="AH26" s="964">
        <v>163000</v>
      </c>
      <c r="AI26" s="963"/>
      <c r="AJ26" s="963"/>
      <c r="AK26" s="965"/>
      <c r="AL26" s="908">
        <v>6000</v>
      </c>
      <c r="AM26" s="909"/>
      <c r="AN26" s="910"/>
      <c r="AO26" s="908"/>
      <c r="AP26" s="909"/>
      <c r="AQ26" s="909"/>
      <c r="AR26" s="910"/>
      <c r="AS26" s="956">
        <v>4200</v>
      </c>
      <c r="AT26" s="957"/>
      <c r="AU26" s="957"/>
      <c r="AV26" s="958"/>
      <c r="AW26" s="859">
        <f>AH26+SUM(AL26:AV28)</f>
        <v>195200</v>
      </c>
      <c r="AX26" s="860"/>
      <c r="AY26" s="860"/>
      <c r="AZ26" s="866">
        <v>9</v>
      </c>
      <c r="BA26" s="867"/>
      <c r="BB26" s="868"/>
      <c r="BC26" s="93"/>
      <c r="BD26" s="94"/>
      <c r="BE26" s="94"/>
      <c r="BF26" s="95"/>
      <c r="BG26" s="893"/>
      <c r="BH26" s="894"/>
      <c r="BI26" s="894"/>
      <c r="BJ26" s="894"/>
      <c r="BK26" s="894"/>
      <c r="BL26" s="894"/>
      <c r="BM26" s="894"/>
      <c r="BN26" s="894"/>
      <c r="BO26" s="894"/>
      <c r="BP26" s="895"/>
    </row>
    <row r="27" spans="1:77" s="84" customFormat="1" ht="15" customHeight="1">
      <c r="A27" s="833"/>
      <c r="B27" s="838"/>
      <c r="C27" s="839"/>
      <c r="D27" s="839"/>
      <c r="E27" s="839"/>
      <c r="F27" s="840"/>
      <c r="G27" s="841"/>
      <c r="H27" s="842"/>
      <c r="I27" s="842"/>
      <c r="J27" s="842"/>
      <c r="K27" s="842"/>
      <c r="L27" s="843"/>
      <c r="M27" s="847"/>
      <c r="N27" s="849"/>
      <c r="O27" s="902" t="s">
        <v>304</v>
      </c>
      <c r="P27" s="903"/>
      <c r="Q27" s="904"/>
      <c r="R27" s="926"/>
      <c r="S27" s="927"/>
      <c r="T27" s="928"/>
      <c r="U27" s="932"/>
      <c r="V27" s="933"/>
      <c r="W27" s="933"/>
      <c r="X27" s="934"/>
      <c r="Y27" s="935"/>
      <c r="Z27" s="936"/>
      <c r="AA27" s="935"/>
      <c r="AB27" s="917"/>
      <c r="AC27" s="918"/>
      <c r="AD27" s="919"/>
      <c r="AE27" s="920"/>
      <c r="AF27" s="920"/>
      <c r="AG27" s="920"/>
      <c r="AH27" s="921"/>
      <c r="AI27" s="920"/>
      <c r="AJ27" s="920"/>
      <c r="AK27" s="922"/>
      <c r="AL27" s="908">
        <v>10000</v>
      </c>
      <c r="AM27" s="909"/>
      <c r="AN27" s="910"/>
      <c r="AO27" s="908"/>
      <c r="AP27" s="909"/>
      <c r="AQ27" s="909"/>
      <c r="AR27" s="910"/>
      <c r="AS27" s="956"/>
      <c r="AT27" s="957"/>
      <c r="AU27" s="957"/>
      <c r="AV27" s="958"/>
      <c r="AW27" s="859"/>
      <c r="AX27" s="860"/>
      <c r="AY27" s="860"/>
      <c r="AZ27" s="866"/>
      <c r="BA27" s="867"/>
      <c r="BB27" s="868"/>
      <c r="BC27" s="93"/>
      <c r="BD27" s="94"/>
      <c r="BE27" s="94"/>
      <c r="BF27" s="95"/>
      <c r="BG27" s="896"/>
      <c r="BH27" s="897"/>
      <c r="BI27" s="897"/>
      <c r="BJ27" s="897"/>
      <c r="BK27" s="897"/>
      <c r="BL27" s="897"/>
      <c r="BM27" s="897"/>
      <c r="BN27" s="897"/>
      <c r="BO27" s="897"/>
      <c r="BP27" s="898"/>
    </row>
    <row r="28" spans="1:77" s="84" customFormat="1" ht="15" customHeight="1">
      <c r="A28" s="972"/>
      <c r="B28" s="851" t="s">
        <v>285</v>
      </c>
      <c r="C28" s="852"/>
      <c r="D28" s="853"/>
      <c r="E28" s="854">
        <v>40</v>
      </c>
      <c r="F28" s="855"/>
      <c r="G28" s="838"/>
      <c r="H28" s="839"/>
      <c r="I28" s="839"/>
      <c r="J28" s="839"/>
      <c r="K28" s="839"/>
      <c r="L28" s="840"/>
      <c r="M28" s="974"/>
      <c r="N28" s="976"/>
      <c r="O28" s="953"/>
      <c r="P28" s="954"/>
      <c r="Q28" s="955"/>
      <c r="R28" s="937"/>
      <c r="S28" s="938"/>
      <c r="T28" s="939"/>
      <c r="U28" s="986">
        <v>43922</v>
      </c>
      <c r="V28" s="987"/>
      <c r="W28" s="987"/>
      <c r="X28" s="107">
        <v>2</v>
      </c>
      <c r="Y28" s="108" t="s">
        <v>278</v>
      </c>
      <c r="Z28" s="109">
        <v>3</v>
      </c>
      <c r="AA28" s="108" t="s">
        <v>278</v>
      </c>
      <c r="AB28" s="110">
        <f>IF((X28+Z28)&gt;=12,X28+Z28-12,X28+Z28)</f>
        <v>5</v>
      </c>
      <c r="AC28" s="108" t="s">
        <v>278</v>
      </c>
      <c r="AD28" s="111" t="s">
        <v>263</v>
      </c>
      <c r="AE28" s="949" t="s">
        <v>305</v>
      </c>
      <c r="AF28" s="949"/>
      <c r="AG28" s="112" t="s">
        <v>265</v>
      </c>
      <c r="AH28" s="113" t="s">
        <v>263</v>
      </c>
      <c r="AI28" s="949" t="s">
        <v>306</v>
      </c>
      <c r="AJ28" s="949"/>
      <c r="AK28" s="114" t="s">
        <v>265</v>
      </c>
      <c r="AL28" s="908">
        <v>7000</v>
      </c>
      <c r="AM28" s="909"/>
      <c r="AN28" s="910"/>
      <c r="AO28" s="908"/>
      <c r="AP28" s="909"/>
      <c r="AQ28" s="909"/>
      <c r="AR28" s="910"/>
      <c r="AS28" s="956">
        <v>5000</v>
      </c>
      <c r="AT28" s="957"/>
      <c r="AU28" s="957"/>
      <c r="AV28" s="958"/>
      <c r="AW28" s="859"/>
      <c r="AX28" s="860"/>
      <c r="AY28" s="860"/>
      <c r="AZ28" s="959">
        <v>20</v>
      </c>
      <c r="BA28" s="960"/>
      <c r="BB28" s="961"/>
      <c r="BC28" s="104"/>
      <c r="BD28" s="105"/>
      <c r="BE28" s="105"/>
      <c r="BF28" s="106"/>
      <c r="BG28" s="950"/>
      <c r="BH28" s="951"/>
      <c r="BI28" s="951"/>
      <c r="BJ28" s="951"/>
      <c r="BK28" s="951"/>
      <c r="BL28" s="951"/>
      <c r="BM28" s="951"/>
      <c r="BN28" s="951"/>
      <c r="BO28" s="951"/>
      <c r="BP28" s="952"/>
    </row>
    <row r="29" spans="1:77" s="84" customFormat="1" ht="15" customHeight="1">
      <c r="A29" s="833">
        <v>7</v>
      </c>
      <c r="B29" s="835" t="s">
        <v>288</v>
      </c>
      <c r="C29" s="836"/>
      <c r="D29" s="836"/>
      <c r="E29" s="836"/>
      <c r="F29" s="837"/>
      <c r="G29" s="841" t="s">
        <v>641</v>
      </c>
      <c r="H29" s="842"/>
      <c r="I29" s="842"/>
      <c r="J29" s="842"/>
      <c r="K29" s="842"/>
      <c r="L29" s="843"/>
      <c r="M29" s="847">
        <v>30</v>
      </c>
      <c r="N29" s="849" t="s">
        <v>271</v>
      </c>
      <c r="O29" s="937" t="s">
        <v>271</v>
      </c>
      <c r="P29" s="938"/>
      <c r="Q29" s="939"/>
      <c r="R29" s="926" t="s">
        <v>290</v>
      </c>
      <c r="S29" s="927"/>
      <c r="T29" s="928"/>
      <c r="U29" s="932" t="s">
        <v>273</v>
      </c>
      <c r="V29" s="933"/>
      <c r="W29" s="933"/>
      <c r="X29" s="934">
        <v>6</v>
      </c>
      <c r="Y29" s="935" t="s">
        <v>274</v>
      </c>
      <c r="Z29" s="936">
        <v>5</v>
      </c>
      <c r="AA29" s="935" t="s">
        <v>274</v>
      </c>
      <c r="AB29" s="917">
        <f>IF((X31+Z31)&gt;=12,X29+Z29+1,X29+Z29)</f>
        <v>11</v>
      </c>
      <c r="AC29" s="918" t="s">
        <v>274</v>
      </c>
      <c r="AD29" s="919">
        <v>182000</v>
      </c>
      <c r="AE29" s="920"/>
      <c r="AF29" s="920"/>
      <c r="AG29" s="920"/>
      <c r="AH29" s="921">
        <v>185000</v>
      </c>
      <c r="AI29" s="920"/>
      <c r="AJ29" s="920"/>
      <c r="AK29" s="922"/>
      <c r="AL29" s="923">
        <v>6000</v>
      </c>
      <c r="AM29" s="924"/>
      <c r="AN29" s="925"/>
      <c r="AO29" s="908"/>
      <c r="AP29" s="909"/>
      <c r="AQ29" s="909"/>
      <c r="AR29" s="910"/>
      <c r="AS29" s="856">
        <v>4200</v>
      </c>
      <c r="AT29" s="857"/>
      <c r="AU29" s="857"/>
      <c r="AV29" s="858"/>
      <c r="AW29" s="859">
        <f>AH29+SUM(AL29:AV31)</f>
        <v>217200</v>
      </c>
      <c r="AX29" s="860"/>
      <c r="AY29" s="860"/>
      <c r="AZ29" s="863">
        <v>14</v>
      </c>
      <c r="BA29" s="864"/>
      <c r="BB29" s="865"/>
      <c r="BC29" s="93"/>
      <c r="BD29" s="94"/>
      <c r="BE29" s="94"/>
      <c r="BF29" s="95"/>
      <c r="BG29" s="893" t="s">
        <v>307</v>
      </c>
      <c r="BH29" s="894"/>
      <c r="BI29" s="894"/>
      <c r="BJ29" s="894"/>
      <c r="BK29" s="894"/>
      <c r="BL29" s="894"/>
      <c r="BM29" s="894"/>
      <c r="BN29" s="894"/>
      <c r="BO29" s="894"/>
      <c r="BP29" s="895"/>
    </row>
    <row r="30" spans="1:77" s="84" customFormat="1" ht="15" customHeight="1">
      <c r="A30" s="833"/>
      <c r="B30" s="838"/>
      <c r="C30" s="839"/>
      <c r="D30" s="839"/>
      <c r="E30" s="839"/>
      <c r="F30" s="840"/>
      <c r="G30" s="841"/>
      <c r="H30" s="842"/>
      <c r="I30" s="842"/>
      <c r="J30" s="842"/>
      <c r="K30" s="842"/>
      <c r="L30" s="843"/>
      <c r="M30" s="847"/>
      <c r="N30" s="849"/>
      <c r="O30" s="902" t="s">
        <v>284</v>
      </c>
      <c r="P30" s="903"/>
      <c r="Q30" s="904"/>
      <c r="R30" s="926"/>
      <c r="S30" s="927"/>
      <c r="T30" s="928"/>
      <c r="U30" s="932"/>
      <c r="V30" s="933"/>
      <c r="W30" s="933"/>
      <c r="X30" s="934"/>
      <c r="Y30" s="935"/>
      <c r="Z30" s="936"/>
      <c r="AA30" s="935"/>
      <c r="AB30" s="917"/>
      <c r="AC30" s="918"/>
      <c r="AD30" s="919"/>
      <c r="AE30" s="920"/>
      <c r="AF30" s="920"/>
      <c r="AG30" s="920"/>
      <c r="AH30" s="921"/>
      <c r="AI30" s="920"/>
      <c r="AJ30" s="920"/>
      <c r="AK30" s="922"/>
      <c r="AL30" s="908">
        <v>10000</v>
      </c>
      <c r="AM30" s="909"/>
      <c r="AN30" s="910"/>
      <c r="AO30" s="908"/>
      <c r="AP30" s="909"/>
      <c r="AQ30" s="909"/>
      <c r="AR30" s="910"/>
      <c r="AS30" s="911"/>
      <c r="AT30" s="912"/>
      <c r="AU30" s="912"/>
      <c r="AV30" s="913"/>
      <c r="AW30" s="859"/>
      <c r="AX30" s="860"/>
      <c r="AY30" s="860"/>
      <c r="AZ30" s="866"/>
      <c r="BA30" s="867"/>
      <c r="BB30" s="868"/>
      <c r="BC30" s="93"/>
      <c r="BD30" s="94"/>
      <c r="BE30" s="94"/>
      <c r="BF30" s="95"/>
      <c r="BG30" s="896"/>
      <c r="BH30" s="897"/>
      <c r="BI30" s="897"/>
      <c r="BJ30" s="897"/>
      <c r="BK30" s="897"/>
      <c r="BL30" s="897"/>
      <c r="BM30" s="897"/>
      <c r="BN30" s="897"/>
      <c r="BO30" s="897"/>
      <c r="BP30" s="898"/>
    </row>
    <row r="31" spans="1:77" s="84" customFormat="1" ht="15" customHeight="1" thickBot="1">
      <c r="A31" s="834"/>
      <c r="B31" s="851" t="s">
        <v>285</v>
      </c>
      <c r="C31" s="852"/>
      <c r="D31" s="853"/>
      <c r="E31" s="854">
        <v>40</v>
      </c>
      <c r="F31" s="855"/>
      <c r="G31" s="844"/>
      <c r="H31" s="845"/>
      <c r="I31" s="845"/>
      <c r="J31" s="845"/>
      <c r="K31" s="845"/>
      <c r="L31" s="846"/>
      <c r="M31" s="848"/>
      <c r="N31" s="850"/>
      <c r="O31" s="905"/>
      <c r="P31" s="906"/>
      <c r="Q31" s="907"/>
      <c r="R31" s="929"/>
      <c r="S31" s="930"/>
      <c r="T31" s="931"/>
      <c r="U31" s="914">
        <v>43922</v>
      </c>
      <c r="V31" s="915"/>
      <c r="W31" s="915"/>
      <c r="X31" s="116">
        <v>2</v>
      </c>
      <c r="Y31" s="117" t="s">
        <v>278</v>
      </c>
      <c r="Z31" s="118">
        <v>2</v>
      </c>
      <c r="AA31" s="117" t="s">
        <v>278</v>
      </c>
      <c r="AB31" s="119">
        <f>IF((X31+Z31)&gt;=12,X31+Z31-12,X31+Z31)</f>
        <v>4</v>
      </c>
      <c r="AC31" s="120" t="s">
        <v>278</v>
      </c>
      <c r="AD31" s="121" t="s">
        <v>263</v>
      </c>
      <c r="AE31" s="916" t="s">
        <v>308</v>
      </c>
      <c r="AF31" s="916"/>
      <c r="AG31" s="122" t="s">
        <v>265</v>
      </c>
      <c r="AH31" s="123" t="s">
        <v>263</v>
      </c>
      <c r="AI31" s="916" t="s">
        <v>309</v>
      </c>
      <c r="AJ31" s="916"/>
      <c r="AK31" s="124" t="s">
        <v>265</v>
      </c>
      <c r="AL31" s="940">
        <v>7000</v>
      </c>
      <c r="AM31" s="941"/>
      <c r="AN31" s="942"/>
      <c r="AO31" s="943"/>
      <c r="AP31" s="944"/>
      <c r="AQ31" s="944"/>
      <c r="AR31" s="945"/>
      <c r="AS31" s="946">
        <v>5000</v>
      </c>
      <c r="AT31" s="947"/>
      <c r="AU31" s="947"/>
      <c r="AV31" s="948"/>
      <c r="AW31" s="861"/>
      <c r="AX31" s="862"/>
      <c r="AY31" s="862"/>
      <c r="AZ31" s="808">
        <v>20</v>
      </c>
      <c r="BA31" s="809"/>
      <c r="BB31" s="810"/>
      <c r="BC31" s="125"/>
      <c r="BD31" s="126"/>
      <c r="BE31" s="126"/>
      <c r="BF31" s="127"/>
      <c r="BG31" s="899"/>
      <c r="BH31" s="900"/>
      <c r="BI31" s="900"/>
      <c r="BJ31" s="900"/>
      <c r="BK31" s="900"/>
      <c r="BL31" s="900"/>
      <c r="BM31" s="900"/>
      <c r="BN31" s="900"/>
      <c r="BO31" s="900"/>
      <c r="BP31" s="901"/>
    </row>
    <row r="32" spans="1:77" s="84" customFormat="1" ht="14.1" customHeight="1">
      <c r="A32" s="811" t="s">
        <v>310</v>
      </c>
      <c r="B32" s="812"/>
      <c r="C32" s="812"/>
      <c r="D32" s="812"/>
      <c r="E32" s="812"/>
      <c r="F32" s="812"/>
      <c r="G32" s="812"/>
      <c r="H32" s="812"/>
      <c r="I32" s="812"/>
      <c r="J32" s="812"/>
      <c r="K32" s="812"/>
      <c r="L32" s="812"/>
      <c r="M32" s="812"/>
      <c r="N32" s="812"/>
      <c r="O32" s="812"/>
      <c r="P32" s="812"/>
      <c r="Q32" s="812"/>
      <c r="R32" s="812"/>
      <c r="S32" s="812"/>
      <c r="T32" s="812"/>
      <c r="U32" s="812"/>
      <c r="V32" s="812"/>
      <c r="W32" s="813"/>
      <c r="X32" s="128">
        <f>IFERROR((X11+X14+X17+X20+X23+X26+X29)/COUNTA(G11:L31),"")</f>
        <v>5.1428571428571432</v>
      </c>
      <c r="Y32" s="129" t="s">
        <v>274</v>
      </c>
      <c r="Z32" s="130">
        <f>IFERROR((Z11+Z14+Z17+Z20+Z23+Z26+Z29)/COUNTA(G11:L31),"")</f>
        <v>8.1428571428571423</v>
      </c>
      <c r="AA32" s="131" t="s">
        <v>274</v>
      </c>
      <c r="AB32" s="130">
        <f>BU33</f>
        <v>13.428571428571429</v>
      </c>
      <c r="AC32" s="129" t="s">
        <v>274</v>
      </c>
      <c r="AD32" s="817">
        <f>IFERROR(SUM(AD11,AD14,AD17,AD20,AD23,AD26,AD29)/COUNTA(AD11,AD14,AD17,AD20,AD23,AD26,AD29),"")</f>
        <v>200333.33333333334</v>
      </c>
      <c r="AE32" s="818"/>
      <c r="AF32" s="818"/>
      <c r="AG32" s="819"/>
      <c r="AH32" s="817">
        <f>IFERROR(SUM(AH11,AH14,AH17,AH20,AH23,AH26,AH29)/COUNTA(AH11,AH14,AH17,AH20,AH23,AH26,AH29),"")</f>
        <v>198500</v>
      </c>
      <c r="AI32" s="818"/>
      <c r="AJ32" s="818"/>
      <c r="AK32" s="819"/>
      <c r="AL32" s="823"/>
      <c r="AM32" s="824"/>
      <c r="AN32" s="824"/>
      <c r="AO32" s="824"/>
      <c r="AP32" s="824"/>
      <c r="AQ32" s="824"/>
      <c r="AR32" s="824"/>
      <c r="AS32" s="824"/>
      <c r="AT32" s="824"/>
      <c r="AU32" s="824"/>
      <c r="AV32" s="825"/>
      <c r="AW32" s="829">
        <f>IFERROR(SUM(AW11:AY31)/COUNTA(G11:L31),"")</f>
        <v>238011.42857142858</v>
      </c>
      <c r="AX32" s="830"/>
      <c r="AY32" s="830"/>
      <c r="AZ32" s="871">
        <f>IFERROR(AVERAGE(AZ11,AZ14,AZ17,AZ20,AZ23,AZ26,AZ29),"")</f>
        <v>10</v>
      </c>
      <c r="BA32" s="872"/>
      <c r="BB32" s="873"/>
      <c r="BC32" s="877"/>
      <c r="BD32" s="878"/>
      <c r="BE32" s="878"/>
      <c r="BF32" s="879"/>
      <c r="BG32" s="883"/>
      <c r="BH32" s="884"/>
      <c r="BI32" s="884"/>
      <c r="BJ32" s="884"/>
      <c r="BK32" s="884"/>
      <c r="BL32" s="884"/>
      <c r="BM32" s="884"/>
      <c r="BN32" s="884"/>
      <c r="BO32" s="884"/>
      <c r="BP32" s="885"/>
      <c r="BT32" s="132">
        <f>INT(BT33/12)</f>
        <v>0</v>
      </c>
      <c r="BU32" s="132">
        <f>MOD(BT33,12)</f>
        <v>4.5714285714285712</v>
      </c>
    </row>
    <row r="33" spans="1:73" s="84" customFormat="1" ht="14.1" customHeight="1" thickBot="1">
      <c r="A33" s="814"/>
      <c r="B33" s="815"/>
      <c r="C33" s="815"/>
      <c r="D33" s="815"/>
      <c r="E33" s="815"/>
      <c r="F33" s="815"/>
      <c r="G33" s="815"/>
      <c r="H33" s="815"/>
      <c r="I33" s="815"/>
      <c r="J33" s="815"/>
      <c r="K33" s="815"/>
      <c r="L33" s="815"/>
      <c r="M33" s="815"/>
      <c r="N33" s="815"/>
      <c r="O33" s="815"/>
      <c r="P33" s="815"/>
      <c r="Q33" s="815"/>
      <c r="R33" s="815"/>
      <c r="S33" s="815"/>
      <c r="T33" s="815"/>
      <c r="U33" s="815"/>
      <c r="V33" s="815"/>
      <c r="W33" s="816"/>
      <c r="X33" s="133">
        <f>IFERROR((X13+X16+X19+X22+X25+X28+X31)/COUNTA(G11:L31),"")</f>
        <v>2.8571428571428572</v>
      </c>
      <c r="Y33" s="134" t="s">
        <v>278</v>
      </c>
      <c r="Z33" s="135">
        <f>IFERROR((Z13+Z16+Z19+Z22+Z25+Z28+Z31)/COUNTA(G11:L31),"")</f>
        <v>3.4285714285714284</v>
      </c>
      <c r="AA33" s="134" t="s">
        <v>278</v>
      </c>
      <c r="AB33" s="135">
        <f>BU32</f>
        <v>4.5714285714285712</v>
      </c>
      <c r="AC33" s="134" t="s">
        <v>278</v>
      </c>
      <c r="AD33" s="820"/>
      <c r="AE33" s="821"/>
      <c r="AF33" s="821"/>
      <c r="AG33" s="822"/>
      <c r="AH33" s="820"/>
      <c r="AI33" s="821"/>
      <c r="AJ33" s="821"/>
      <c r="AK33" s="822"/>
      <c r="AL33" s="826"/>
      <c r="AM33" s="827"/>
      <c r="AN33" s="827"/>
      <c r="AO33" s="827"/>
      <c r="AP33" s="827"/>
      <c r="AQ33" s="827"/>
      <c r="AR33" s="827"/>
      <c r="AS33" s="827"/>
      <c r="AT33" s="827"/>
      <c r="AU33" s="827"/>
      <c r="AV33" s="828"/>
      <c r="AW33" s="831"/>
      <c r="AX33" s="832"/>
      <c r="AY33" s="832"/>
      <c r="AZ33" s="874"/>
      <c r="BA33" s="875"/>
      <c r="BB33" s="876"/>
      <c r="BC33" s="880"/>
      <c r="BD33" s="881"/>
      <c r="BE33" s="881"/>
      <c r="BF33" s="882"/>
      <c r="BG33" s="886"/>
      <c r="BH33" s="887"/>
      <c r="BI33" s="887"/>
      <c r="BJ33" s="887"/>
      <c r="BK33" s="887"/>
      <c r="BL33" s="887"/>
      <c r="BM33" s="887"/>
      <c r="BN33" s="887"/>
      <c r="BO33" s="887"/>
      <c r="BP33" s="888"/>
      <c r="BT33" s="132">
        <f>IFERROR(SUM(AB13,AB16,AB19,AB22,AB25,AB28,AB31)/COUNTA(G11:L31),0)</f>
        <v>4.5714285714285712</v>
      </c>
      <c r="BU33" s="132">
        <f>IFERROR(SUM(AB11,AB14,AB17,AB20,AB23,AB26,AB29)/COUNTA(G11:L31),0)</f>
        <v>13.428571428571429</v>
      </c>
    </row>
    <row r="34" spans="1:73" s="84" customFormat="1" ht="14.1" customHeight="1">
      <c r="A34" s="889" t="s">
        <v>311</v>
      </c>
      <c r="B34" s="889"/>
      <c r="C34" s="136" t="s">
        <v>312</v>
      </c>
      <c r="D34" s="890" t="s">
        <v>313</v>
      </c>
      <c r="E34" s="890"/>
      <c r="F34" s="890"/>
      <c r="G34" s="890"/>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0"/>
      <c r="AY34" s="890"/>
      <c r="AZ34" s="890"/>
      <c r="BA34" s="890"/>
      <c r="BB34" s="890"/>
      <c r="BC34" s="890"/>
      <c r="BD34" s="890"/>
      <c r="BE34" s="890"/>
      <c r="BF34" s="890"/>
      <c r="BG34" s="890"/>
      <c r="BH34" s="890"/>
      <c r="BI34" s="890"/>
      <c r="BJ34" s="890"/>
      <c r="BK34" s="890"/>
      <c r="BL34" s="890"/>
      <c r="BM34" s="890"/>
      <c r="BN34" s="890"/>
      <c r="BO34" s="890"/>
      <c r="BP34" s="890"/>
    </row>
    <row r="35" spans="1:73" s="84" customFormat="1" ht="14.1" customHeight="1">
      <c r="A35" s="137"/>
      <c r="B35" s="137"/>
      <c r="C35" s="138"/>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c r="BP35" s="891"/>
    </row>
    <row r="36" spans="1:73" s="84" customFormat="1" ht="12" customHeight="1">
      <c r="B36" s="140"/>
      <c r="C36" s="138" t="s">
        <v>314</v>
      </c>
      <c r="D36" s="892" t="s">
        <v>315</v>
      </c>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row>
    <row r="37" spans="1:73" s="84" customFormat="1" ht="12" customHeight="1">
      <c r="C37" s="138" t="s">
        <v>316</v>
      </c>
      <c r="D37" s="869" t="s">
        <v>317</v>
      </c>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869"/>
      <c r="BK37" s="869"/>
      <c r="BL37" s="869"/>
      <c r="BM37" s="869"/>
      <c r="BN37" s="869"/>
      <c r="BO37" s="869"/>
      <c r="BP37" s="869"/>
    </row>
    <row r="38" spans="1:73" s="84" customFormat="1" ht="12" customHeight="1">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c r="BD38" s="869"/>
      <c r="BE38" s="869"/>
      <c r="BF38" s="869"/>
      <c r="BG38" s="869"/>
      <c r="BH38" s="869"/>
      <c r="BI38" s="869"/>
      <c r="BJ38" s="869"/>
      <c r="BK38" s="869"/>
      <c r="BL38" s="869"/>
      <c r="BM38" s="869"/>
      <c r="BN38" s="869"/>
      <c r="BO38" s="869"/>
      <c r="BP38" s="869"/>
    </row>
    <row r="39" spans="1:73" s="84" customFormat="1" ht="12" customHeight="1">
      <c r="C39" s="138" t="s">
        <v>318</v>
      </c>
      <c r="D39" s="869" t="s">
        <v>319</v>
      </c>
      <c r="E39" s="869"/>
      <c r="F39" s="869"/>
      <c r="G39" s="869"/>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869"/>
      <c r="BK39" s="869"/>
      <c r="BL39" s="869"/>
      <c r="BM39" s="869"/>
      <c r="BN39" s="869"/>
      <c r="BO39" s="869"/>
      <c r="BP39" s="869"/>
    </row>
    <row r="40" spans="1:73" s="84" customFormat="1" ht="12" customHeight="1">
      <c r="D40" s="869"/>
      <c r="E40" s="869"/>
      <c r="F40" s="869"/>
      <c r="G40" s="869"/>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869"/>
      <c r="BK40" s="869"/>
      <c r="BL40" s="869"/>
      <c r="BM40" s="869"/>
      <c r="BN40" s="869"/>
      <c r="BO40" s="869"/>
      <c r="BP40" s="869"/>
    </row>
    <row r="41" spans="1:73" s="84" customFormat="1" ht="12" customHeight="1">
      <c r="C41" s="142" t="s">
        <v>320</v>
      </c>
      <c r="D41" s="870" t="s">
        <v>321</v>
      </c>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870"/>
      <c r="BK41" s="870"/>
      <c r="BL41" s="870"/>
      <c r="BM41" s="870"/>
      <c r="BN41" s="870"/>
      <c r="BO41" s="870"/>
      <c r="BP41" s="870"/>
    </row>
    <row r="42" spans="1:73">
      <c r="C42" s="142"/>
      <c r="D42" s="142"/>
      <c r="E42" s="142"/>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row>
    <row r="43" spans="1:73">
      <c r="A43" s="144"/>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row>
    <row r="44" spans="1:73" ht="5.0999999999999996" customHeight="1"/>
    <row r="45" spans="1:73" ht="14.1" customHeight="1">
      <c r="A45" s="146"/>
      <c r="B45" s="146"/>
      <c r="C45" s="146"/>
      <c r="D45" s="146"/>
      <c r="E45" s="146"/>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row>
    <row r="46" spans="1:73" ht="6.95" customHeight="1">
      <c r="A46" s="147"/>
      <c r="B46" s="147"/>
    </row>
    <row r="47" spans="1:73" ht="12.95" customHeight="1">
      <c r="A47" s="148"/>
      <c r="B47" s="149"/>
      <c r="C47" s="149"/>
      <c r="D47" s="149"/>
      <c r="E47" s="149"/>
      <c r="F47" s="149"/>
      <c r="G47" s="149"/>
      <c r="H47" s="149"/>
      <c r="I47" s="149"/>
      <c r="J47" s="149"/>
      <c r="K47" s="149"/>
      <c r="L47" s="149"/>
      <c r="M47" s="148"/>
      <c r="N47" s="150"/>
      <c r="O47" s="151"/>
      <c r="P47" s="151"/>
      <c r="Q47" s="151"/>
      <c r="R47" s="151"/>
      <c r="S47" s="151"/>
      <c r="T47" s="151"/>
      <c r="U47" s="149"/>
      <c r="V47" s="149"/>
      <c r="W47" s="149"/>
      <c r="X47" s="149"/>
      <c r="Y47" s="149"/>
      <c r="Z47" s="149"/>
      <c r="AA47" s="149"/>
      <c r="AB47" s="149"/>
      <c r="AC47" s="149"/>
      <c r="AD47" s="149"/>
      <c r="AE47" s="149"/>
      <c r="AF47" s="149"/>
      <c r="AG47" s="149"/>
      <c r="AH47" s="149"/>
      <c r="AI47" s="149"/>
      <c r="AJ47" s="149"/>
      <c r="AK47" s="149"/>
      <c r="AL47" s="152"/>
      <c r="AM47" s="152"/>
      <c r="AN47" s="152"/>
      <c r="AO47" s="152"/>
      <c r="AP47" s="152"/>
      <c r="AQ47" s="152"/>
      <c r="AR47" s="152"/>
      <c r="AS47" s="152"/>
      <c r="AT47" s="152"/>
      <c r="AU47" s="152"/>
      <c r="AV47" s="152"/>
      <c r="AW47" s="153"/>
      <c r="AX47" s="153"/>
      <c r="AY47" s="153"/>
      <c r="AZ47" s="154"/>
      <c r="BA47" s="154"/>
      <c r="BB47" s="154"/>
      <c r="BC47" s="154"/>
      <c r="BD47" s="154"/>
      <c r="BE47" s="154"/>
      <c r="BF47" s="154"/>
      <c r="BG47" s="151"/>
      <c r="BH47" s="151"/>
      <c r="BI47" s="151"/>
      <c r="BJ47" s="151"/>
      <c r="BK47" s="151"/>
      <c r="BL47" s="151"/>
      <c r="BM47" s="151"/>
      <c r="BN47" s="151"/>
      <c r="BO47" s="151"/>
      <c r="BP47" s="151"/>
    </row>
    <row r="48" spans="1:73" ht="12.95" customHeight="1">
      <c r="A48" s="148"/>
      <c r="B48" s="149"/>
      <c r="C48" s="149"/>
      <c r="D48" s="149"/>
      <c r="E48" s="149"/>
      <c r="F48" s="149"/>
      <c r="G48" s="149"/>
      <c r="H48" s="149"/>
      <c r="I48" s="149"/>
      <c r="J48" s="149"/>
      <c r="K48" s="149"/>
      <c r="L48" s="149"/>
      <c r="M48" s="148"/>
      <c r="N48" s="150"/>
      <c r="O48" s="151"/>
      <c r="P48" s="151"/>
      <c r="Q48" s="151"/>
      <c r="R48" s="151"/>
      <c r="S48" s="151"/>
      <c r="T48" s="151"/>
      <c r="U48" s="149"/>
      <c r="V48" s="149"/>
      <c r="W48" s="149"/>
      <c r="X48" s="149"/>
      <c r="Y48" s="149"/>
      <c r="Z48" s="149"/>
      <c r="AA48" s="149"/>
      <c r="AB48" s="149"/>
      <c r="AC48" s="149"/>
      <c r="AD48" s="155"/>
      <c r="AE48" s="155"/>
      <c r="AF48" s="155"/>
      <c r="AG48" s="155"/>
      <c r="AH48" s="155"/>
      <c r="AI48" s="155"/>
      <c r="AJ48" s="155"/>
      <c r="AK48" s="155"/>
      <c r="AL48" s="152"/>
      <c r="AM48" s="152"/>
      <c r="AN48" s="152"/>
      <c r="AO48" s="152"/>
      <c r="AP48" s="152"/>
      <c r="AQ48" s="152"/>
      <c r="AR48" s="152"/>
      <c r="AS48" s="152"/>
      <c r="AT48" s="152"/>
      <c r="AU48" s="152"/>
      <c r="AV48" s="152"/>
      <c r="AW48" s="153"/>
      <c r="AX48" s="153"/>
      <c r="AY48" s="153"/>
      <c r="AZ48" s="154"/>
      <c r="BA48" s="154"/>
      <c r="BB48" s="154"/>
      <c r="BC48" s="154"/>
      <c r="BD48" s="154"/>
      <c r="BE48" s="154"/>
      <c r="BF48" s="154"/>
      <c r="BG48" s="151"/>
      <c r="BH48" s="151"/>
      <c r="BI48" s="151"/>
      <c r="BJ48" s="151"/>
      <c r="BK48" s="151"/>
      <c r="BL48" s="151"/>
      <c r="BM48" s="151"/>
      <c r="BN48" s="151"/>
      <c r="BO48" s="151"/>
      <c r="BP48" s="151"/>
    </row>
    <row r="49" spans="1:68" ht="15" customHeight="1">
      <c r="A49" s="148"/>
      <c r="B49" s="149"/>
      <c r="C49" s="149"/>
      <c r="D49" s="149"/>
      <c r="E49" s="149"/>
      <c r="F49" s="149"/>
      <c r="G49" s="149"/>
      <c r="H49" s="149"/>
      <c r="I49" s="149"/>
      <c r="J49" s="149"/>
      <c r="K49" s="149"/>
      <c r="L49" s="149"/>
      <c r="M49" s="148"/>
      <c r="N49" s="150"/>
      <c r="O49" s="151"/>
      <c r="P49" s="151"/>
      <c r="Q49" s="151"/>
      <c r="R49" s="151"/>
      <c r="S49" s="151"/>
      <c r="T49" s="151"/>
      <c r="U49" s="84"/>
      <c r="V49" s="84"/>
      <c r="W49" s="84"/>
      <c r="X49" s="84"/>
      <c r="Y49" s="84"/>
      <c r="Z49" s="155"/>
      <c r="AA49" s="155"/>
      <c r="AB49" s="151"/>
      <c r="AC49" s="151"/>
      <c r="AD49" s="155"/>
      <c r="AE49" s="155"/>
      <c r="AF49" s="155"/>
      <c r="AG49" s="155"/>
      <c r="AH49" s="155"/>
      <c r="AI49" s="155"/>
      <c r="AJ49" s="155"/>
      <c r="AK49" s="155"/>
      <c r="AL49" s="149"/>
      <c r="AM49" s="149"/>
      <c r="AN49" s="149"/>
      <c r="AO49" s="149"/>
      <c r="AP49" s="149"/>
      <c r="AQ49" s="149"/>
      <c r="AR49" s="149"/>
      <c r="AS49" s="149"/>
      <c r="AT49" s="149"/>
      <c r="AU49" s="149"/>
      <c r="AV49" s="149"/>
      <c r="AW49" s="153"/>
      <c r="AX49" s="153"/>
      <c r="AY49" s="153"/>
      <c r="AZ49" s="156"/>
      <c r="BA49" s="156"/>
      <c r="BB49" s="156"/>
      <c r="BC49" s="156"/>
      <c r="BD49" s="156"/>
      <c r="BE49" s="156"/>
      <c r="BF49" s="156"/>
      <c r="BG49" s="151"/>
      <c r="BH49" s="151"/>
      <c r="BI49" s="151"/>
      <c r="BJ49" s="151"/>
      <c r="BK49" s="151"/>
      <c r="BL49" s="151"/>
      <c r="BM49" s="151"/>
      <c r="BN49" s="151"/>
      <c r="BO49" s="151"/>
      <c r="BP49" s="151"/>
    </row>
    <row r="50" spans="1:68" ht="15" customHeight="1">
      <c r="A50" s="148"/>
      <c r="B50" s="149"/>
      <c r="C50" s="149"/>
      <c r="D50" s="149"/>
      <c r="E50" s="149"/>
      <c r="F50" s="149"/>
      <c r="G50" s="149"/>
      <c r="H50" s="149"/>
      <c r="I50" s="149"/>
      <c r="J50" s="149"/>
      <c r="K50" s="149"/>
      <c r="L50" s="149"/>
      <c r="M50" s="148"/>
      <c r="N50" s="150"/>
      <c r="O50" s="153"/>
      <c r="P50" s="153"/>
      <c r="Q50" s="153"/>
      <c r="R50" s="151"/>
      <c r="S50" s="151"/>
      <c r="T50" s="151"/>
      <c r="U50" s="151"/>
      <c r="V50" s="151"/>
      <c r="W50" s="151"/>
      <c r="X50" s="151"/>
      <c r="Y50" s="151"/>
      <c r="Z50" s="155"/>
      <c r="AA50" s="155"/>
      <c r="AB50" s="151"/>
      <c r="AC50" s="151"/>
      <c r="AD50" s="155"/>
      <c r="AE50" s="155"/>
      <c r="AF50" s="155"/>
      <c r="AG50" s="155"/>
      <c r="AH50" s="155"/>
      <c r="AI50" s="155"/>
      <c r="AJ50" s="155"/>
      <c r="AK50" s="155"/>
      <c r="AL50" s="98"/>
      <c r="AM50" s="98"/>
      <c r="AN50" s="98"/>
      <c r="AO50" s="149"/>
      <c r="AP50" s="149"/>
      <c r="AQ50" s="149"/>
      <c r="AR50" s="149"/>
      <c r="AS50" s="149"/>
      <c r="AT50" s="149"/>
      <c r="AU50" s="149"/>
      <c r="AV50" s="149"/>
      <c r="AW50" s="153"/>
      <c r="AX50" s="153"/>
      <c r="AY50" s="153"/>
      <c r="AZ50" s="156"/>
      <c r="BA50" s="156"/>
      <c r="BB50" s="156"/>
      <c r="BC50" s="156"/>
      <c r="BD50" s="156"/>
      <c r="BE50" s="156"/>
      <c r="BF50" s="156"/>
      <c r="BG50" s="151"/>
      <c r="BH50" s="151"/>
      <c r="BI50" s="151"/>
      <c r="BJ50" s="151"/>
      <c r="BK50" s="151"/>
      <c r="BL50" s="151"/>
      <c r="BM50" s="151"/>
      <c r="BN50" s="151"/>
      <c r="BO50" s="151"/>
      <c r="BP50" s="151"/>
    </row>
    <row r="51" spans="1:68" ht="15" customHeight="1">
      <c r="A51" s="148"/>
      <c r="B51" s="149"/>
      <c r="C51" s="149"/>
      <c r="D51" s="149"/>
      <c r="E51" s="149"/>
      <c r="F51" s="149"/>
      <c r="G51" s="149"/>
      <c r="H51" s="149"/>
      <c r="I51" s="149"/>
      <c r="J51" s="149"/>
      <c r="K51" s="149"/>
      <c r="L51" s="149"/>
      <c r="M51" s="148"/>
      <c r="N51" s="150"/>
      <c r="O51" s="153"/>
      <c r="P51" s="153"/>
      <c r="Q51" s="153"/>
      <c r="R51" s="151"/>
      <c r="S51" s="151"/>
      <c r="T51" s="151"/>
      <c r="U51" s="151"/>
      <c r="V51" s="151"/>
      <c r="W51" s="151"/>
      <c r="X51" s="151"/>
      <c r="Y51" s="151"/>
      <c r="Z51" s="155"/>
      <c r="AA51" s="155"/>
      <c r="AB51" s="151"/>
      <c r="AC51" s="151"/>
      <c r="AD51" s="155"/>
      <c r="AE51" s="155"/>
      <c r="AF51" s="155"/>
      <c r="AG51" s="155"/>
      <c r="AH51" s="155"/>
      <c r="AI51" s="155"/>
      <c r="AJ51" s="155"/>
      <c r="AK51" s="155"/>
      <c r="AL51" s="98"/>
      <c r="AM51" s="98"/>
      <c r="AN51" s="98"/>
      <c r="AO51" s="98"/>
      <c r="AP51" s="98"/>
      <c r="AQ51" s="98"/>
      <c r="AR51" s="98"/>
      <c r="AS51" s="98"/>
      <c r="AT51" s="98"/>
      <c r="AU51" s="98"/>
      <c r="AV51" s="98"/>
      <c r="AW51" s="153"/>
      <c r="AX51" s="153"/>
      <c r="AY51" s="153"/>
      <c r="AZ51" s="156"/>
      <c r="BA51" s="156"/>
      <c r="BB51" s="156"/>
      <c r="BC51" s="156"/>
      <c r="BD51" s="156"/>
      <c r="BE51" s="156"/>
      <c r="BF51" s="156"/>
      <c r="BG51" s="151"/>
      <c r="BH51" s="151"/>
      <c r="BI51" s="151"/>
      <c r="BJ51" s="151"/>
      <c r="BK51" s="151"/>
      <c r="BL51" s="151"/>
      <c r="BM51" s="151"/>
      <c r="BN51" s="151"/>
      <c r="BO51" s="151"/>
      <c r="BP51" s="151"/>
    </row>
    <row r="52" spans="1:68" ht="15" customHeight="1">
      <c r="A52" s="148"/>
      <c r="B52" s="149"/>
      <c r="C52" s="149"/>
      <c r="D52" s="149"/>
      <c r="E52" s="149"/>
      <c r="F52" s="149"/>
      <c r="G52" s="149"/>
      <c r="H52" s="149"/>
      <c r="I52" s="149"/>
      <c r="J52" s="149"/>
      <c r="K52" s="149"/>
      <c r="L52" s="149"/>
      <c r="M52" s="148"/>
      <c r="N52" s="150"/>
      <c r="O52" s="153"/>
      <c r="P52" s="153"/>
      <c r="Q52" s="153"/>
      <c r="R52" s="151"/>
      <c r="S52" s="151"/>
      <c r="T52" s="151"/>
      <c r="U52" s="151"/>
      <c r="V52" s="151"/>
      <c r="W52" s="151"/>
      <c r="X52" s="151"/>
      <c r="Y52" s="151"/>
      <c r="Z52" s="155"/>
      <c r="AA52" s="155"/>
      <c r="AB52" s="151"/>
      <c r="AC52" s="151"/>
      <c r="AD52" s="157"/>
      <c r="AE52" s="158"/>
      <c r="AF52" s="158"/>
      <c r="AG52" s="86"/>
      <c r="AH52" s="157"/>
      <c r="AI52" s="158"/>
      <c r="AJ52" s="158"/>
      <c r="AK52" s="86"/>
      <c r="AL52" s="98"/>
      <c r="AM52" s="98"/>
      <c r="AN52" s="98"/>
      <c r="AO52" s="149"/>
      <c r="AP52" s="149"/>
      <c r="AQ52" s="149"/>
      <c r="AR52" s="149"/>
      <c r="AS52" s="98"/>
      <c r="AT52" s="98"/>
      <c r="AU52" s="98"/>
      <c r="AV52" s="98"/>
      <c r="AW52" s="153"/>
      <c r="AX52" s="153"/>
      <c r="AY52" s="153"/>
      <c r="AZ52" s="156"/>
      <c r="BA52" s="156"/>
      <c r="BB52" s="156"/>
      <c r="BC52" s="156"/>
      <c r="BD52" s="156"/>
      <c r="BE52" s="156"/>
      <c r="BF52" s="156"/>
      <c r="BG52" s="151"/>
      <c r="BH52" s="151"/>
      <c r="BI52" s="151"/>
      <c r="BJ52" s="151"/>
      <c r="BK52" s="151"/>
      <c r="BL52" s="151"/>
      <c r="BM52" s="151"/>
      <c r="BN52" s="151"/>
      <c r="BO52" s="151"/>
      <c r="BP52" s="151"/>
    </row>
    <row r="53" spans="1:68" ht="15" customHeight="1">
      <c r="A53" s="149"/>
      <c r="B53" s="151"/>
      <c r="C53" s="151"/>
      <c r="D53" s="151"/>
      <c r="E53" s="151"/>
      <c r="F53" s="151"/>
      <c r="G53" s="98"/>
      <c r="H53" s="98"/>
      <c r="I53" s="98"/>
      <c r="J53" s="98"/>
      <c r="K53" s="98"/>
      <c r="L53" s="98"/>
      <c r="M53" s="149"/>
      <c r="N53" s="149"/>
      <c r="O53" s="151"/>
      <c r="P53" s="151"/>
      <c r="Q53" s="151"/>
      <c r="R53" s="151"/>
      <c r="S53" s="151"/>
      <c r="T53" s="151"/>
      <c r="U53" s="159"/>
      <c r="V53" s="159"/>
      <c r="W53" s="159"/>
      <c r="X53" s="159"/>
      <c r="Y53" s="149"/>
      <c r="Z53" s="98"/>
      <c r="AA53" s="149"/>
      <c r="AB53" s="99"/>
      <c r="AC53" s="149"/>
      <c r="AD53" s="160"/>
      <c r="AE53" s="160"/>
      <c r="AF53" s="160"/>
      <c r="AG53" s="160"/>
      <c r="AH53" s="160"/>
      <c r="AI53" s="160"/>
      <c r="AJ53" s="160"/>
      <c r="AK53" s="160"/>
      <c r="AL53" s="161"/>
      <c r="AM53" s="161"/>
      <c r="AN53" s="161"/>
      <c r="AO53" s="161"/>
      <c r="AP53" s="161"/>
      <c r="AQ53" s="161"/>
      <c r="AR53" s="161"/>
      <c r="AS53" s="161"/>
      <c r="AT53" s="161"/>
      <c r="AU53" s="161"/>
      <c r="AV53" s="161"/>
      <c r="AW53" s="162"/>
      <c r="AX53" s="162"/>
      <c r="AY53" s="162"/>
      <c r="AZ53" s="163"/>
      <c r="BA53" s="163"/>
      <c r="BB53" s="163"/>
      <c r="BC53" s="163"/>
      <c r="BD53" s="163"/>
      <c r="BE53" s="163"/>
      <c r="BF53" s="163"/>
      <c r="BG53" s="152"/>
      <c r="BH53" s="152"/>
      <c r="BI53" s="152"/>
      <c r="BJ53" s="152"/>
      <c r="BK53" s="152"/>
      <c r="BL53" s="152"/>
      <c r="BM53" s="152"/>
      <c r="BN53" s="152"/>
      <c r="BO53" s="152"/>
      <c r="BP53" s="152"/>
    </row>
    <row r="54" spans="1:68" ht="15" customHeight="1">
      <c r="A54" s="149"/>
      <c r="B54" s="151"/>
      <c r="C54" s="151"/>
      <c r="D54" s="151"/>
      <c r="E54" s="151"/>
      <c r="F54" s="151"/>
      <c r="G54" s="98"/>
      <c r="H54" s="98"/>
      <c r="I54" s="98"/>
      <c r="J54" s="98"/>
      <c r="K54" s="98"/>
      <c r="L54" s="98"/>
      <c r="M54" s="149"/>
      <c r="N54" s="149"/>
      <c r="O54" s="164"/>
      <c r="P54" s="164"/>
      <c r="Q54" s="164"/>
      <c r="R54" s="151"/>
      <c r="S54" s="151"/>
      <c r="T54" s="151"/>
      <c r="U54" s="159"/>
      <c r="V54" s="159"/>
      <c r="W54" s="159"/>
      <c r="X54" s="159"/>
      <c r="Y54" s="149"/>
      <c r="Z54" s="98"/>
      <c r="AA54" s="149"/>
      <c r="AB54" s="99"/>
      <c r="AC54" s="149"/>
      <c r="AD54" s="160"/>
      <c r="AE54" s="160"/>
      <c r="AF54" s="160"/>
      <c r="AG54" s="160"/>
      <c r="AH54" s="160"/>
      <c r="AI54" s="160"/>
      <c r="AJ54" s="160"/>
      <c r="AK54" s="160"/>
      <c r="AL54" s="161"/>
      <c r="AM54" s="161"/>
      <c r="AN54" s="161"/>
      <c r="AO54" s="161"/>
      <c r="AP54" s="161"/>
      <c r="AQ54" s="161"/>
      <c r="AR54" s="161"/>
      <c r="AS54" s="161"/>
      <c r="AT54" s="161"/>
      <c r="AU54" s="161"/>
      <c r="AV54" s="161"/>
      <c r="AW54" s="162"/>
      <c r="AX54" s="162"/>
      <c r="AY54" s="162"/>
      <c r="AZ54" s="163"/>
      <c r="BA54" s="163"/>
      <c r="BB54" s="163"/>
      <c r="BC54" s="163"/>
      <c r="BD54" s="163"/>
      <c r="BE54" s="163"/>
      <c r="BF54" s="163"/>
      <c r="BG54" s="152"/>
      <c r="BH54" s="152"/>
      <c r="BI54" s="152"/>
      <c r="BJ54" s="152"/>
      <c r="BK54" s="152"/>
      <c r="BL54" s="152"/>
      <c r="BM54" s="152"/>
      <c r="BN54" s="152"/>
      <c r="BO54" s="152"/>
      <c r="BP54" s="152"/>
    </row>
    <row r="55" spans="1:68" ht="15" customHeight="1">
      <c r="A55" s="149"/>
      <c r="B55" s="151"/>
      <c r="C55" s="151"/>
      <c r="D55" s="151"/>
      <c r="E55" s="151"/>
      <c r="F55" s="151"/>
      <c r="G55" s="98"/>
      <c r="H55" s="98"/>
      <c r="I55" s="98"/>
      <c r="J55" s="98"/>
      <c r="K55" s="98"/>
      <c r="L55" s="98"/>
      <c r="M55" s="149"/>
      <c r="N55" s="149"/>
      <c r="O55" s="164"/>
      <c r="P55" s="164"/>
      <c r="Q55" s="164"/>
      <c r="R55" s="151"/>
      <c r="S55" s="151"/>
      <c r="T55" s="151"/>
      <c r="U55" s="165"/>
      <c r="V55" s="165"/>
      <c r="W55" s="165"/>
      <c r="X55" s="98"/>
      <c r="Y55" s="166"/>
      <c r="Z55" s="98"/>
      <c r="AA55" s="166"/>
      <c r="AB55" s="99"/>
      <c r="AC55" s="166"/>
      <c r="AD55" s="101"/>
      <c r="AE55" s="158"/>
      <c r="AF55" s="158"/>
      <c r="AG55" s="101"/>
      <c r="AH55" s="101"/>
      <c r="AI55" s="158"/>
      <c r="AJ55" s="158"/>
      <c r="AK55" s="101"/>
      <c r="AL55" s="161"/>
      <c r="AM55" s="161"/>
      <c r="AN55" s="161"/>
      <c r="AO55" s="161"/>
      <c r="AP55" s="161"/>
      <c r="AQ55" s="161"/>
      <c r="AR55" s="161"/>
      <c r="AS55" s="161"/>
      <c r="AT55" s="161"/>
      <c r="AU55" s="161"/>
      <c r="AV55" s="161"/>
      <c r="AW55" s="162"/>
      <c r="AX55" s="162"/>
      <c r="AY55" s="162"/>
      <c r="AZ55" s="151"/>
      <c r="BA55" s="151"/>
      <c r="BB55" s="151"/>
      <c r="BC55" s="151"/>
      <c r="BD55" s="151"/>
      <c r="BE55" s="151"/>
      <c r="BF55" s="151"/>
      <c r="BG55" s="152"/>
      <c r="BH55" s="152"/>
      <c r="BI55" s="152"/>
      <c r="BJ55" s="152"/>
      <c r="BK55" s="152"/>
      <c r="BL55" s="152"/>
      <c r="BM55" s="152"/>
      <c r="BN55" s="152"/>
      <c r="BO55" s="152"/>
      <c r="BP55" s="152"/>
    </row>
    <row r="56" spans="1:68" ht="15" customHeight="1">
      <c r="A56" s="149"/>
      <c r="B56" s="151"/>
      <c r="C56" s="151"/>
      <c r="D56" s="151"/>
      <c r="E56" s="151"/>
      <c r="F56" s="151"/>
      <c r="G56" s="98"/>
      <c r="H56" s="98"/>
      <c r="I56" s="98"/>
      <c r="J56" s="98"/>
      <c r="K56" s="98"/>
      <c r="L56" s="98"/>
      <c r="M56" s="149"/>
      <c r="N56" s="149"/>
      <c r="O56" s="151"/>
      <c r="P56" s="151"/>
      <c r="Q56" s="151"/>
      <c r="R56" s="151"/>
      <c r="S56" s="151"/>
      <c r="T56" s="151"/>
      <c r="U56" s="159"/>
      <c r="V56" s="159"/>
      <c r="W56" s="159"/>
      <c r="X56" s="159"/>
      <c r="Y56" s="149"/>
      <c r="Z56" s="98"/>
      <c r="AA56" s="149"/>
      <c r="AB56" s="99"/>
      <c r="AC56" s="149"/>
      <c r="AD56" s="160"/>
      <c r="AE56" s="160"/>
      <c r="AF56" s="160"/>
      <c r="AG56" s="160"/>
      <c r="AH56" s="160"/>
      <c r="AI56" s="160"/>
      <c r="AJ56" s="160"/>
      <c r="AK56" s="160"/>
      <c r="AL56" s="161"/>
      <c r="AM56" s="161"/>
      <c r="AN56" s="161"/>
      <c r="AO56" s="161"/>
      <c r="AP56" s="161"/>
      <c r="AQ56" s="161"/>
      <c r="AR56" s="161"/>
      <c r="AS56" s="161"/>
      <c r="AT56" s="161"/>
      <c r="AU56" s="161"/>
      <c r="AV56" s="161"/>
      <c r="AW56" s="162"/>
      <c r="AX56" s="162"/>
      <c r="AY56" s="162"/>
      <c r="AZ56" s="163"/>
      <c r="BA56" s="163"/>
      <c r="BB56" s="163"/>
      <c r="BC56" s="163"/>
      <c r="BD56" s="163"/>
      <c r="BE56" s="163"/>
      <c r="BF56" s="163"/>
      <c r="BG56" s="152"/>
      <c r="BH56" s="152"/>
      <c r="BI56" s="152"/>
      <c r="BJ56" s="152"/>
      <c r="BK56" s="152"/>
      <c r="BL56" s="152"/>
      <c r="BM56" s="152"/>
      <c r="BN56" s="152"/>
      <c r="BO56" s="152"/>
      <c r="BP56" s="152"/>
    </row>
    <row r="57" spans="1:68" ht="15" customHeight="1">
      <c r="A57" s="149"/>
      <c r="B57" s="151"/>
      <c r="C57" s="151"/>
      <c r="D57" s="151"/>
      <c r="E57" s="151"/>
      <c r="F57" s="151"/>
      <c r="G57" s="98"/>
      <c r="H57" s="98"/>
      <c r="I57" s="98"/>
      <c r="J57" s="98"/>
      <c r="K57" s="98"/>
      <c r="L57" s="98"/>
      <c r="M57" s="149"/>
      <c r="N57" s="149"/>
      <c r="O57" s="164"/>
      <c r="P57" s="164"/>
      <c r="Q57" s="164"/>
      <c r="R57" s="151"/>
      <c r="S57" s="151"/>
      <c r="T57" s="151"/>
      <c r="U57" s="159"/>
      <c r="V57" s="159"/>
      <c r="W57" s="159"/>
      <c r="X57" s="159"/>
      <c r="Y57" s="149"/>
      <c r="Z57" s="98"/>
      <c r="AA57" s="149"/>
      <c r="AB57" s="99"/>
      <c r="AC57" s="149"/>
      <c r="AD57" s="160"/>
      <c r="AE57" s="160"/>
      <c r="AF57" s="160"/>
      <c r="AG57" s="160"/>
      <c r="AH57" s="160"/>
      <c r="AI57" s="160"/>
      <c r="AJ57" s="160"/>
      <c r="AK57" s="160"/>
      <c r="AL57" s="161"/>
      <c r="AM57" s="161"/>
      <c r="AN57" s="161"/>
      <c r="AO57" s="161"/>
      <c r="AP57" s="161"/>
      <c r="AQ57" s="161"/>
      <c r="AR57" s="161"/>
      <c r="AS57" s="161"/>
      <c r="AT57" s="161"/>
      <c r="AU57" s="161"/>
      <c r="AV57" s="161"/>
      <c r="AW57" s="162"/>
      <c r="AX57" s="162"/>
      <c r="AY57" s="162"/>
      <c r="AZ57" s="163"/>
      <c r="BA57" s="163"/>
      <c r="BB57" s="163"/>
      <c r="BC57" s="163"/>
      <c r="BD57" s="163"/>
      <c r="BE57" s="163"/>
      <c r="BF57" s="163"/>
      <c r="BG57" s="152"/>
      <c r="BH57" s="152"/>
      <c r="BI57" s="152"/>
      <c r="BJ57" s="152"/>
      <c r="BK57" s="152"/>
      <c r="BL57" s="152"/>
      <c r="BM57" s="152"/>
      <c r="BN57" s="152"/>
      <c r="BO57" s="152"/>
      <c r="BP57" s="152"/>
    </row>
    <row r="58" spans="1:68" ht="15" customHeight="1">
      <c r="A58" s="149"/>
      <c r="B58" s="151"/>
      <c r="C58" s="151"/>
      <c r="D58" s="151"/>
      <c r="E58" s="151"/>
      <c r="F58" s="151"/>
      <c r="G58" s="98"/>
      <c r="H58" s="98"/>
      <c r="I58" s="98"/>
      <c r="J58" s="98"/>
      <c r="K58" s="98"/>
      <c r="L58" s="98"/>
      <c r="M58" s="149"/>
      <c r="N58" s="149"/>
      <c r="O58" s="164"/>
      <c r="P58" s="164"/>
      <c r="Q58" s="164"/>
      <c r="R58" s="151"/>
      <c r="S58" s="151"/>
      <c r="T58" s="151"/>
      <c r="U58" s="165"/>
      <c r="V58" s="165"/>
      <c r="W58" s="165"/>
      <c r="X58" s="98"/>
      <c r="Y58" s="166"/>
      <c r="Z58" s="98"/>
      <c r="AA58" s="166"/>
      <c r="AB58" s="99"/>
      <c r="AC58" s="166"/>
      <c r="AD58" s="101"/>
      <c r="AE58" s="158"/>
      <c r="AF58" s="158"/>
      <c r="AG58" s="101"/>
      <c r="AH58" s="101"/>
      <c r="AI58" s="158"/>
      <c r="AJ58" s="158"/>
      <c r="AK58" s="101"/>
      <c r="AL58" s="161"/>
      <c r="AM58" s="161"/>
      <c r="AN58" s="161"/>
      <c r="AO58" s="161"/>
      <c r="AP58" s="161"/>
      <c r="AQ58" s="161"/>
      <c r="AR58" s="161"/>
      <c r="AS58" s="161"/>
      <c r="AT58" s="161"/>
      <c r="AU58" s="161"/>
      <c r="AV58" s="161"/>
      <c r="AW58" s="162"/>
      <c r="AX58" s="162"/>
      <c r="AY58" s="162"/>
      <c r="AZ58" s="151"/>
      <c r="BA58" s="151"/>
      <c r="BB58" s="151"/>
      <c r="BC58" s="151"/>
      <c r="BD58" s="151"/>
      <c r="BE58" s="151"/>
      <c r="BF58" s="151"/>
      <c r="BG58" s="152"/>
      <c r="BH58" s="152"/>
      <c r="BI58" s="152"/>
      <c r="BJ58" s="152"/>
      <c r="BK58" s="152"/>
      <c r="BL58" s="152"/>
      <c r="BM58" s="152"/>
      <c r="BN58" s="152"/>
      <c r="BO58" s="152"/>
      <c r="BP58" s="152"/>
    </row>
    <row r="59" spans="1:68" ht="15" customHeight="1">
      <c r="A59" s="149"/>
      <c r="B59" s="151"/>
      <c r="C59" s="151"/>
      <c r="D59" s="151"/>
      <c r="E59" s="151"/>
      <c r="F59" s="151"/>
      <c r="G59" s="98"/>
      <c r="H59" s="98"/>
      <c r="I59" s="98"/>
      <c r="J59" s="98"/>
      <c r="K59" s="98"/>
      <c r="L59" s="98"/>
      <c r="M59" s="149"/>
      <c r="N59" s="149"/>
      <c r="O59" s="151"/>
      <c r="P59" s="151"/>
      <c r="Q59" s="151"/>
      <c r="R59" s="151"/>
      <c r="S59" s="151"/>
      <c r="T59" s="151"/>
      <c r="U59" s="159"/>
      <c r="V59" s="159"/>
      <c r="W59" s="159"/>
      <c r="X59" s="159"/>
      <c r="Y59" s="149"/>
      <c r="Z59" s="98"/>
      <c r="AA59" s="149"/>
      <c r="AB59" s="99"/>
      <c r="AC59" s="149"/>
      <c r="AD59" s="160"/>
      <c r="AE59" s="160"/>
      <c r="AF59" s="160"/>
      <c r="AG59" s="160"/>
      <c r="AH59" s="160"/>
      <c r="AI59" s="160"/>
      <c r="AJ59" s="160"/>
      <c r="AK59" s="160"/>
      <c r="AL59" s="161"/>
      <c r="AM59" s="161"/>
      <c r="AN59" s="161"/>
      <c r="AO59" s="161"/>
      <c r="AP59" s="161"/>
      <c r="AQ59" s="161"/>
      <c r="AR59" s="161"/>
      <c r="AS59" s="161"/>
      <c r="AT59" s="161"/>
      <c r="AU59" s="161"/>
      <c r="AV59" s="161"/>
      <c r="AW59" s="162"/>
      <c r="AX59" s="162"/>
      <c r="AY59" s="162"/>
      <c r="AZ59" s="163"/>
      <c r="BA59" s="163"/>
      <c r="BB59" s="163"/>
      <c r="BC59" s="163"/>
      <c r="BD59" s="163"/>
      <c r="BE59" s="163"/>
      <c r="BF59" s="163"/>
      <c r="BG59" s="152"/>
      <c r="BH59" s="152"/>
      <c r="BI59" s="152"/>
      <c r="BJ59" s="152"/>
      <c r="BK59" s="152"/>
      <c r="BL59" s="152"/>
      <c r="BM59" s="152"/>
      <c r="BN59" s="152"/>
      <c r="BO59" s="152"/>
      <c r="BP59" s="152"/>
    </row>
    <row r="60" spans="1:68" ht="15" customHeight="1">
      <c r="A60" s="149"/>
      <c r="B60" s="151"/>
      <c r="C60" s="151"/>
      <c r="D60" s="151"/>
      <c r="E60" s="151"/>
      <c r="F60" s="151"/>
      <c r="G60" s="98"/>
      <c r="H60" s="98"/>
      <c r="I60" s="98"/>
      <c r="J60" s="98"/>
      <c r="K60" s="98"/>
      <c r="L60" s="98"/>
      <c r="M60" s="149"/>
      <c r="N60" s="149"/>
      <c r="O60" s="164"/>
      <c r="P60" s="164"/>
      <c r="Q60" s="164"/>
      <c r="R60" s="151"/>
      <c r="S60" s="151"/>
      <c r="T60" s="151"/>
      <c r="U60" s="159"/>
      <c r="V60" s="159"/>
      <c r="W60" s="159"/>
      <c r="X60" s="159"/>
      <c r="Y60" s="149"/>
      <c r="Z60" s="98"/>
      <c r="AA60" s="149"/>
      <c r="AB60" s="99"/>
      <c r="AC60" s="149"/>
      <c r="AD60" s="160"/>
      <c r="AE60" s="160"/>
      <c r="AF60" s="160"/>
      <c r="AG60" s="160"/>
      <c r="AH60" s="160"/>
      <c r="AI60" s="160"/>
      <c r="AJ60" s="160"/>
      <c r="AK60" s="160"/>
      <c r="AL60" s="161"/>
      <c r="AM60" s="161"/>
      <c r="AN60" s="161"/>
      <c r="AO60" s="161"/>
      <c r="AP60" s="161"/>
      <c r="AQ60" s="161"/>
      <c r="AR60" s="161"/>
      <c r="AS60" s="161"/>
      <c r="AT60" s="161"/>
      <c r="AU60" s="161"/>
      <c r="AV60" s="161"/>
      <c r="AW60" s="162"/>
      <c r="AX60" s="162"/>
      <c r="AY60" s="162"/>
      <c r="AZ60" s="163"/>
      <c r="BA60" s="163"/>
      <c r="BB60" s="163"/>
      <c r="BC60" s="163"/>
      <c r="BD60" s="163"/>
      <c r="BE60" s="163"/>
      <c r="BF60" s="163"/>
      <c r="BG60" s="407"/>
      <c r="BH60" s="407"/>
      <c r="BI60" s="407"/>
      <c r="BJ60" s="407"/>
      <c r="BK60" s="407"/>
      <c r="BL60" s="407"/>
      <c r="BM60" s="407"/>
      <c r="BN60" s="407"/>
      <c r="BO60" s="407"/>
      <c r="BP60" s="407"/>
    </row>
    <row r="61" spans="1:68" ht="15" customHeight="1">
      <c r="A61" s="149"/>
      <c r="B61" s="151"/>
      <c r="C61" s="151"/>
      <c r="D61" s="151"/>
      <c r="E61" s="151"/>
      <c r="F61" s="151"/>
      <c r="G61" s="98"/>
      <c r="H61" s="98"/>
      <c r="I61" s="98"/>
      <c r="J61" s="98"/>
      <c r="K61" s="98"/>
      <c r="L61" s="98"/>
      <c r="M61" s="149"/>
      <c r="N61" s="149"/>
      <c r="O61" s="164"/>
      <c r="P61" s="164"/>
      <c r="Q61" s="164"/>
      <c r="R61" s="151"/>
      <c r="S61" s="151"/>
      <c r="T61" s="151"/>
      <c r="U61" s="165"/>
      <c r="V61" s="165"/>
      <c r="W61" s="165"/>
      <c r="X61" s="98"/>
      <c r="Y61" s="166"/>
      <c r="Z61" s="98"/>
      <c r="AA61" s="166"/>
      <c r="AB61" s="99"/>
      <c r="AC61" s="166"/>
      <c r="AD61" s="101"/>
      <c r="AE61" s="158"/>
      <c r="AF61" s="158"/>
      <c r="AG61" s="101"/>
      <c r="AH61" s="101"/>
      <c r="AI61" s="158"/>
      <c r="AJ61" s="158"/>
      <c r="AK61" s="101"/>
      <c r="AL61" s="161"/>
      <c r="AM61" s="161"/>
      <c r="AN61" s="161"/>
      <c r="AO61" s="161"/>
      <c r="AP61" s="161"/>
      <c r="AQ61" s="161"/>
      <c r="AR61" s="161"/>
      <c r="AS61" s="161"/>
      <c r="AT61" s="161"/>
      <c r="AU61" s="161"/>
      <c r="AV61" s="161"/>
      <c r="AW61" s="162"/>
      <c r="AX61" s="162"/>
      <c r="AY61" s="162"/>
      <c r="AZ61" s="151"/>
      <c r="BA61" s="151"/>
      <c r="BB61" s="151"/>
      <c r="BC61" s="151"/>
      <c r="BD61" s="151"/>
      <c r="BE61" s="151"/>
      <c r="BF61" s="151"/>
      <c r="BG61" s="407"/>
      <c r="BH61" s="407"/>
      <c r="BI61" s="407"/>
      <c r="BJ61" s="407"/>
      <c r="BK61" s="407"/>
      <c r="BL61" s="407"/>
      <c r="BM61" s="407"/>
      <c r="BN61" s="407"/>
      <c r="BO61" s="407"/>
      <c r="BP61" s="407"/>
    </row>
    <row r="62" spans="1:68" ht="15" customHeight="1">
      <c r="A62" s="149"/>
      <c r="B62" s="151"/>
      <c r="C62" s="151"/>
      <c r="D62" s="151"/>
      <c r="E62" s="151"/>
      <c r="F62" s="151"/>
      <c r="G62" s="98"/>
      <c r="H62" s="98"/>
      <c r="I62" s="98"/>
      <c r="J62" s="98"/>
      <c r="K62" s="98"/>
      <c r="L62" s="98"/>
      <c r="M62" s="149"/>
      <c r="N62" s="149"/>
      <c r="O62" s="151"/>
      <c r="P62" s="151"/>
      <c r="Q62" s="151"/>
      <c r="R62" s="151"/>
      <c r="S62" s="151"/>
      <c r="T62" s="151"/>
      <c r="U62" s="159"/>
      <c r="V62" s="159"/>
      <c r="W62" s="159"/>
      <c r="X62" s="159"/>
      <c r="Y62" s="149"/>
      <c r="Z62" s="98"/>
      <c r="AA62" s="149"/>
      <c r="AB62" s="99"/>
      <c r="AC62" s="149"/>
      <c r="AD62" s="160"/>
      <c r="AE62" s="160"/>
      <c r="AF62" s="160"/>
      <c r="AG62" s="160"/>
      <c r="AH62" s="160"/>
      <c r="AI62" s="160"/>
      <c r="AJ62" s="160"/>
      <c r="AK62" s="160"/>
      <c r="AL62" s="161"/>
      <c r="AM62" s="161"/>
      <c r="AN62" s="161"/>
      <c r="AO62" s="161"/>
      <c r="AP62" s="161"/>
      <c r="AQ62" s="161"/>
      <c r="AR62" s="161"/>
      <c r="AS62" s="161"/>
      <c r="AT62" s="161"/>
      <c r="AU62" s="161"/>
      <c r="AV62" s="161"/>
      <c r="AW62" s="162"/>
      <c r="AX62" s="162"/>
      <c r="AY62" s="162"/>
      <c r="AZ62" s="163"/>
      <c r="BA62" s="163"/>
      <c r="BB62" s="163"/>
      <c r="BC62" s="163"/>
      <c r="BD62" s="163"/>
      <c r="BE62" s="163"/>
      <c r="BF62" s="163"/>
      <c r="BG62" s="152"/>
      <c r="BH62" s="407"/>
      <c r="BI62" s="407"/>
      <c r="BJ62" s="407"/>
      <c r="BK62" s="407"/>
      <c r="BL62" s="407"/>
      <c r="BM62" s="407"/>
      <c r="BN62" s="407"/>
      <c r="BO62" s="407"/>
      <c r="BP62" s="407"/>
    </row>
    <row r="63" spans="1:68" ht="15" customHeight="1">
      <c r="A63" s="149"/>
      <c r="B63" s="151"/>
      <c r="C63" s="151"/>
      <c r="D63" s="151"/>
      <c r="E63" s="151"/>
      <c r="F63" s="151"/>
      <c r="G63" s="98"/>
      <c r="H63" s="98"/>
      <c r="I63" s="98"/>
      <c r="J63" s="98"/>
      <c r="K63" s="98"/>
      <c r="L63" s="98"/>
      <c r="M63" s="149"/>
      <c r="N63" s="149"/>
      <c r="O63" s="164"/>
      <c r="P63" s="164"/>
      <c r="Q63" s="164"/>
      <c r="R63" s="151"/>
      <c r="S63" s="151"/>
      <c r="T63" s="151"/>
      <c r="U63" s="159"/>
      <c r="V63" s="159"/>
      <c r="W63" s="159"/>
      <c r="X63" s="159"/>
      <c r="Y63" s="149"/>
      <c r="Z63" s="98"/>
      <c r="AA63" s="149"/>
      <c r="AB63" s="99"/>
      <c r="AC63" s="149"/>
      <c r="AD63" s="160"/>
      <c r="AE63" s="160"/>
      <c r="AF63" s="160"/>
      <c r="AG63" s="160"/>
      <c r="AH63" s="160"/>
      <c r="AI63" s="160"/>
      <c r="AJ63" s="160"/>
      <c r="AK63" s="160"/>
      <c r="AL63" s="161"/>
      <c r="AM63" s="161"/>
      <c r="AN63" s="161"/>
      <c r="AO63" s="161"/>
      <c r="AP63" s="161"/>
      <c r="AQ63" s="161"/>
      <c r="AR63" s="161"/>
      <c r="AS63" s="161"/>
      <c r="AT63" s="161"/>
      <c r="AU63" s="161"/>
      <c r="AV63" s="161"/>
      <c r="AW63" s="162"/>
      <c r="AX63" s="162"/>
      <c r="AY63" s="162"/>
      <c r="AZ63" s="163"/>
      <c r="BA63" s="163"/>
      <c r="BB63" s="163"/>
      <c r="BC63" s="163"/>
      <c r="BD63" s="163"/>
      <c r="BE63" s="163"/>
      <c r="BF63" s="163"/>
      <c r="BG63" s="407"/>
      <c r="BH63" s="407"/>
      <c r="BI63" s="407"/>
      <c r="BJ63" s="407"/>
      <c r="BK63" s="407"/>
      <c r="BL63" s="407"/>
      <c r="BM63" s="407"/>
      <c r="BN63" s="407"/>
      <c r="BO63" s="407"/>
      <c r="BP63" s="407"/>
    </row>
    <row r="64" spans="1:68" ht="15" customHeight="1">
      <c r="A64" s="149"/>
      <c r="B64" s="151"/>
      <c r="C64" s="151"/>
      <c r="D64" s="151"/>
      <c r="E64" s="151"/>
      <c r="F64" s="151"/>
      <c r="G64" s="98"/>
      <c r="H64" s="98"/>
      <c r="I64" s="98"/>
      <c r="J64" s="98"/>
      <c r="K64" s="98"/>
      <c r="L64" s="98"/>
      <c r="M64" s="149"/>
      <c r="N64" s="149"/>
      <c r="O64" s="164"/>
      <c r="P64" s="164"/>
      <c r="Q64" s="164"/>
      <c r="R64" s="151"/>
      <c r="S64" s="151"/>
      <c r="T64" s="151"/>
      <c r="U64" s="165"/>
      <c r="V64" s="165"/>
      <c r="W64" s="165"/>
      <c r="X64" s="98"/>
      <c r="Y64" s="166"/>
      <c r="Z64" s="98"/>
      <c r="AA64" s="166"/>
      <c r="AB64" s="99"/>
      <c r="AC64" s="166"/>
      <c r="AD64" s="101"/>
      <c r="AE64" s="158"/>
      <c r="AF64" s="158"/>
      <c r="AG64" s="101"/>
      <c r="AH64" s="101"/>
      <c r="AI64" s="158"/>
      <c r="AJ64" s="158"/>
      <c r="AK64" s="101"/>
      <c r="AL64" s="161"/>
      <c r="AM64" s="161"/>
      <c r="AN64" s="161"/>
      <c r="AO64" s="161"/>
      <c r="AP64" s="161"/>
      <c r="AQ64" s="161"/>
      <c r="AR64" s="161"/>
      <c r="AS64" s="161"/>
      <c r="AT64" s="161"/>
      <c r="AU64" s="161"/>
      <c r="AV64" s="161"/>
      <c r="AW64" s="162"/>
      <c r="AX64" s="162"/>
      <c r="AY64" s="162"/>
      <c r="AZ64" s="151"/>
      <c r="BA64" s="151"/>
      <c r="BB64" s="151"/>
      <c r="BC64" s="151"/>
      <c r="BD64" s="151"/>
      <c r="BE64" s="151"/>
      <c r="BF64" s="151"/>
      <c r="BG64" s="407"/>
      <c r="BH64" s="407"/>
      <c r="BI64" s="407"/>
      <c r="BJ64" s="407"/>
      <c r="BK64" s="407"/>
      <c r="BL64" s="407"/>
      <c r="BM64" s="407"/>
      <c r="BN64" s="407"/>
      <c r="BO64" s="407"/>
      <c r="BP64" s="407"/>
    </row>
    <row r="65" spans="1:68" ht="15" customHeight="1">
      <c r="A65" s="149"/>
      <c r="B65" s="151"/>
      <c r="C65" s="151"/>
      <c r="D65" s="151"/>
      <c r="E65" s="151"/>
      <c r="F65" s="151"/>
      <c r="G65" s="98"/>
      <c r="H65" s="98"/>
      <c r="I65" s="98"/>
      <c r="J65" s="98"/>
      <c r="K65" s="98"/>
      <c r="L65" s="98"/>
      <c r="M65" s="149"/>
      <c r="N65" s="149"/>
      <c r="O65" s="151"/>
      <c r="P65" s="151"/>
      <c r="Q65" s="151"/>
      <c r="R65" s="151"/>
      <c r="S65" s="151"/>
      <c r="T65" s="151"/>
      <c r="U65" s="159"/>
      <c r="V65" s="159"/>
      <c r="W65" s="159"/>
      <c r="X65" s="159"/>
      <c r="Y65" s="149"/>
      <c r="Z65" s="98"/>
      <c r="AA65" s="149"/>
      <c r="AB65" s="99"/>
      <c r="AC65" s="149"/>
      <c r="AD65" s="160"/>
      <c r="AE65" s="160"/>
      <c r="AF65" s="160"/>
      <c r="AG65" s="160"/>
      <c r="AH65" s="160"/>
      <c r="AI65" s="160"/>
      <c r="AJ65" s="160"/>
      <c r="AK65" s="160"/>
      <c r="AL65" s="161"/>
      <c r="AM65" s="161"/>
      <c r="AN65" s="161"/>
      <c r="AO65" s="161"/>
      <c r="AP65" s="161"/>
      <c r="AQ65" s="161"/>
      <c r="AR65" s="161"/>
      <c r="AS65" s="161"/>
      <c r="AT65" s="161"/>
      <c r="AU65" s="161"/>
      <c r="AV65" s="161"/>
      <c r="AW65" s="162"/>
      <c r="AX65" s="162"/>
      <c r="AY65" s="162"/>
      <c r="AZ65" s="163"/>
      <c r="BA65" s="163"/>
      <c r="BB65" s="163"/>
      <c r="BC65" s="163"/>
      <c r="BD65" s="163"/>
      <c r="BE65" s="163"/>
      <c r="BF65" s="163"/>
      <c r="BG65" s="152"/>
      <c r="BH65" s="407"/>
      <c r="BI65" s="407"/>
      <c r="BJ65" s="407"/>
      <c r="BK65" s="407"/>
      <c r="BL65" s="407"/>
      <c r="BM65" s="407"/>
      <c r="BN65" s="407"/>
      <c r="BO65" s="407"/>
      <c r="BP65" s="407"/>
    </row>
    <row r="66" spans="1:68" ht="15" customHeight="1">
      <c r="A66" s="149"/>
      <c r="B66" s="151"/>
      <c r="C66" s="151"/>
      <c r="D66" s="151"/>
      <c r="E66" s="151"/>
      <c r="F66" s="151"/>
      <c r="G66" s="98"/>
      <c r="H66" s="98"/>
      <c r="I66" s="98"/>
      <c r="J66" s="98"/>
      <c r="K66" s="98"/>
      <c r="L66" s="98"/>
      <c r="M66" s="149"/>
      <c r="N66" s="149"/>
      <c r="O66" s="164"/>
      <c r="P66" s="164"/>
      <c r="Q66" s="164"/>
      <c r="R66" s="151"/>
      <c r="S66" s="151"/>
      <c r="T66" s="151"/>
      <c r="U66" s="159"/>
      <c r="V66" s="159"/>
      <c r="W66" s="159"/>
      <c r="X66" s="159"/>
      <c r="Y66" s="149"/>
      <c r="Z66" s="98"/>
      <c r="AA66" s="149"/>
      <c r="AB66" s="99"/>
      <c r="AC66" s="149"/>
      <c r="AD66" s="160"/>
      <c r="AE66" s="160"/>
      <c r="AF66" s="160"/>
      <c r="AG66" s="160"/>
      <c r="AH66" s="160"/>
      <c r="AI66" s="160"/>
      <c r="AJ66" s="160"/>
      <c r="AK66" s="160"/>
      <c r="AL66" s="161"/>
      <c r="AM66" s="161"/>
      <c r="AN66" s="161"/>
      <c r="AO66" s="161"/>
      <c r="AP66" s="161"/>
      <c r="AQ66" s="161"/>
      <c r="AR66" s="161"/>
      <c r="AS66" s="161"/>
      <c r="AT66" s="161"/>
      <c r="AU66" s="161"/>
      <c r="AV66" s="161"/>
      <c r="AW66" s="162"/>
      <c r="AX66" s="162"/>
      <c r="AY66" s="162"/>
      <c r="AZ66" s="163"/>
      <c r="BA66" s="163"/>
      <c r="BB66" s="163"/>
      <c r="BC66" s="163"/>
      <c r="BD66" s="163"/>
      <c r="BE66" s="163"/>
      <c r="BF66" s="163"/>
      <c r="BG66" s="407"/>
      <c r="BH66" s="407"/>
      <c r="BI66" s="407"/>
      <c r="BJ66" s="407"/>
      <c r="BK66" s="407"/>
      <c r="BL66" s="407"/>
      <c r="BM66" s="407"/>
      <c r="BN66" s="407"/>
      <c r="BO66" s="407"/>
      <c r="BP66" s="407"/>
    </row>
    <row r="67" spans="1:68" ht="15" customHeight="1">
      <c r="A67" s="149"/>
      <c r="B67" s="151"/>
      <c r="C67" s="151"/>
      <c r="D67" s="151"/>
      <c r="E67" s="151"/>
      <c r="F67" s="151"/>
      <c r="G67" s="98"/>
      <c r="H67" s="98"/>
      <c r="I67" s="98"/>
      <c r="J67" s="98"/>
      <c r="K67" s="98"/>
      <c r="L67" s="98"/>
      <c r="M67" s="149"/>
      <c r="N67" s="149"/>
      <c r="O67" s="164"/>
      <c r="P67" s="164"/>
      <c r="Q67" s="164"/>
      <c r="R67" s="151"/>
      <c r="S67" s="151"/>
      <c r="T67" s="151"/>
      <c r="U67" s="165"/>
      <c r="V67" s="165"/>
      <c r="W67" s="165"/>
      <c r="X67" s="98"/>
      <c r="Y67" s="166"/>
      <c r="Z67" s="98"/>
      <c r="AA67" s="166"/>
      <c r="AB67" s="99"/>
      <c r="AC67" s="166"/>
      <c r="AD67" s="101"/>
      <c r="AE67" s="158"/>
      <c r="AF67" s="158"/>
      <c r="AG67" s="101"/>
      <c r="AH67" s="101"/>
      <c r="AI67" s="158"/>
      <c r="AJ67" s="158"/>
      <c r="AK67" s="101"/>
      <c r="AL67" s="161"/>
      <c r="AM67" s="161"/>
      <c r="AN67" s="161"/>
      <c r="AO67" s="161"/>
      <c r="AP67" s="161"/>
      <c r="AQ67" s="161"/>
      <c r="AR67" s="161"/>
      <c r="AS67" s="161"/>
      <c r="AT67" s="161"/>
      <c r="AU67" s="161"/>
      <c r="AV67" s="161"/>
      <c r="AW67" s="162"/>
      <c r="AX67" s="162"/>
      <c r="AY67" s="162"/>
      <c r="AZ67" s="151"/>
      <c r="BA67" s="151"/>
      <c r="BB67" s="151"/>
      <c r="BC67" s="151"/>
      <c r="BD67" s="151"/>
      <c r="BE67" s="151"/>
      <c r="BF67" s="151"/>
      <c r="BG67" s="407"/>
      <c r="BH67" s="407"/>
      <c r="BI67" s="407"/>
      <c r="BJ67" s="407"/>
      <c r="BK67" s="407"/>
      <c r="BL67" s="407"/>
      <c r="BM67" s="407"/>
      <c r="BN67" s="407"/>
      <c r="BO67" s="407"/>
      <c r="BP67" s="407"/>
    </row>
    <row r="68" spans="1:68" ht="15" customHeight="1">
      <c r="A68" s="149"/>
      <c r="B68" s="151"/>
      <c r="C68" s="151"/>
      <c r="D68" s="151"/>
      <c r="E68" s="151"/>
      <c r="F68" s="151"/>
      <c r="G68" s="98"/>
      <c r="H68" s="98"/>
      <c r="I68" s="98"/>
      <c r="J68" s="98"/>
      <c r="K68" s="98"/>
      <c r="L68" s="98"/>
      <c r="M68" s="149"/>
      <c r="N68" s="149"/>
      <c r="O68" s="151"/>
      <c r="P68" s="151"/>
      <c r="Q68" s="151"/>
      <c r="R68" s="151"/>
      <c r="S68" s="151"/>
      <c r="T68" s="151"/>
      <c r="U68" s="159"/>
      <c r="V68" s="159"/>
      <c r="W68" s="159"/>
      <c r="X68" s="159"/>
      <c r="Y68" s="149"/>
      <c r="Z68" s="98"/>
      <c r="AA68" s="149"/>
      <c r="AB68" s="99"/>
      <c r="AC68" s="149"/>
      <c r="AD68" s="160"/>
      <c r="AE68" s="160"/>
      <c r="AF68" s="160"/>
      <c r="AG68" s="160"/>
      <c r="AH68" s="160"/>
      <c r="AI68" s="160"/>
      <c r="AJ68" s="160"/>
      <c r="AK68" s="160"/>
      <c r="AL68" s="161"/>
      <c r="AM68" s="161"/>
      <c r="AN68" s="161"/>
      <c r="AO68" s="161"/>
      <c r="AP68" s="161"/>
      <c r="AQ68" s="161"/>
      <c r="AR68" s="161"/>
      <c r="AS68" s="161"/>
      <c r="AT68" s="161"/>
      <c r="AU68" s="161"/>
      <c r="AV68" s="161"/>
      <c r="AW68" s="162"/>
      <c r="AX68" s="162"/>
      <c r="AY68" s="162"/>
      <c r="AZ68" s="163"/>
      <c r="BA68" s="163"/>
      <c r="BB68" s="163"/>
      <c r="BC68" s="163"/>
      <c r="BD68" s="163"/>
      <c r="BE68" s="163"/>
      <c r="BF68" s="163"/>
      <c r="BG68" s="152"/>
      <c r="BH68" s="407"/>
      <c r="BI68" s="407"/>
      <c r="BJ68" s="407"/>
      <c r="BK68" s="407"/>
      <c r="BL68" s="407"/>
      <c r="BM68" s="407"/>
      <c r="BN68" s="407"/>
      <c r="BO68" s="407"/>
      <c r="BP68" s="407"/>
    </row>
    <row r="69" spans="1:68" ht="15" customHeight="1">
      <c r="A69" s="149"/>
      <c r="B69" s="151"/>
      <c r="C69" s="151"/>
      <c r="D69" s="151"/>
      <c r="E69" s="151"/>
      <c r="F69" s="151"/>
      <c r="G69" s="98"/>
      <c r="H69" s="98"/>
      <c r="I69" s="98"/>
      <c r="J69" s="98"/>
      <c r="K69" s="98"/>
      <c r="L69" s="98"/>
      <c r="M69" s="149"/>
      <c r="N69" s="149"/>
      <c r="O69" s="164"/>
      <c r="P69" s="164"/>
      <c r="Q69" s="164"/>
      <c r="R69" s="151"/>
      <c r="S69" s="151"/>
      <c r="T69" s="151"/>
      <c r="U69" s="159"/>
      <c r="V69" s="159"/>
      <c r="W69" s="159"/>
      <c r="X69" s="159"/>
      <c r="Y69" s="149"/>
      <c r="Z69" s="98"/>
      <c r="AA69" s="149"/>
      <c r="AB69" s="99"/>
      <c r="AC69" s="149"/>
      <c r="AD69" s="160"/>
      <c r="AE69" s="160"/>
      <c r="AF69" s="160"/>
      <c r="AG69" s="160"/>
      <c r="AH69" s="160"/>
      <c r="AI69" s="160"/>
      <c r="AJ69" s="160"/>
      <c r="AK69" s="160"/>
      <c r="AL69" s="161"/>
      <c r="AM69" s="161"/>
      <c r="AN69" s="161"/>
      <c r="AO69" s="161"/>
      <c r="AP69" s="161"/>
      <c r="AQ69" s="161"/>
      <c r="AR69" s="161"/>
      <c r="AS69" s="161"/>
      <c r="AT69" s="161"/>
      <c r="AU69" s="161"/>
      <c r="AV69" s="161"/>
      <c r="AW69" s="162"/>
      <c r="AX69" s="162"/>
      <c r="AY69" s="162"/>
      <c r="AZ69" s="163"/>
      <c r="BA69" s="163"/>
      <c r="BB69" s="163"/>
      <c r="BC69" s="163"/>
      <c r="BD69" s="163"/>
      <c r="BE69" s="163"/>
      <c r="BF69" s="163"/>
      <c r="BG69" s="407"/>
      <c r="BH69" s="407"/>
      <c r="BI69" s="407"/>
      <c r="BJ69" s="407"/>
      <c r="BK69" s="407"/>
      <c r="BL69" s="407"/>
      <c r="BM69" s="407"/>
      <c r="BN69" s="407"/>
      <c r="BO69" s="407"/>
      <c r="BP69" s="407"/>
    </row>
    <row r="70" spans="1:68" ht="15" customHeight="1">
      <c r="A70" s="149"/>
      <c r="B70" s="151"/>
      <c r="C70" s="151"/>
      <c r="D70" s="151"/>
      <c r="E70" s="151"/>
      <c r="F70" s="151"/>
      <c r="G70" s="98"/>
      <c r="H70" s="98"/>
      <c r="I70" s="98"/>
      <c r="J70" s="98"/>
      <c r="K70" s="98"/>
      <c r="L70" s="98"/>
      <c r="M70" s="149"/>
      <c r="N70" s="149"/>
      <c r="O70" s="164"/>
      <c r="P70" s="164"/>
      <c r="Q70" s="164"/>
      <c r="R70" s="151"/>
      <c r="S70" s="151"/>
      <c r="T70" s="151"/>
      <c r="U70" s="165"/>
      <c r="V70" s="165"/>
      <c r="W70" s="165"/>
      <c r="X70" s="98"/>
      <c r="Y70" s="166"/>
      <c r="Z70" s="98"/>
      <c r="AA70" s="166"/>
      <c r="AB70" s="99"/>
      <c r="AC70" s="166"/>
      <c r="AD70" s="101"/>
      <c r="AE70" s="158"/>
      <c r="AF70" s="158"/>
      <c r="AG70" s="101"/>
      <c r="AH70" s="101"/>
      <c r="AI70" s="158"/>
      <c r="AJ70" s="158"/>
      <c r="AK70" s="101"/>
      <c r="AL70" s="161"/>
      <c r="AM70" s="161"/>
      <c r="AN70" s="161"/>
      <c r="AO70" s="161"/>
      <c r="AP70" s="161"/>
      <c r="AQ70" s="161"/>
      <c r="AR70" s="161"/>
      <c r="AS70" s="161"/>
      <c r="AT70" s="161"/>
      <c r="AU70" s="161"/>
      <c r="AV70" s="161"/>
      <c r="AW70" s="162"/>
      <c r="AX70" s="162"/>
      <c r="AY70" s="162"/>
      <c r="AZ70" s="151"/>
      <c r="BA70" s="151"/>
      <c r="BB70" s="151"/>
      <c r="BC70" s="151"/>
      <c r="BD70" s="151"/>
      <c r="BE70" s="151"/>
      <c r="BF70" s="151"/>
      <c r="BG70" s="407"/>
      <c r="BH70" s="407"/>
      <c r="BI70" s="407"/>
      <c r="BJ70" s="407"/>
      <c r="BK70" s="407"/>
      <c r="BL70" s="407"/>
      <c r="BM70" s="407"/>
      <c r="BN70" s="407"/>
      <c r="BO70" s="407"/>
      <c r="BP70" s="407"/>
    </row>
    <row r="71" spans="1:68" ht="15" customHeight="1">
      <c r="A71" s="149"/>
      <c r="B71" s="151"/>
      <c r="C71" s="151"/>
      <c r="D71" s="151"/>
      <c r="E71" s="151"/>
      <c r="F71" s="151"/>
      <c r="G71" s="98"/>
      <c r="H71" s="98"/>
      <c r="I71" s="98"/>
      <c r="J71" s="98"/>
      <c r="K71" s="98"/>
      <c r="L71" s="98"/>
      <c r="M71" s="149"/>
      <c r="N71" s="149"/>
      <c r="O71" s="151"/>
      <c r="P71" s="151"/>
      <c r="Q71" s="151"/>
      <c r="R71" s="151"/>
      <c r="S71" s="151"/>
      <c r="T71" s="151"/>
      <c r="U71" s="159"/>
      <c r="V71" s="159"/>
      <c r="W71" s="159"/>
      <c r="X71" s="159"/>
      <c r="Y71" s="149"/>
      <c r="Z71" s="98"/>
      <c r="AA71" s="149"/>
      <c r="AB71" s="99"/>
      <c r="AC71" s="149"/>
      <c r="AD71" s="160"/>
      <c r="AE71" s="160"/>
      <c r="AF71" s="160"/>
      <c r="AG71" s="160"/>
      <c r="AH71" s="160"/>
      <c r="AI71" s="160"/>
      <c r="AJ71" s="160"/>
      <c r="AK71" s="160"/>
      <c r="AL71" s="161"/>
      <c r="AM71" s="161"/>
      <c r="AN71" s="161"/>
      <c r="AO71" s="161"/>
      <c r="AP71" s="161"/>
      <c r="AQ71" s="161"/>
      <c r="AR71" s="161"/>
      <c r="AS71" s="161"/>
      <c r="AT71" s="161"/>
      <c r="AU71" s="161"/>
      <c r="AV71" s="161"/>
      <c r="AW71" s="162"/>
      <c r="AX71" s="162"/>
      <c r="AY71" s="162"/>
      <c r="AZ71" s="163"/>
      <c r="BA71" s="163"/>
      <c r="BB71" s="163"/>
      <c r="BC71" s="163"/>
      <c r="BD71" s="163"/>
      <c r="BE71" s="163"/>
      <c r="BF71" s="163"/>
      <c r="BG71" s="152"/>
      <c r="BH71" s="407"/>
      <c r="BI71" s="407"/>
      <c r="BJ71" s="407"/>
      <c r="BK71" s="407"/>
      <c r="BL71" s="407"/>
      <c r="BM71" s="407"/>
      <c r="BN71" s="407"/>
      <c r="BO71" s="407"/>
      <c r="BP71" s="407"/>
    </row>
    <row r="72" spans="1:68" ht="15" customHeight="1">
      <c r="A72" s="149"/>
      <c r="B72" s="151"/>
      <c r="C72" s="151"/>
      <c r="D72" s="151"/>
      <c r="E72" s="151"/>
      <c r="F72" s="151"/>
      <c r="G72" s="98"/>
      <c r="H72" s="98"/>
      <c r="I72" s="98"/>
      <c r="J72" s="98"/>
      <c r="K72" s="98"/>
      <c r="L72" s="98"/>
      <c r="M72" s="149"/>
      <c r="N72" s="149"/>
      <c r="O72" s="164"/>
      <c r="P72" s="164"/>
      <c r="Q72" s="164"/>
      <c r="R72" s="151"/>
      <c r="S72" s="151"/>
      <c r="T72" s="151"/>
      <c r="U72" s="159"/>
      <c r="V72" s="159"/>
      <c r="W72" s="159"/>
      <c r="X72" s="159"/>
      <c r="Y72" s="149"/>
      <c r="Z72" s="98"/>
      <c r="AA72" s="149"/>
      <c r="AB72" s="99"/>
      <c r="AC72" s="149"/>
      <c r="AD72" s="160"/>
      <c r="AE72" s="160"/>
      <c r="AF72" s="160"/>
      <c r="AG72" s="160"/>
      <c r="AH72" s="160"/>
      <c r="AI72" s="160"/>
      <c r="AJ72" s="160"/>
      <c r="AK72" s="160"/>
      <c r="AL72" s="161"/>
      <c r="AM72" s="161"/>
      <c r="AN72" s="161"/>
      <c r="AO72" s="161"/>
      <c r="AP72" s="161"/>
      <c r="AQ72" s="161"/>
      <c r="AR72" s="161"/>
      <c r="AS72" s="167"/>
      <c r="AT72" s="167"/>
      <c r="AU72" s="167"/>
      <c r="AV72" s="167"/>
      <c r="AW72" s="162"/>
      <c r="AX72" s="162"/>
      <c r="AY72" s="162"/>
      <c r="AZ72" s="163"/>
      <c r="BA72" s="163"/>
      <c r="BB72" s="163"/>
      <c r="BC72" s="163"/>
      <c r="BD72" s="163"/>
      <c r="BE72" s="163"/>
      <c r="BF72" s="163"/>
      <c r="BG72" s="407"/>
      <c r="BH72" s="407"/>
      <c r="BI72" s="407"/>
      <c r="BJ72" s="407"/>
      <c r="BK72" s="407"/>
      <c r="BL72" s="407"/>
      <c r="BM72" s="407"/>
      <c r="BN72" s="407"/>
      <c r="BO72" s="407"/>
      <c r="BP72" s="407"/>
    </row>
    <row r="73" spans="1:68" ht="15" customHeight="1">
      <c r="A73" s="149"/>
      <c r="B73" s="151"/>
      <c r="C73" s="151"/>
      <c r="D73" s="151"/>
      <c r="E73" s="151"/>
      <c r="F73" s="151"/>
      <c r="G73" s="98"/>
      <c r="H73" s="98"/>
      <c r="I73" s="98"/>
      <c r="J73" s="98"/>
      <c r="K73" s="98"/>
      <c r="L73" s="98"/>
      <c r="M73" s="149"/>
      <c r="N73" s="149"/>
      <c r="O73" s="164"/>
      <c r="P73" s="164"/>
      <c r="Q73" s="164"/>
      <c r="R73" s="151"/>
      <c r="S73" s="151"/>
      <c r="T73" s="151"/>
      <c r="U73" s="165"/>
      <c r="V73" s="165"/>
      <c r="W73" s="165"/>
      <c r="X73" s="98"/>
      <c r="Y73" s="166"/>
      <c r="Z73" s="98"/>
      <c r="AA73" s="166"/>
      <c r="AB73" s="99"/>
      <c r="AC73" s="166"/>
      <c r="AD73" s="101"/>
      <c r="AE73" s="158"/>
      <c r="AF73" s="158"/>
      <c r="AG73" s="101"/>
      <c r="AH73" s="101"/>
      <c r="AI73" s="158"/>
      <c r="AJ73" s="158"/>
      <c r="AK73" s="101"/>
      <c r="AL73" s="161"/>
      <c r="AM73" s="161"/>
      <c r="AN73" s="161"/>
      <c r="AO73" s="162"/>
      <c r="AP73" s="162"/>
      <c r="AQ73" s="162"/>
      <c r="AR73" s="162"/>
      <c r="AS73" s="161"/>
      <c r="AT73" s="161"/>
      <c r="AU73" s="161"/>
      <c r="AV73" s="161"/>
      <c r="AW73" s="162"/>
      <c r="AX73" s="162"/>
      <c r="AY73" s="162"/>
      <c r="AZ73" s="151"/>
      <c r="BA73" s="151"/>
      <c r="BB73" s="151"/>
      <c r="BC73" s="151"/>
      <c r="BD73" s="151"/>
      <c r="BE73" s="151"/>
      <c r="BF73" s="151"/>
      <c r="BG73" s="407"/>
      <c r="BH73" s="407"/>
      <c r="BI73" s="407"/>
      <c r="BJ73" s="407"/>
      <c r="BK73" s="407"/>
      <c r="BL73" s="407"/>
      <c r="BM73" s="407"/>
      <c r="BN73" s="407"/>
      <c r="BO73" s="407"/>
      <c r="BP73" s="407"/>
    </row>
    <row r="74" spans="1:68">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68"/>
      <c r="Y74" s="169"/>
      <c r="Z74" s="168"/>
      <c r="AA74" s="170"/>
      <c r="AB74" s="171"/>
      <c r="AC74" s="169"/>
      <c r="AD74" s="172"/>
      <c r="AE74" s="172"/>
      <c r="AF74" s="172"/>
      <c r="AG74" s="172"/>
      <c r="AH74" s="172"/>
      <c r="AI74" s="172"/>
      <c r="AJ74" s="172"/>
      <c r="AK74" s="172"/>
      <c r="AL74" s="173"/>
      <c r="AM74" s="173"/>
      <c r="AN74" s="173"/>
      <c r="AO74" s="173"/>
      <c r="AP74" s="173"/>
      <c r="AQ74" s="173"/>
      <c r="AR74" s="173"/>
      <c r="AS74" s="173"/>
      <c r="AT74" s="173"/>
      <c r="AU74" s="173"/>
      <c r="AV74" s="173"/>
      <c r="AW74" s="171"/>
      <c r="AX74" s="174"/>
      <c r="AY74" s="174"/>
      <c r="AZ74" s="175"/>
      <c r="BA74" s="175"/>
      <c r="BB74" s="175"/>
      <c r="BC74" s="175"/>
      <c r="BD74" s="175"/>
      <c r="BE74" s="175"/>
      <c r="BF74" s="175"/>
      <c r="BG74" s="176"/>
      <c r="BH74" s="176"/>
      <c r="BI74" s="176"/>
      <c r="BJ74" s="176"/>
      <c r="BK74" s="176"/>
      <c r="BL74" s="176"/>
      <c r="BM74" s="176"/>
      <c r="BN74" s="176"/>
      <c r="BO74" s="176"/>
      <c r="BP74" s="176"/>
    </row>
    <row r="75" spans="1:68">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68"/>
      <c r="Y75" s="169"/>
      <c r="Z75" s="168"/>
      <c r="AA75" s="169"/>
      <c r="AB75" s="171"/>
      <c r="AC75" s="169"/>
      <c r="AD75" s="172"/>
      <c r="AE75" s="172"/>
      <c r="AF75" s="172"/>
      <c r="AG75" s="172"/>
      <c r="AH75" s="172"/>
      <c r="AI75" s="172"/>
      <c r="AJ75" s="172"/>
      <c r="AK75" s="172"/>
      <c r="AL75" s="173"/>
      <c r="AM75" s="173"/>
      <c r="AN75" s="173"/>
      <c r="AO75" s="173"/>
      <c r="AP75" s="173"/>
      <c r="AQ75" s="173"/>
      <c r="AR75" s="173"/>
      <c r="AS75" s="173"/>
      <c r="AT75" s="173"/>
      <c r="AU75" s="173"/>
      <c r="AV75" s="173"/>
      <c r="AW75" s="174"/>
      <c r="AX75" s="174"/>
      <c r="AY75" s="174"/>
      <c r="AZ75" s="175"/>
      <c r="BA75" s="175"/>
      <c r="BB75" s="175"/>
      <c r="BC75" s="175"/>
      <c r="BD75" s="175"/>
      <c r="BE75" s="175"/>
      <c r="BF75" s="175"/>
      <c r="BG75" s="176"/>
      <c r="BH75" s="176"/>
      <c r="BI75" s="176"/>
      <c r="BJ75" s="176"/>
      <c r="BK75" s="176"/>
      <c r="BL75" s="176"/>
      <c r="BM75" s="176"/>
      <c r="BN75" s="176"/>
      <c r="BO75" s="176"/>
      <c r="BP75" s="176"/>
    </row>
    <row r="76" spans="1:68">
      <c r="A76" s="84"/>
      <c r="B76" s="84"/>
      <c r="C76" s="138"/>
      <c r="D76" s="138"/>
      <c r="E76" s="138"/>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row>
    <row r="77" spans="1:68">
      <c r="A77" s="137"/>
      <c r="B77" s="137"/>
      <c r="C77" s="138"/>
      <c r="D77" s="138"/>
      <c r="E77" s="138"/>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row>
    <row r="78" spans="1:68">
      <c r="A78" s="84"/>
      <c r="B78" s="140"/>
      <c r="C78" s="138"/>
      <c r="D78" s="138"/>
      <c r="E78" s="13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row>
    <row r="79" spans="1:68">
      <c r="A79" s="84"/>
      <c r="B79" s="84"/>
      <c r="C79" s="138"/>
      <c r="D79" s="138"/>
      <c r="E79" s="13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row>
    <row r="80" spans="1:68">
      <c r="A80" s="84"/>
      <c r="B80" s="84"/>
      <c r="C80" s="138"/>
      <c r="D80" s="138"/>
      <c r="E80" s="13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row>
    <row r="81" spans="1:68">
      <c r="A81" s="84"/>
      <c r="B81" s="84"/>
      <c r="C81" s="138"/>
      <c r="D81" s="138"/>
      <c r="E81" s="13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row>
    <row r="82" spans="1:68">
      <c r="A82" s="84"/>
      <c r="B82" s="84"/>
      <c r="C82" s="138"/>
      <c r="D82" s="138"/>
      <c r="E82" s="138"/>
      <c r="F82" s="178"/>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row>
    <row r="83" spans="1:68">
      <c r="A83" s="84"/>
      <c r="B83" s="84"/>
      <c r="C83" s="138"/>
      <c r="D83" s="138"/>
      <c r="E83" s="138"/>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row>
    <row r="84" spans="1:68">
      <c r="C84" s="142"/>
      <c r="D84" s="142"/>
      <c r="E84" s="142"/>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row>
  </sheetData>
  <sheetProtection algorithmName="SHA-512" hashValue="EiWpAli2bn3vBu08Lhg+lVnVNjw+rWuEE8ijTapkXRA8mgvTTYTuoi16DcBG8JEi4bMdOjhS/StPlfPKdo1sNg==" saltValue="yGrjpLpcLySnZ79LPRlHXA==" spinCount="100000" sheet="1" objects="1" scenarios="1"/>
  <mergeCells count="300">
    <mergeCell ref="A1:BP1"/>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3:D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s>
  <phoneticPr fontId="1"/>
  <conditionalFormatting sqref="B13:D13">
    <cfRule type="containsBlanks" dxfId="151" priority="15">
      <formula>LEN(TRIM(B13))=0</formula>
    </cfRule>
  </conditionalFormatting>
  <conditionalFormatting sqref="B16:D16">
    <cfRule type="containsBlanks" dxfId="150" priority="13">
      <formula>LEN(TRIM(B16))=0</formula>
    </cfRule>
  </conditionalFormatting>
  <conditionalFormatting sqref="B19:D19">
    <cfRule type="containsBlanks" dxfId="149" priority="11">
      <formula>LEN(TRIM(B19))=0</formula>
    </cfRule>
  </conditionalFormatting>
  <conditionalFormatting sqref="B22:D22">
    <cfRule type="containsBlanks" dxfId="148" priority="9">
      <formula>LEN(TRIM(B22))=0</formula>
    </cfRule>
  </conditionalFormatting>
  <conditionalFormatting sqref="B25:D25">
    <cfRule type="containsBlanks" dxfId="147" priority="7">
      <formula>LEN(TRIM(B25))=0</formula>
    </cfRule>
  </conditionalFormatting>
  <conditionalFormatting sqref="B28:D28">
    <cfRule type="containsBlanks" dxfId="146" priority="5">
      <formula>LEN(TRIM(B28))=0</formula>
    </cfRule>
  </conditionalFormatting>
  <conditionalFormatting sqref="B31:D31">
    <cfRule type="containsBlanks" dxfId="145" priority="3">
      <formula>LEN(TRIM(B31))=0</formula>
    </cfRule>
  </conditionalFormatting>
  <conditionalFormatting sqref="B11:F12 E13:F13">
    <cfRule type="containsBlanks" dxfId="144" priority="16">
      <formula>LEN(TRIM(B11))=0</formula>
    </cfRule>
  </conditionalFormatting>
  <conditionalFormatting sqref="B14:F15 E16:F16">
    <cfRule type="containsBlanks" dxfId="143" priority="14">
      <formula>LEN(TRIM(B14))=0</formula>
    </cfRule>
  </conditionalFormatting>
  <conditionalFormatting sqref="B17:F18 E19:F19">
    <cfRule type="containsBlanks" dxfId="142" priority="12">
      <formula>LEN(TRIM(B17))=0</formula>
    </cfRule>
  </conditionalFormatting>
  <conditionalFormatting sqref="B20:F21 E22:F22">
    <cfRule type="containsBlanks" dxfId="141" priority="10">
      <formula>LEN(TRIM(B20))=0</formula>
    </cfRule>
  </conditionalFormatting>
  <conditionalFormatting sqref="B23:F24 E25:F25">
    <cfRule type="containsBlanks" dxfId="140" priority="8">
      <formula>LEN(TRIM(B23))=0</formula>
    </cfRule>
  </conditionalFormatting>
  <conditionalFormatting sqref="B26:F27 E28:F28">
    <cfRule type="containsBlanks" dxfId="139" priority="6">
      <formula>LEN(TRIM(B26))=0</formula>
    </cfRule>
  </conditionalFormatting>
  <conditionalFormatting sqref="B29:F30 E31:F31">
    <cfRule type="containsBlanks" dxfId="138" priority="4">
      <formula>LEN(TRIM(B29))=0</formula>
    </cfRule>
  </conditionalFormatting>
  <conditionalFormatting sqref="B53:G53 M53:M73 B54:F55 B56:G56 B57:F58 B59:G59 B60:F61 B62:G62 B63:F64 B65:G65 B66:F67 B68:G68 B69:F70 B71:G71 B72:F73">
    <cfRule type="containsBlanks" dxfId="137" priority="28">
      <formula>LEN(TRIM(B53))=0</formula>
    </cfRule>
  </conditionalFormatting>
  <conditionalFormatting sqref="G11 AO11:AR30 AD11:AN31 AS11:AV31 G14 G17 G20">
    <cfRule type="containsBlanks" dxfId="136" priority="25">
      <formula>LEN(TRIM(G11))=0</formula>
    </cfRule>
  </conditionalFormatting>
  <conditionalFormatting sqref="G26">
    <cfRule type="containsBlanks" dxfId="135" priority="21">
      <formula>LEN(TRIM(G26))=0</formula>
    </cfRule>
  </conditionalFormatting>
  <conditionalFormatting sqref="G29">
    <cfRule type="containsBlanks" dxfId="134" priority="23">
      <formula>LEN(TRIM(G29))=0</formula>
    </cfRule>
  </conditionalFormatting>
  <conditionalFormatting sqref="M11:M31 G23">
    <cfRule type="containsBlanks" dxfId="133" priority="19">
      <formula>LEN(TRIM(G11))=0</formula>
    </cfRule>
  </conditionalFormatting>
  <conditionalFormatting sqref="N11:O12 N13 N14:O15 N16 N17:O18 N19 N20:O21 N22">
    <cfRule type="containsBlanks" dxfId="132" priority="24">
      <formula>LEN(TRIM(N11))=0</formula>
    </cfRule>
  </conditionalFormatting>
  <conditionalFormatting sqref="N26:O27 N28">
    <cfRule type="containsBlanks" dxfId="131" priority="20">
      <formula>LEN(TRIM(N26))=0</formula>
    </cfRule>
  </conditionalFormatting>
  <conditionalFormatting sqref="N29:O30 N31">
    <cfRule type="containsBlanks" dxfId="130" priority="22">
      <formula>LEN(TRIM(N29))=0</formula>
    </cfRule>
  </conditionalFormatting>
  <conditionalFormatting sqref="N53:O54 R53:T73 N55 N56:O57 N58 N59:O60 N61 N62:O63 N64 N65:O66 N67 N68:O69 N70 N71:O72 N73">
    <cfRule type="containsBlanks" dxfId="129" priority="27">
      <formula>LEN(TRIM(N53))=0</formula>
    </cfRule>
  </conditionalFormatting>
  <conditionalFormatting sqref="R11:T31 N23:O24 N25">
    <cfRule type="containsBlanks" dxfId="128" priority="18">
      <formula>LEN(TRIM(N11))=0</formula>
    </cfRule>
  </conditionalFormatting>
  <conditionalFormatting sqref="U11:X31 Z11:Z31">
    <cfRule type="containsBlanks" dxfId="127" priority="17">
      <formula>LEN(TRIM(U11))=0</formula>
    </cfRule>
  </conditionalFormatting>
  <conditionalFormatting sqref="U53:BF73">
    <cfRule type="containsBlanks" dxfId="126" priority="1">
      <formula>LEN(TRIM(U53))=0</formula>
    </cfRule>
  </conditionalFormatting>
  <conditionalFormatting sqref="AO31">
    <cfRule type="containsBlanks" dxfId="125" priority="30">
      <formula>LEN(TRIM(AO31))=0</formula>
    </cfRule>
  </conditionalFormatting>
  <conditionalFormatting sqref="AZ11:BB31">
    <cfRule type="containsBlanks" dxfId="124" priority="2">
      <formula>LEN(TRIM(AZ11))=0</formula>
    </cfRule>
  </conditionalFormatting>
  <conditionalFormatting sqref="BG11 BG14 BG17 BG20 BG23 BG26 BG29">
    <cfRule type="containsBlanks" dxfId="123" priority="29">
      <formula>LEN(TRIM(BG11))=0</formula>
    </cfRule>
  </conditionalFormatting>
  <conditionalFormatting sqref="BG53 BG56 BG59 BG62 BG65 BG68 BG71">
    <cfRule type="containsBlanks" dxfId="122" priority="26">
      <formula>LEN(TRIM(BG53))=0</formula>
    </cfRule>
  </conditionalFormatting>
  <dataValidations count="4">
    <dataValidation type="list" allowBlank="1" showInputMessage="1" showErrorMessage="1" sqref="B31:D31 B13:D13 B16:D16 B19:D19 B22:D22 B25:D25 B28:D28" xr:uid="{8DDFA18A-F597-4063-9557-64CD6A050A4B}">
      <formula1>"　,常勤,短時間"</formula1>
    </dataValidation>
    <dataValidation type="list" allowBlank="1" showInputMessage="1" showErrorMessage="1" sqref="O69 O60 O72 O54 O63 O66 O57 O30 O18 O15 O12 O21 O27 O24" xr:uid="{E611B0E1-BB42-46BB-899A-FB303B9C116A}">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17143F75-D0C6-4F0C-AFB8-234D49EAC1B1}">
      <formula1>"　,有,無"</formula1>
    </dataValidation>
    <dataValidation type="list" allowBlank="1" showInputMessage="1" showErrorMessage="1" sqref="R53:T73 R11:T31" xr:uid="{B175C6DA-B36B-47B4-A7FB-91E9F50C7FD4}">
      <formula1>"　,大学院,大学,短大,専門学校,高校,中学校,特別支援学校"</formula1>
    </dataValidation>
  </dataValidations>
  <printOptions horizontalCentered="1"/>
  <pageMargins left="0.19685039370078741" right="0.19685039370078741" top="0.62992125984251968" bottom="0.19685039370078741" header="0.19685039370078741" footer="0.19685039370078741"/>
  <pageSetup paperSize="9" scale="87"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D551-7A31-4703-8157-E03932BE09CF}">
  <sheetPr>
    <tabColor rgb="FF92D050"/>
  </sheetPr>
  <dimension ref="A1:BY83"/>
  <sheetViews>
    <sheetView showGridLines="0" view="pageBreakPreview" zoomScaleNormal="100" zoomScaleSheetLayoutView="100" workbookViewId="0">
      <selection activeCell="M11" sqref="M11:M13"/>
    </sheetView>
  </sheetViews>
  <sheetFormatPr defaultColWidth="8" defaultRowHeight="12"/>
  <cols>
    <col min="1" max="6" width="2.375" style="80" customWidth="1"/>
    <col min="7" max="11" width="2" style="80" customWidth="1"/>
    <col min="12" max="14" width="2.625" style="80" customWidth="1"/>
    <col min="15" max="17" width="3.125" style="80" customWidth="1"/>
    <col min="18" max="20" width="1.875" style="80" customWidth="1"/>
    <col min="21" max="21" width="2.125" style="80" customWidth="1"/>
    <col min="22" max="22" width="1.625" style="80" customWidth="1"/>
    <col min="23" max="23" width="2.125" style="80" customWidth="1"/>
    <col min="24" max="28" width="2.625" style="80" customWidth="1"/>
    <col min="29" max="29" width="2.375" style="80" customWidth="1"/>
    <col min="30" max="31" width="1.875" style="80" customWidth="1"/>
    <col min="32" max="32" width="2.875" style="80" customWidth="1"/>
    <col min="33" max="35" width="1.875" style="80" customWidth="1"/>
    <col min="36" max="36" width="2.875" style="80" customWidth="1"/>
    <col min="37" max="37" width="1.875" style="80" customWidth="1"/>
    <col min="38" max="40" width="2.625" style="80" customWidth="1"/>
    <col min="41" max="51" width="2" style="80" customWidth="1"/>
    <col min="52" max="54" width="2.125" style="80" customWidth="1"/>
    <col min="55" max="58" width="1.875" style="80" customWidth="1"/>
    <col min="59" max="61" width="2.125" style="80" customWidth="1"/>
    <col min="62" max="62" width="2.625" style="80" customWidth="1"/>
    <col min="63" max="68" width="1.875" style="80" customWidth="1"/>
    <col min="69" max="71" width="2.125" style="80" customWidth="1"/>
    <col min="72" max="73" width="8" style="80" hidden="1" customWidth="1"/>
    <col min="74" max="16384" width="8" style="80"/>
  </cols>
  <sheetData>
    <row r="1" spans="1:74" ht="14.1" customHeight="1">
      <c r="A1" s="800" t="s">
        <v>638</v>
      </c>
      <c r="B1" s="1080"/>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1080"/>
      <c r="AO1" s="1080"/>
      <c r="AP1" s="1080"/>
      <c r="AQ1" s="1080"/>
      <c r="AR1" s="1080"/>
      <c r="AS1" s="1080"/>
      <c r="AT1" s="1080"/>
      <c r="AU1" s="1080"/>
      <c r="AV1" s="1080"/>
      <c r="AW1" s="1080"/>
      <c r="AX1" s="1080"/>
      <c r="AY1" s="1080"/>
      <c r="AZ1" s="1080"/>
      <c r="BA1" s="1080"/>
      <c r="BB1" s="1080"/>
      <c r="BC1" s="1080"/>
      <c r="BD1" s="1080"/>
      <c r="BE1" s="1080"/>
      <c r="BF1" s="1080"/>
      <c r="BG1" s="1080"/>
      <c r="BH1" s="1080"/>
      <c r="BI1" s="1080"/>
      <c r="BJ1" s="1080"/>
      <c r="BK1" s="1080"/>
      <c r="BL1" s="1080"/>
      <c r="BM1" s="1080"/>
      <c r="BN1" s="1080"/>
      <c r="BO1" s="1080"/>
      <c r="BP1" s="1080"/>
      <c r="BR1" s="81"/>
      <c r="BS1" s="81"/>
      <c r="BT1" s="81"/>
      <c r="BU1" s="81"/>
      <c r="BV1" s="81"/>
    </row>
    <row r="2" spans="1:74" ht="5.0999999999999996" customHeight="1"/>
    <row r="3" spans="1:74" ht="14.1" customHeight="1">
      <c r="B3" s="1152" t="s">
        <v>507</v>
      </c>
      <c r="C3" s="1153"/>
      <c r="D3" s="1154"/>
      <c r="E3" s="333"/>
      <c r="F3" s="333" t="s">
        <v>506</v>
      </c>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row>
    <row r="4" spans="1:74" ht="6.95" customHeight="1" thickBot="1">
      <c r="A4" s="82"/>
      <c r="B4" s="82"/>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row>
    <row r="5" spans="1:74" s="84" customFormat="1" ht="12.95" customHeight="1">
      <c r="A5" s="1081" t="s">
        <v>229</v>
      </c>
      <c r="B5" s="1083" t="s">
        <v>230</v>
      </c>
      <c r="C5" s="1084"/>
      <c r="D5" s="1084"/>
      <c r="E5" s="1084"/>
      <c r="F5" s="1085"/>
      <c r="G5" s="1083" t="s">
        <v>231</v>
      </c>
      <c r="H5" s="1084"/>
      <c r="I5" s="1084"/>
      <c r="J5" s="1084"/>
      <c r="K5" s="1084"/>
      <c r="L5" s="1085"/>
      <c r="M5" s="1088" t="s">
        <v>232</v>
      </c>
      <c r="N5" s="1091" t="s">
        <v>233</v>
      </c>
      <c r="O5" s="1094" t="s">
        <v>234</v>
      </c>
      <c r="P5" s="1095"/>
      <c r="Q5" s="1096"/>
      <c r="R5" s="1094" t="s">
        <v>235</v>
      </c>
      <c r="S5" s="1095"/>
      <c r="T5" s="1096"/>
      <c r="U5" s="1083" t="s">
        <v>236</v>
      </c>
      <c r="V5" s="1084"/>
      <c r="W5" s="1084"/>
      <c r="X5" s="1084"/>
      <c r="Y5" s="1084"/>
      <c r="Z5" s="1084"/>
      <c r="AA5" s="1084"/>
      <c r="AB5" s="1084"/>
      <c r="AC5" s="1084"/>
      <c r="AD5" s="1115" t="s">
        <v>237</v>
      </c>
      <c r="AE5" s="1116"/>
      <c r="AF5" s="1116"/>
      <c r="AG5" s="1116"/>
      <c r="AH5" s="1116"/>
      <c r="AI5" s="1116"/>
      <c r="AJ5" s="1116"/>
      <c r="AK5" s="1117"/>
      <c r="AL5" s="1118" t="s">
        <v>238</v>
      </c>
      <c r="AM5" s="1119"/>
      <c r="AN5" s="1119"/>
      <c r="AO5" s="1119"/>
      <c r="AP5" s="1119"/>
      <c r="AQ5" s="1119"/>
      <c r="AR5" s="1119"/>
      <c r="AS5" s="1119"/>
      <c r="AT5" s="1119"/>
      <c r="AU5" s="1119"/>
      <c r="AV5" s="1120"/>
      <c r="AW5" s="1124" t="s">
        <v>239</v>
      </c>
      <c r="AX5" s="1125"/>
      <c r="AY5" s="1125"/>
      <c r="AZ5" s="1128" t="s">
        <v>240</v>
      </c>
      <c r="BA5" s="1129"/>
      <c r="BB5" s="1130"/>
      <c r="BC5" s="1134" t="s">
        <v>241</v>
      </c>
      <c r="BD5" s="1135"/>
      <c r="BE5" s="1135"/>
      <c r="BF5" s="1136"/>
      <c r="BG5" s="1143" t="s">
        <v>242</v>
      </c>
      <c r="BH5" s="1095"/>
      <c r="BI5" s="1095"/>
      <c r="BJ5" s="1095"/>
      <c r="BK5" s="1095"/>
      <c r="BL5" s="1095"/>
      <c r="BM5" s="1095"/>
      <c r="BN5" s="1095"/>
      <c r="BO5" s="1095"/>
      <c r="BP5" s="1144"/>
    </row>
    <row r="6" spans="1:74" s="84" customFormat="1" ht="12.95" customHeight="1">
      <c r="A6" s="1082"/>
      <c r="B6" s="847"/>
      <c r="C6" s="1053"/>
      <c r="D6" s="1053"/>
      <c r="E6" s="1053"/>
      <c r="F6" s="935"/>
      <c r="G6" s="847"/>
      <c r="H6" s="1053"/>
      <c r="I6" s="1053"/>
      <c r="J6" s="1053"/>
      <c r="K6" s="1053"/>
      <c r="L6" s="935"/>
      <c r="M6" s="1089"/>
      <c r="N6" s="1092"/>
      <c r="O6" s="926"/>
      <c r="P6" s="927"/>
      <c r="Q6" s="928"/>
      <c r="R6" s="926"/>
      <c r="S6" s="927"/>
      <c r="T6" s="928"/>
      <c r="U6" s="848"/>
      <c r="V6" s="1097"/>
      <c r="W6" s="1097"/>
      <c r="X6" s="1097"/>
      <c r="Y6" s="1097"/>
      <c r="Z6" s="1097"/>
      <c r="AA6" s="1097"/>
      <c r="AB6" s="1097"/>
      <c r="AC6" s="1097"/>
      <c r="AD6" s="1147" t="s">
        <v>243</v>
      </c>
      <c r="AE6" s="1101"/>
      <c r="AF6" s="1101"/>
      <c r="AG6" s="1101"/>
      <c r="AH6" s="1100" t="s">
        <v>244</v>
      </c>
      <c r="AI6" s="1101"/>
      <c r="AJ6" s="1101"/>
      <c r="AK6" s="1149"/>
      <c r="AL6" s="1121"/>
      <c r="AM6" s="1122"/>
      <c r="AN6" s="1122"/>
      <c r="AO6" s="1122"/>
      <c r="AP6" s="1122"/>
      <c r="AQ6" s="1122"/>
      <c r="AR6" s="1122"/>
      <c r="AS6" s="1122"/>
      <c r="AT6" s="1122"/>
      <c r="AU6" s="1122"/>
      <c r="AV6" s="1123"/>
      <c r="AW6" s="1071"/>
      <c r="AX6" s="1072"/>
      <c r="AY6" s="1072"/>
      <c r="AZ6" s="1131"/>
      <c r="BA6" s="1132"/>
      <c r="BB6" s="1133"/>
      <c r="BC6" s="1137"/>
      <c r="BD6" s="1138"/>
      <c r="BE6" s="1138"/>
      <c r="BF6" s="1139"/>
      <c r="BG6" s="1145"/>
      <c r="BH6" s="930"/>
      <c r="BI6" s="930"/>
      <c r="BJ6" s="930"/>
      <c r="BK6" s="930"/>
      <c r="BL6" s="930"/>
      <c r="BM6" s="930"/>
      <c r="BN6" s="930"/>
      <c r="BO6" s="930"/>
      <c r="BP6" s="1146"/>
    </row>
    <row r="7" spans="1:74" s="84" customFormat="1" ht="15" customHeight="1">
      <c r="A7" s="1082"/>
      <c r="B7" s="847"/>
      <c r="C7" s="1053"/>
      <c r="D7" s="1053"/>
      <c r="E7" s="1053"/>
      <c r="F7" s="935"/>
      <c r="G7" s="847"/>
      <c r="H7" s="1053"/>
      <c r="I7" s="1053"/>
      <c r="J7" s="1053"/>
      <c r="K7" s="1053"/>
      <c r="L7" s="935"/>
      <c r="M7" s="1089"/>
      <c r="N7" s="1092"/>
      <c r="O7" s="937"/>
      <c r="P7" s="938"/>
      <c r="Q7" s="939"/>
      <c r="R7" s="926"/>
      <c r="S7" s="927"/>
      <c r="T7" s="928"/>
      <c r="U7" s="1098" t="s">
        <v>245</v>
      </c>
      <c r="V7" s="1099"/>
      <c r="W7" s="1099"/>
      <c r="X7" s="1099"/>
      <c r="Y7" s="1099"/>
      <c r="Z7" s="1100" t="s">
        <v>246</v>
      </c>
      <c r="AA7" s="1101"/>
      <c r="AB7" s="1036" t="s">
        <v>247</v>
      </c>
      <c r="AC7" s="1037"/>
      <c r="AD7" s="1148"/>
      <c r="AE7" s="1102"/>
      <c r="AF7" s="1102"/>
      <c r="AG7" s="1102"/>
      <c r="AH7" s="1150"/>
      <c r="AI7" s="1102"/>
      <c r="AJ7" s="1102"/>
      <c r="AK7" s="1151"/>
      <c r="AL7" s="1103" t="s">
        <v>248</v>
      </c>
      <c r="AM7" s="1104"/>
      <c r="AN7" s="1104"/>
      <c r="AO7" s="1104"/>
      <c r="AP7" s="1104"/>
      <c r="AQ7" s="1104"/>
      <c r="AR7" s="1104"/>
      <c r="AS7" s="1104"/>
      <c r="AT7" s="1104"/>
      <c r="AU7" s="1104"/>
      <c r="AV7" s="1105"/>
      <c r="AW7" s="1071"/>
      <c r="AX7" s="1072"/>
      <c r="AY7" s="1072"/>
      <c r="AZ7" s="1106" t="s">
        <v>249</v>
      </c>
      <c r="BA7" s="1107"/>
      <c r="BB7" s="1108"/>
      <c r="BC7" s="1137"/>
      <c r="BD7" s="1138"/>
      <c r="BE7" s="1138"/>
      <c r="BF7" s="1139"/>
      <c r="BG7" s="1109" t="s">
        <v>250</v>
      </c>
      <c r="BH7" s="1110"/>
      <c r="BI7" s="1110"/>
      <c r="BJ7" s="1110"/>
      <c r="BK7" s="1110"/>
      <c r="BL7" s="1110"/>
      <c r="BM7" s="1110"/>
      <c r="BN7" s="1110"/>
      <c r="BO7" s="1110"/>
      <c r="BP7" s="1111"/>
    </row>
    <row r="8" spans="1:74" s="84" customFormat="1" ht="15" customHeight="1">
      <c r="A8" s="1082"/>
      <c r="B8" s="974"/>
      <c r="C8" s="1086"/>
      <c r="D8" s="1086"/>
      <c r="E8" s="1086"/>
      <c r="F8" s="1087"/>
      <c r="G8" s="847"/>
      <c r="H8" s="1053"/>
      <c r="I8" s="1053"/>
      <c r="J8" s="1053"/>
      <c r="K8" s="1053"/>
      <c r="L8" s="935"/>
      <c r="M8" s="1089"/>
      <c r="N8" s="1092"/>
      <c r="O8" s="1071" t="s">
        <v>251</v>
      </c>
      <c r="P8" s="1072"/>
      <c r="Q8" s="1073"/>
      <c r="R8" s="926"/>
      <c r="S8" s="927"/>
      <c r="T8" s="928"/>
      <c r="U8" s="1036" t="s">
        <v>252</v>
      </c>
      <c r="V8" s="1037"/>
      <c r="W8" s="1037"/>
      <c r="X8" s="1036" t="s">
        <v>253</v>
      </c>
      <c r="Y8" s="1038"/>
      <c r="Z8" s="1102"/>
      <c r="AA8" s="1102"/>
      <c r="AB8" s="926"/>
      <c r="AC8" s="927"/>
      <c r="AD8" s="1148"/>
      <c r="AE8" s="1102"/>
      <c r="AF8" s="1102"/>
      <c r="AG8" s="1102"/>
      <c r="AH8" s="1150"/>
      <c r="AI8" s="1102"/>
      <c r="AJ8" s="1102"/>
      <c r="AK8" s="1151"/>
      <c r="AL8" s="1074" t="s">
        <v>254</v>
      </c>
      <c r="AM8" s="1075"/>
      <c r="AN8" s="1076"/>
      <c r="AO8" s="1077" t="s">
        <v>255</v>
      </c>
      <c r="AP8" s="1078"/>
      <c r="AQ8" s="1078"/>
      <c r="AR8" s="1079"/>
      <c r="AS8" s="1077" t="s">
        <v>256</v>
      </c>
      <c r="AT8" s="1078"/>
      <c r="AU8" s="1078"/>
      <c r="AV8" s="1079"/>
      <c r="AW8" s="1071"/>
      <c r="AX8" s="1072"/>
      <c r="AY8" s="1072"/>
      <c r="AZ8" s="1062"/>
      <c r="BA8" s="1063"/>
      <c r="BB8" s="1064"/>
      <c r="BC8" s="1137"/>
      <c r="BD8" s="1138"/>
      <c r="BE8" s="1138"/>
      <c r="BF8" s="1139"/>
      <c r="BG8" s="1109"/>
      <c r="BH8" s="1110"/>
      <c r="BI8" s="1110"/>
      <c r="BJ8" s="1110"/>
      <c r="BK8" s="1110"/>
      <c r="BL8" s="1110"/>
      <c r="BM8" s="1110"/>
      <c r="BN8" s="1110"/>
      <c r="BO8" s="1110"/>
      <c r="BP8" s="1111"/>
    </row>
    <row r="9" spans="1:74" s="84" customFormat="1" ht="15" customHeight="1">
      <c r="A9" s="1082"/>
      <c r="B9" s="979" t="s">
        <v>257</v>
      </c>
      <c r="C9" s="1051"/>
      <c r="D9" s="1052"/>
      <c r="E9" s="1055" t="s">
        <v>258</v>
      </c>
      <c r="F9" s="1056"/>
      <c r="G9" s="847"/>
      <c r="H9" s="1053"/>
      <c r="I9" s="1053"/>
      <c r="J9" s="1053"/>
      <c r="K9" s="1053"/>
      <c r="L9" s="935"/>
      <c r="M9" s="1089"/>
      <c r="N9" s="1092"/>
      <c r="O9" s="1071"/>
      <c r="P9" s="1072"/>
      <c r="Q9" s="1073"/>
      <c r="R9" s="926"/>
      <c r="S9" s="927"/>
      <c r="T9" s="928"/>
      <c r="U9" s="926"/>
      <c r="V9" s="927"/>
      <c r="W9" s="927"/>
      <c r="X9" s="926"/>
      <c r="Y9" s="928"/>
      <c r="Z9" s="1102"/>
      <c r="AA9" s="1102"/>
      <c r="AB9" s="926"/>
      <c r="AC9" s="927"/>
      <c r="AD9" s="1148"/>
      <c r="AE9" s="1102"/>
      <c r="AF9" s="1102"/>
      <c r="AG9" s="1102"/>
      <c r="AH9" s="1150"/>
      <c r="AI9" s="1102"/>
      <c r="AJ9" s="1102"/>
      <c r="AK9" s="1151"/>
      <c r="AL9" s="1059" t="s">
        <v>259</v>
      </c>
      <c r="AM9" s="1060"/>
      <c r="AN9" s="1061"/>
      <c r="AO9" s="1059" t="s">
        <v>260</v>
      </c>
      <c r="AP9" s="1060"/>
      <c r="AQ9" s="1060"/>
      <c r="AR9" s="1061"/>
      <c r="AS9" s="1059" t="s">
        <v>261</v>
      </c>
      <c r="AT9" s="1060"/>
      <c r="AU9" s="1060"/>
      <c r="AV9" s="1061"/>
      <c r="AW9" s="1071"/>
      <c r="AX9" s="1072"/>
      <c r="AY9" s="1072"/>
      <c r="AZ9" s="1062" t="s">
        <v>262</v>
      </c>
      <c r="BA9" s="1063"/>
      <c r="BB9" s="1064"/>
      <c r="BC9" s="1137"/>
      <c r="BD9" s="1138"/>
      <c r="BE9" s="1138"/>
      <c r="BF9" s="1139"/>
      <c r="BG9" s="1109"/>
      <c r="BH9" s="1110"/>
      <c r="BI9" s="1110"/>
      <c r="BJ9" s="1110"/>
      <c r="BK9" s="1110"/>
      <c r="BL9" s="1110"/>
      <c r="BM9" s="1110"/>
      <c r="BN9" s="1110"/>
      <c r="BO9" s="1110"/>
      <c r="BP9" s="1111"/>
    </row>
    <row r="10" spans="1:74" s="84" customFormat="1" ht="15" customHeight="1">
      <c r="A10" s="1082"/>
      <c r="B10" s="847"/>
      <c r="C10" s="1053"/>
      <c r="D10" s="1054"/>
      <c r="E10" s="1057"/>
      <c r="F10" s="1058"/>
      <c r="G10" s="847"/>
      <c r="H10" s="1053"/>
      <c r="I10" s="1053"/>
      <c r="J10" s="1053"/>
      <c r="K10" s="1053"/>
      <c r="L10" s="935"/>
      <c r="M10" s="1090"/>
      <c r="N10" s="1093"/>
      <c r="O10" s="1071"/>
      <c r="P10" s="1072"/>
      <c r="Q10" s="1073"/>
      <c r="R10" s="926"/>
      <c r="S10" s="927"/>
      <c r="T10" s="928"/>
      <c r="U10" s="926"/>
      <c r="V10" s="927"/>
      <c r="W10" s="927"/>
      <c r="X10" s="926"/>
      <c r="Y10" s="928"/>
      <c r="Z10" s="1102"/>
      <c r="AA10" s="1102"/>
      <c r="AB10" s="926"/>
      <c r="AC10" s="927"/>
      <c r="AD10" s="85" t="s">
        <v>263</v>
      </c>
      <c r="AE10" s="993" t="s">
        <v>264</v>
      </c>
      <c r="AF10" s="993"/>
      <c r="AG10" s="86" t="s">
        <v>265</v>
      </c>
      <c r="AH10" s="87" t="s">
        <v>263</v>
      </c>
      <c r="AI10" s="993" t="s">
        <v>264</v>
      </c>
      <c r="AJ10" s="993"/>
      <c r="AK10" s="88" t="s">
        <v>265</v>
      </c>
      <c r="AL10" s="835" t="s">
        <v>266</v>
      </c>
      <c r="AM10" s="836"/>
      <c r="AN10" s="837"/>
      <c r="AO10" s="1068" t="s">
        <v>267</v>
      </c>
      <c r="AP10" s="1069"/>
      <c r="AQ10" s="1069"/>
      <c r="AR10" s="1070"/>
      <c r="AS10" s="835" t="s">
        <v>268</v>
      </c>
      <c r="AT10" s="836"/>
      <c r="AU10" s="836"/>
      <c r="AV10" s="837"/>
      <c r="AW10" s="1126"/>
      <c r="AX10" s="1127"/>
      <c r="AY10" s="1127"/>
      <c r="AZ10" s="1065"/>
      <c r="BA10" s="1066"/>
      <c r="BB10" s="1067"/>
      <c r="BC10" s="1140"/>
      <c r="BD10" s="1141"/>
      <c r="BE10" s="1141"/>
      <c r="BF10" s="1142"/>
      <c r="BG10" s="1112"/>
      <c r="BH10" s="1113"/>
      <c r="BI10" s="1113"/>
      <c r="BJ10" s="1113"/>
      <c r="BK10" s="1113"/>
      <c r="BL10" s="1113"/>
      <c r="BM10" s="1113"/>
      <c r="BN10" s="1113"/>
      <c r="BO10" s="1113"/>
      <c r="BP10" s="1114"/>
    </row>
    <row r="11" spans="1:74" s="84" customFormat="1" ht="15" customHeight="1">
      <c r="A11" s="1010">
        <v>1</v>
      </c>
      <c r="B11" s="1297"/>
      <c r="C11" s="1298"/>
      <c r="D11" s="1298"/>
      <c r="E11" s="1298"/>
      <c r="F11" s="1299"/>
      <c r="G11" s="1297"/>
      <c r="H11" s="1298"/>
      <c r="I11" s="1298"/>
      <c r="J11" s="1298"/>
      <c r="K11" s="1298"/>
      <c r="L11" s="1299"/>
      <c r="M11" s="1300"/>
      <c r="N11" s="1301"/>
      <c r="O11" s="1326"/>
      <c r="P11" s="1327"/>
      <c r="Q11" s="1328"/>
      <c r="R11" s="1315"/>
      <c r="S11" s="1316"/>
      <c r="T11" s="1317"/>
      <c r="U11" s="1318"/>
      <c r="V11" s="1319"/>
      <c r="W11" s="1320"/>
      <c r="X11" s="1324"/>
      <c r="Y11" s="1046" t="s">
        <v>274</v>
      </c>
      <c r="Z11" s="1325"/>
      <c r="AA11" s="1046" t="s">
        <v>274</v>
      </c>
      <c r="AB11" s="1027">
        <f>IF((X13+Z13)&gt;=12,X11+Z11+1,X11+Z11)</f>
        <v>0</v>
      </c>
      <c r="AC11" s="1028" t="s">
        <v>274</v>
      </c>
      <c r="AD11" s="1308"/>
      <c r="AE11" s="1309"/>
      <c r="AF11" s="1309"/>
      <c r="AG11" s="1309"/>
      <c r="AH11" s="1310"/>
      <c r="AI11" s="1309"/>
      <c r="AJ11" s="1309"/>
      <c r="AK11" s="1311"/>
      <c r="AL11" s="1312"/>
      <c r="AM11" s="1313"/>
      <c r="AN11" s="1314"/>
      <c r="AO11" s="1312"/>
      <c r="AP11" s="1313"/>
      <c r="AQ11" s="1313"/>
      <c r="AR11" s="1314"/>
      <c r="AS11" s="1302"/>
      <c r="AT11" s="1303"/>
      <c r="AU11" s="1303"/>
      <c r="AV11" s="1304"/>
      <c r="AW11" s="1019">
        <f>AH11+SUM(AL11:AV13)</f>
        <v>0</v>
      </c>
      <c r="AX11" s="1020"/>
      <c r="AY11" s="1020"/>
      <c r="AZ11" s="1329"/>
      <c r="BA11" s="1330"/>
      <c r="BB11" s="1331"/>
      <c r="BC11" s="89"/>
      <c r="BD11" s="90"/>
      <c r="BE11" s="90"/>
      <c r="BF11" s="91"/>
      <c r="BG11" s="1305"/>
      <c r="BH11" s="1306"/>
      <c r="BI11" s="1306"/>
      <c r="BJ11" s="1306"/>
      <c r="BK11" s="1306"/>
      <c r="BL11" s="1306"/>
      <c r="BM11" s="1306"/>
      <c r="BN11" s="1306"/>
      <c r="BO11" s="1306"/>
      <c r="BP11" s="1307"/>
    </row>
    <row r="12" spans="1:74" s="84" customFormat="1" ht="15" customHeight="1">
      <c r="A12" s="833"/>
      <c r="B12" s="1161"/>
      <c r="C12" s="1162"/>
      <c r="D12" s="1162"/>
      <c r="E12" s="1162"/>
      <c r="F12" s="1163"/>
      <c r="G12" s="1164"/>
      <c r="H12" s="1165"/>
      <c r="I12" s="1165"/>
      <c r="J12" s="1165"/>
      <c r="K12" s="1165"/>
      <c r="L12" s="1166"/>
      <c r="M12" s="1170"/>
      <c r="N12" s="1172"/>
      <c r="O12" s="1197"/>
      <c r="P12" s="1198"/>
      <c r="Q12" s="1199"/>
      <c r="R12" s="1219"/>
      <c r="S12" s="1220"/>
      <c r="T12" s="1221"/>
      <c r="U12" s="1321"/>
      <c r="V12" s="1322"/>
      <c r="W12" s="1323"/>
      <c r="X12" s="1227"/>
      <c r="Y12" s="935"/>
      <c r="Z12" s="1228"/>
      <c r="AA12" s="935"/>
      <c r="AB12" s="917"/>
      <c r="AC12" s="918"/>
      <c r="AD12" s="1212"/>
      <c r="AE12" s="1213"/>
      <c r="AF12" s="1213"/>
      <c r="AG12" s="1213"/>
      <c r="AH12" s="1214"/>
      <c r="AI12" s="1213"/>
      <c r="AJ12" s="1213"/>
      <c r="AK12" s="1215"/>
      <c r="AL12" s="1203"/>
      <c r="AM12" s="1204"/>
      <c r="AN12" s="1205"/>
      <c r="AO12" s="1203"/>
      <c r="AP12" s="1204"/>
      <c r="AQ12" s="1204"/>
      <c r="AR12" s="1205"/>
      <c r="AS12" s="1248"/>
      <c r="AT12" s="1249"/>
      <c r="AU12" s="1249"/>
      <c r="AV12" s="1250"/>
      <c r="AW12" s="859"/>
      <c r="AX12" s="860"/>
      <c r="AY12" s="860"/>
      <c r="AZ12" s="1182"/>
      <c r="BA12" s="1183"/>
      <c r="BB12" s="1184"/>
      <c r="BC12" s="93"/>
      <c r="BD12" s="94"/>
      <c r="BE12" s="94"/>
      <c r="BF12" s="95"/>
      <c r="BG12" s="1286"/>
      <c r="BH12" s="1287"/>
      <c r="BI12" s="1287"/>
      <c r="BJ12" s="1287"/>
      <c r="BK12" s="1287"/>
      <c r="BL12" s="1287"/>
      <c r="BM12" s="1287"/>
      <c r="BN12" s="1287"/>
      <c r="BO12" s="1287"/>
      <c r="BP12" s="1288"/>
    </row>
    <row r="13" spans="1:74" s="84" customFormat="1" ht="15" customHeight="1">
      <c r="A13" s="833"/>
      <c r="B13" s="1174"/>
      <c r="C13" s="1175"/>
      <c r="D13" s="1176"/>
      <c r="E13" s="1177"/>
      <c r="F13" s="1178"/>
      <c r="G13" s="1164"/>
      <c r="H13" s="1165"/>
      <c r="I13" s="1165"/>
      <c r="J13" s="1165"/>
      <c r="K13" s="1165"/>
      <c r="L13" s="1166"/>
      <c r="M13" s="1170"/>
      <c r="N13" s="1172"/>
      <c r="O13" s="1197"/>
      <c r="P13" s="1198"/>
      <c r="Q13" s="1199"/>
      <c r="R13" s="1219"/>
      <c r="S13" s="1220"/>
      <c r="T13" s="1221"/>
      <c r="U13" s="1271"/>
      <c r="V13" s="1272"/>
      <c r="W13" s="1272"/>
      <c r="X13" s="180"/>
      <c r="Y13" s="97" t="s">
        <v>278</v>
      </c>
      <c r="Z13" s="181"/>
      <c r="AA13" s="97" t="s">
        <v>278</v>
      </c>
      <c r="AB13" s="99">
        <f>IF((X13+Z13)&gt;=12,X13+Z13-12,X13+Z13)</f>
        <v>0</v>
      </c>
      <c r="AC13" s="97" t="s">
        <v>278</v>
      </c>
      <c r="AD13" s="182" t="s">
        <v>263</v>
      </c>
      <c r="AE13" s="1280"/>
      <c r="AF13" s="1280"/>
      <c r="AG13" s="183" t="s">
        <v>265</v>
      </c>
      <c r="AH13" s="184" t="s">
        <v>263</v>
      </c>
      <c r="AI13" s="1280"/>
      <c r="AJ13" s="1280"/>
      <c r="AK13" s="185" t="s">
        <v>265</v>
      </c>
      <c r="AL13" s="1281"/>
      <c r="AM13" s="1282"/>
      <c r="AN13" s="1283"/>
      <c r="AO13" s="1281"/>
      <c r="AP13" s="1282"/>
      <c r="AQ13" s="1282"/>
      <c r="AR13" s="1283"/>
      <c r="AS13" s="1275"/>
      <c r="AT13" s="1276"/>
      <c r="AU13" s="1276"/>
      <c r="AV13" s="1277"/>
      <c r="AW13" s="859"/>
      <c r="AX13" s="860"/>
      <c r="AY13" s="860"/>
      <c r="AZ13" s="1295"/>
      <c r="BA13" s="1220"/>
      <c r="BB13" s="1296"/>
      <c r="BC13" s="104"/>
      <c r="BD13" s="105"/>
      <c r="BE13" s="105"/>
      <c r="BF13" s="106"/>
      <c r="BG13" s="1289"/>
      <c r="BH13" s="1290"/>
      <c r="BI13" s="1290"/>
      <c r="BJ13" s="1290"/>
      <c r="BK13" s="1290"/>
      <c r="BL13" s="1290"/>
      <c r="BM13" s="1290"/>
      <c r="BN13" s="1290"/>
      <c r="BO13" s="1290"/>
      <c r="BP13" s="1291"/>
    </row>
    <row r="14" spans="1:74" s="84" customFormat="1" ht="15" customHeight="1">
      <c r="A14" s="971">
        <v>2</v>
      </c>
      <c r="B14" s="1158"/>
      <c r="C14" s="1159"/>
      <c r="D14" s="1159"/>
      <c r="E14" s="1159"/>
      <c r="F14" s="1160"/>
      <c r="G14" s="1158"/>
      <c r="H14" s="1159"/>
      <c r="I14" s="1159"/>
      <c r="J14" s="1159"/>
      <c r="K14" s="1159"/>
      <c r="L14" s="1160"/>
      <c r="M14" s="1260"/>
      <c r="N14" s="1262"/>
      <c r="O14" s="1264"/>
      <c r="P14" s="1252"/>
      <c r="Q14" s="1265"/>
      <c r="R14" s="1266"/>
      <c r="S14" s="1267"/>
      <c r="T14" s="1268"/>
      <c r="U14" s="1269"/>
      <c r="V14" s="1270"/>
      <c r="W14" s="1270"/>
      <c r="X14" s="1258"/>
      <c r="Y14" s="967" t="s">
        <v>274</v>
      </c>
      <c r="Z14" s="1259"/>
      <c r="AA14" s="967" t="s">
        <v>274</v>
      </c>
      <c r="AB14" s="969">
        <f>IF((X16+Z16)&gt;=12,X14+Z14+1,X14+Z14)</f>
        <v>0</v>
      </c>
      <c r="AC14" s="970" t="s">
        <v>274</v>
      </c>
      <c r="AD14" s="1254"/>
      <c r="AE14" s="1255"/>
      <c r="AF14" s="1255"/>
      <c r="AG14" s="1255"/>
      <c r="AH14" s="1256"/>
      <c r="AI14" s="1255"/>
      <c r="AJ14" s="1255"/>
      <c r="AK14" s="1257"/>
      <c r="AL14" s="1203"/>
      <c r="AM14" s="1204"/>
      <c r="AN14" s="1205"/>
      <c r="AO14" s="1203"/>
      <c r="AP14" s="1204"/>
      <c r="AQ14" s="1204"/>
      <c r="AR14" s="1205"/>
      <c r="AS14" s="1248"/>
      <c r="AT14" s="1249"/>
      <c r="AU14" s="1249"/>
      <c r="AV14" s="1250"/>
      <c r="AW14" s="859">
        <f>AH14+SUM(AL14:AV16)</f>
        <v>0</v>
      </c>
      <c r="AX14" s="860"/>
      <c r="AY14" s="860"/>
      <c r="AZ14" s="1185"/>
      <c r="BA14" s="1186"/>
      <c r="BB14" s="1187"/>
      <c r="BC14" s="93"/>
      <c r="BD14" s="94"/>
      <c r="BE14" s="94"/>
      <c r="BF14" s="95"/>
      <c r="BG14" s="1188"/>
      <c r="BH14" s="1284"/>
      <c r="BI14" s="1284"/>
      <c r="BJ14" s="1284"/>
      <c r="BK14" s="1284"/>
      <c r="BL14" s="1284"/>
      <c r="BM14" s="1284"/>
      <c r="BN14" s="1284"/>
      <c r="BO14" s="1284"/>
      <c r="BP14" s="1285"/>
    </row>
    <row r="15" spans="1:74" s="84" customFormat="1" ht="15" customHeight="1">
      <c r="A15" s="833"/>
      <c r="B15" s="1161"/>
      <c r="C15" s="1162"/>
      <c r="D15" s="1162"/>
      <c r="E15" s="1162"/>
      <c r="F15" s="1163"/>
      <c r="G15" s="1164"/>
      <c r="H15" s="1165"/>
      <c r="I15" s="1165"/>
      <c r="J15" s="1165"/>
      <c r="K15" s="1165"/>
      <c r="L15" s="1166"/>
      <c r="M15" s="1170"/>
      <c r="N15" s="1172"/>
      <c r="O15" s="1292"/>
      <c r="P15" s="1293"/>
      <c r="Q15" s="1294"/>
      <c r="R15" s="1219"/>
      <c r="S15" s="1220"/>
      <c r="T15" s="1221"/>
      <c r="U15" s="1225"/>
      <c r="V15" s="1226"/>
      <c r="W15" s="1226"/>
      <c r="X15" s="1227"/>
      <c r="Y15" s="935"/>
      <c r="Z15" s="1228"/>
      <c r="AA15" s="935"/>
      <c r="AB15" s="917"/>
      <c r="AC15" s="918"/>
      <c r="AD15" s="1212"/>
      <c r="AE15" s="1213"/>
      <c r="AF15" s="1213"/>
      <c r="AG15" s="1213"/>
      <c r="AH15" s="1214"/>
      <c r="AI15" s="1213"/>
      <c r="AJ15" s="1213"/>
      <c r="AK15" s="1215"/>
      <c r="AL15" s="1203"/>
      <c r="AM15" s="1204"/>
      <c r="AN15" s="1205"/>
      <c r="AO15" s="1203"/>
      <c r="AP15" s="1204"/>
      <c r="AQ15" s="1204"/>
      <c r="AR15" s="1205"/>
      <c r="AS15" s="1248"/>
      <c r="AT15" s="1249"/>
      <c r="AU15" s="1249"/>
      <c r="AV15" s="1250"/>
      <c r="AW15" s="859"/>
      <c r="AX15" s="860"/>
      <c r="AY15" s="860"/>
      <c r="AZ15" s="1185"/>
      <c r="BA15" s="1186"/>
      <c r="BB15" s="1187"/>
      <c r="BC15" s="93"/>
      <c r="BD15" s="94"/>
      <c r="BE15" s="94"/>
      <c r="BF15" s="95"/>
      <c r="BG15" s="1286"/>
      <c r="BH15" s="1287"/>
      <c r="BI15" s="1287"/>
      <c r="BJ15" s="1287"/>
      <c r="BK15" s="1287"/>
      <c r="BL15" s="1287"/>
      <c r="BM15" s="1287"/>
      <c r="BN15" s="1287"/>
      <c r="BO15" s="1287"/>
      <c r="BP15" s="1288"/>
    </row>
    <row r="16" spans="1:74" s="84" customFormat="1" ht="15" customHeight="1">
      <c r="A16" s="972"/>
      <c r="B16" s="1174"/>
      <c r="C16" s="1175"/>
      <c r="D16" s="1176"/>
      <c r="E16" s="1177"/>
      <c r="F16" s="1178"/>
      <c r="G16" s="1161"/>
      <c r="H16" s="1162"/>
      <c r="I16" s="1162"/>
      <c r="J16" s="1162"/>
      <c r="K16" s="1162"/>
      <c r="L16" s="1163"/>
      <c r="M16" s="1261"/>
      <c r="N16" s="1263"/>
      <c r="O16" s="1245"/>
      <c r="P16" s="1246"/>
      <c r="Q16" s="1247"/>
      <c r="R16" s="1229"/>
      <c r="S16" s="1230"/>
      <c r="T16" s="1231"/>
      <c r="U16" s="1273"/>
      <c r="V16" s="1274"/>
      <c r="W16" s="1274"/>
      <c r="X16" s="186"/>
      <c r="Y16" s="108" t="s">
        <v>278</v>
      </c>
      <c r="Z16" s="187"/>
      <c r="AA16" s="108" t="s">
        <v>278</v>
      </c>
      <c r="AB16" s="110">
        <f>IF((X16+Z16)&gt;=12,X16+Z16-12,X16+Z16)</f>
        <v>0</v>
      </c>
      <c r="AC16" s="108" t="s">
        <v>278</v>
      </c>
      <c r="AD16" s="188" t="s">
        <v>263</v>
      </c>
      <c r="AE16" s="1241"/>
      <c r="AF16" s="1241"/>
      <c r="AG16" s="189" t="s">
        <v>265</v>
      </c>
      <c r="AH16" s="190" t="s">
        <v>263</v>
      </c>
      <c r="AI16" s="1241"/>
      <c r="AJ16" s="1241"/>
      <c r="AK16" s="191" t="s">
        <v>265</v>
      </c>
      <c r="AL16" s="1203"/>
      <c r="AM16" s="1204"/>
      <c r="AN16" s="1205"/>
      <c r="AO16" s="1281"/>
      <c r="AP16" s="1282"/>
      <c r="AQ16" s="1282"/>
      <c r="AR16" s="1283"/>
      <c r="AS16" s="1248"/>
      <c r="AT16" s="1249"/>
      <c r="AU16" s="1249"/>
      <c r="AV16" s="1250"/>
      <c r="AW16" s="859"/>
      <c r="AX16" s="860"/>
      <c r="AY16" s="860"/>
      <c r="AZ16" s="1251"/>
      <c r="BA16" s="1252"/>
      <c r="BB16" s="1253"/>
      <c r="BC16" s="104"/>
      <c r="BD16" s="105"/>
      <c r="BE16" s="105"/>
      <c r="BF16" s="106"/>
      <c r="BG16" s="1289"/>
      <c r="BH16" s="1290"/>
      <c r="BI16" s="1290"/>
      <c r="BJ16" s="1290"/>
      <c r="BK16" s="1290"/>
      <c r="BL16" s="1290"/>
      <c r="BM16" s="1290"/>
      <c r="BN16" s="1290"/>
      <c r="BO16" s="1290"/>
      <c r="BP16" s="1291"/>
    </row>
    <row r="17" spans="1:77" s="84" customFormat="1" ht="15" customHeight="1">
      <c r="A17" s="833">
        <v>3</v>
      </c>
      <c r="B17" s="1158"/>
      <c r="C17" s="1159"/>
      <c r="D17" s="1159"/>
      <c r="E17" s="1159"/>
      <c r="F17" s="1160"/>
      <c r="G17" s="1164"/>
      <c r="H17" s="1165"/>
      <c r="I17" s="1165"/>
      <c r="J17" s="1165"/>
      <c r="K17" s="1165"/>
      <c r="L17" s="1166"/>
      <c r="M17" s="1170"/>
      <c r="N17" s="1172"/>
      <c r="O17" s="1229"/>
      <c r="P17" s="1230"/>
      <c r="Q17" s="1231"/>
      <c r="R17" s="1219"/>
      <c r="S17" s="1220"/>
      <c r="T17" s="1221"/>
      <c r="U17" s="1225"/>
      <c r="V17" s="1226"/>
      <c r="W17" s="1226"/>
      <c r="X17" s="1227"/>
      <c r="Y17" s="935" t="s">
        <v>274</v>
      </c>
      <c r="Z17" s="1228"/>
      <c r="AA17" s="935" t="s">
        <v>274</v>
      </c>
      <c r="AB17" s="917">
        <f>IF((X19+Z19)&gt;=12,X17+Z17+1,X17+Z17)</f>
        <v>0</v>
      </c>
      <c r="AC17" s="918" t="s">
        <v>274</v>
      </c>
      <c r="AD17" s="1212"/>
      <c r="AE17" s="1213"/>
      <c r="AF17" s="1213"/>
      <c r="AG17" s="1213"/>
      <c r="AH17" s="1214"/>
      <c r="AI17" s="1213"/>
      <c r="AJ17" s="1213"/>
      <c r="AK17" s="1215"/>
      <c r="AL17" s="1216"/>
      <c r="AM17" s="1217"/>
      <c r="AN17" s="1218"/>
      <c r="AO17" s="1203"/>
      <c r="AP17" s="1204"/>
      <c r="AQ17" s="1204"/>
      <c r="AR17" s="1205"/>
      <c r="AS17" s="1179"/>
      <c r="AT17" s="1180"/>
      <c r="AU17" s="1180"/>
      <c r="AV17" s="1181"/>
      <c r="AW17" s="859">
        <f>AH17+SUM(AL17:AV19)</f>
        <v>0</v>
      </c>
      <c r="AX17" s="860"/>
      <c r="AY17" s="860"/>
      <c r="AZ17" s="1182"/>
      <c r="BA17" s="1183"/>
      <c r="BB17" s="1184"/>
      <c r="BC17" s="93"/>
      <c r="BD17" s="94"/>
      <c r="BE17" s="94"/>
      <c r="BF17" s="95"/>
      <c r="BG17" s="1188"/>
      <c r="BH17" s="1284"/>
      <c r="BI17" s="1284"/>
      <c r="BJ17" s="1284"/>
      <c r="BK17" s="1284"/>
      <c r="BL17" s="1284"/>
      <c r="BM17" s="1284"/>
      <c r="BN17" s="1284"/>
      <c r="BO17" s="1284"/>
      <c r="BP17" s="1285"/>
      <c r="BY17" s="115"/>
    </row>
    <row r="18" spans="1:77" s="84" customFormat="1" ht="15" customHeight="1">
      <c r="A18" s="833"/>
      <c r="B18" s="1161"/>
      <c r="C18" s="1162"/>
      <c r="D18" s="1162"/>
      <c r="E18" s="1162"/>
      <c r="F18" s="1163"/>
      <c r="G18" s="1164"/>
      <c r="H18" s="1165"/>
      <c r="I18" s="1165"/>
      <c r="J18" s="1165"/>
      <c r="K18" s="1165"/>
      <c r="L18" s="1166"/>
      <c r="M18" s="1170"/>
      <c r="N18" s="1172"/>
      <c r="O18" s="1197"/>
      <c r="P18" s="1198"/>
      <c r="Q18" s="1199"/>
      <c r="R18" s="1219"/>
      <c r="S18" s="1220"/>
      <c r="T18" s="1221"/>
      <c r="U18" s="1225"/>
      <c r="V18" s="1226"/>
      <c r="W18" s="1226"/>
      <c r="X18" s="1227"/>
      <c r="Y18" s="935"/>
      <c r="Z18" s="1228"/>
      <c r="AA18" s="935"/>
      <c r="AB18" s="917"/>
      <c r="AC18" s="918"/>
      <c r="AD18" s="1212"/>
      <c r="AE18" s="1213"/>
      <c r="AF18" s="1213"/>
      <c r="AG18" s="1213"/>
      <c r="AH18" s="1214"/>
      <c r="AI18" s="1213"/>
      <c r="AJ18" s="1213"/>
      <c r="AK18" s="1215"/>
      <c r="AL18" s="1203"/>
      <c r="AM18" s="1204"/>
      <c r="AN18" s="1205"/>
      <c r="AO18" s="1203"/>
      <c r="AP18" s="1204"/>
      <c r="AQ18" s="1204"/>
      <c r="AR18" s="1205"/>
      <c r="AS18" s="1248"/>
      <c r="AT18" s="1249"/>
      <c r="AU18" s="1249"/>
      <c r="AV18" s="1250"/>
      <c r="AW18" s="859"/>
      <c r="AX18" s="860"/>
      <c r="AY18" s="860"/>
      <c r="AZ18" s="1185"/>
      <c r="BA18" s="1186"/>
      <c r="BB18" s="1187"/>
      <c r="BC18" s="93"/>
      <c r="BD18" s="94"/>
      <c r="BE18" s="94"/>
      <c r="BF18" s="95"/>
      <c r="BG18" s="1191"/>
      <c r="BH18" s="1192"/>
      <c r="BI18" s="1192"/>
      <c r="BJ18" s="1192"/>
      <c r="BK18" s="1192"/>
      <c r="BL18" s="1192"/>
      <c r="BM18" s="1192"/>
      <c r="BN18" s="1192"/>
      <c r="BO18" s="1192"/>
      <c r="BP18" s="1193"/>
    </row>
    <row r="19" spans="1:77" s="84" customFormat="1" ht="15" customHeight="1">
      <c r="A19" s="833"/>
      <c r="B19" s="1174"/>
      <c r="C19" s="1175"/>
      <c r="D19" s="1176"/>
      <c r="E19" s="1177"/>
      <c r="F19" s="1178"/>
      <c r="G19" s="1164"/>
      <c r="H19" s="1165"/>
      <c r="I19" s="1165"/>
      <c r="J19" s="1165"/>
      <c r="K19" s="1165"/>
      <c r="L19" s="1166"/>
      <c r="M19" s="1170"/>
      <c r="N19" s="1172"/>
      <c r="O19" s="1197"/>
      <c r="P19" s="1198"/>
      <c r="Q19" s="1199"/>
      <c r="R19" s="1219"/>
      <c r="S19" s="1220"/>
      <c r="T19" s="1221"/>
      <c r="U19" s="1271"/>
      <c r="V19" s="1272"/>
      <c r="W19" s="1272"/>
      <c r="X19" s="180"/>
      <c r="Y19" s="97" t="s">
        <v>278</v>
      </c>
      <c r="Z19" s="181"/>
      <c r="AA19" s="97" t="s">
        <v>278</v>
      </c>
      <c r="AB19" s="99">
        <f>IF((X19+Z19)&gt;=12,X19+Z19-12,X19+Z19)</f>
        <v>0</v>
      </c>
      <c r="AC19" s="97" t="s">
        <v>278</v>
      </c>
      <c r="AD19" s="182" t="s">
        <v>263</v>
      </c>
      <c r="AE19" s="1280"/>
      <c r="AF19" s="1280"/>
      <c r="AG19" s="183" t="s">
        <v>265</v>
      </c>
      <c r="AH19" s="184" t="s">
        <v>263</v>
      </c>
      <c r="AI19" s="1280"/>
      <c r="AJ19" s="1280"/>
      <c r="AK19" s="185" t="s">
        <v>265</v>
      </c>
      <c r="AL19" s="1281"/>
      <c r="AM19" s="1282"/>
      <c r="AN19" s="1283"/>
      <c r="AO19" s="1203"/>
      <c r="AP19" s="1204"/>
      <c r="AQ19" s="1204"/>
      <c r="AR19" s="1205"/>
      <c r="AS19" s="1275"/>
      <c r="AT19" s="1276"/>
      <c r="AU19" s="1276"/>
      <c r="AV19" s="1277"/>
      <c r="AW19" s="859"/>
      <c r="AX19" s="860"/>
      <c r="AY19" s="860"/>
      <c r="AZ19" s="1278"/>
      <c r="BA19" s="1267"/>
      <c r="BB19" s="1279"/>
      <c r="BC19" s="104"/>
      <c r="BD19" s="105"/>
      <c r="BE19" s="105"/>
      <c r="BF19" s="106"/>
      <c r="BG19" s="1242"/>
      <c r="BH19" s="1243"/>
      <c r="BI19" s="1243"/>
      <c r="BJ19" s="1243"/>
      <c r="BK19" s="1243"/>
      <c r="BL19" s="1243"/>
      <c r="BM19" s="1243"/>
      <c r="BN19" s="1243"/>
      <c r="BO19" s="1243"/>
      <c r="BP19" s="1244"/>
    </row>
    <row r="20" spans="1:77" s="84" customFormat="1" ht="15" customHeight="1">
      <c r="A20" s="971">
        <v>4</v>
      </c>
      <c r="B20" s="1158"/>
      <c r="C20" s="1159"/>
      <c r="D20" s="1159"/>
      <c r="E20" s="1159"/>
      <c r="F20" s="1160"/>
      <c r="G20" s="1158"/>
      <c r="H20" s="1159"/>
      <c r="I20" s="1159"/>
      <c r="J20" s="1159"/>
      <c r="K20" s="1159"/>
      <c r="L20" s="1160"/>
      <c r="M20" s="1260"/>
      <c r="N20" s="1262"/>
      <c r="O20" s="1264"/>
      <c r="P20" s="1252"/>
      <c r="Q20" s="1265"/>
      <c r="R20" s="1266"/>
      <c r="S20" s="1267"/>
      <c r="T20" s="1268"/>
      <c r="U20" s="1269"/>
      <c r="V20" s="1270"/>
      <c r="W20" s="1270"/>
      <c r="X20" s="1258"/>
      <c r="Y20" s="967" t="s">
        <v>274</v>
      </c>
      <c r="Z20" s="1259"/>
      <c r="AA20" s="967" t="s">
        <v>274</v>
      </c>
      <c r="AB20" s="969">
        <f>IF((X22+Z22)&gt;=12,X20+Z20+1,X20+Z20)</f>
        <v>0</v>
      </c>
      <c r="AC20" s="970" t="s">
        <v>274</v>
      </c>
      <c r="AD20" s="1254"/>
      <c r="AE20" s="1255"/>
      <c r="AF20" s="1255"/>
      <c r="AG20" s="1255"/>
      <c r="AH20" s="1256"/>
      <c r="AI20" s="1255"/>
      <c r="AJ20" s="1255"/>
      <c r="AK20" s="1257"/>
      <c r="AL20" s="1203"/>
      <c r="AM20" s="1204"/>
      <c r="AN20" s="1205"/>
      <c r="AO20" s="1203"/>
      <c r="AP20" s="1204"/>
      <c r="AQ20" s="1204"/>
      <c r="AR20" s="1205"/>
      <c r="AS20" s="1248"/>
      <c r="AT20" s="1249"/>
      <c r="AU20" s="1249"/>
      <c r="AV20" s="1250"/>
      <c r="AW20" s="859">
        <f>AH20+SUM(AL20:AV22)</f>
        <v>0</v>
      </c>
      <c r="AX20" s="860"/>
      <c r="AY20" s="860"/>
      <c r="AZ20" s="1185"/>
      <c r="BA20" s="1186"/>
      <c r="BB20" s="1187"/>
      <c r="BC20" s="93"/>
      <c r="BD20" s="94"/>
      <c r="BE20" s="94"/>
      <c r="BF20" s="95"/>
      <c r="BG20" s="1188"/>
      <c r="BH20" s="1189"/>
      <c r="BI20" s="1189"/>
      <c r="BJ20" s="1189"/>
      <c r="BK20" s="1189"/>
      <c r="BL20" s="1189"/>
      <c r="BM20" s="1189"/>
      <c r="BN20" s="1189"/>
      <c r="BO20" s="1189"/>
      <c r="BP20" s="1190"/>
    </row>
    <row r="21" spans="1:77" s="84" customFormat="1" ht="15" customHeight="1">
      <c r="A21" s="833"/>
      <c r="B21" s="1161"/>
      <c r="C21" s="1162"/>
      <c r="D21" s="1162"/>
      <c r="E21" s="1162"/>
      <c r="F21" s="1163"/>
      <c r="G21" s="1164"/>
      <c r="H21" s="1165"/>
      <c r="I21" s="1165"/>
      <c r="J21" s="1165"/>
      <c r="K21" s="1165"/>
      <c r="L21" s="1166"/>
      <c r="M21" s="1170"/>
      <c r="N21" s="1172"/>
      <c r="O21" s="1197"/>
      <c r="P21" s="1198"/>
      <c r="Q21" s="1199"/>
      <c r="R21" s="1219"/>
      <c r="S21" s="1220"/>
      <c r="T21" s="1221"/>
      <c r="U21" s="1225"/>
      <c r="V21" s="1226"/>
      <c r="W21" s="1226"/>
      <c r="X21" s="1227"/>
      <c r="Y21" s="935"/>
      <c r="Z21" s="1228"/>
      <c r="AA21" s="935"/>
      <c r="AB21" s="917"/>
      <c r="AC21" s="918"/>
      <c r="AD21" s="1212"/>
      <c r="AE21" s="1213"/>
      <c r="AF21" s="1213"/>
      <c r="AG21" s="1213"/>
      <c r="AH21" s="1214"/>
      <c r="AI21" s="1213"/>
      <c r="AJ21" s="1213"/>
      <c r="AK21" s="1215"/>
      <c r="AL21" s="1203"/>
      <c r="AM21" s="1204"/>
      <c r="AN21" s="1205"/>
      <c r="AO21" s="1203"/>
      <c r="AP21" s="1204"/>
      <c r="AQ21" s="1204"/>
      <c r="AR21" s="1205"/>
      <c r="AS21" s="1248"/>
      <c r="AT21" s="1249"/>
      <c r="AU21" s="1249"/>
      <c r="AV21" s="1250"/>
      <c r="AW21" s="859"/>
      <c r="AX21" s="860"/>
      <c r="AY21" s="860"/>
      <c r="AZ21" s="1185"/>
      <c r="BA21" s="1186"/>
      <c r="BB21" s="1187"/>
      <c r="BC21" s="93"/>
      <c r="BD21" s="94"/>
      <c r="BE21" s="94"/>
      <c r="BF21" s="95"/>
      <c r="BG21" s="1191"/>
      <c r="BH21" s="1192"/>
      <c r="BI21" s="1192"/>
      <c r="BJ21" s="1192"/>
      <c r="BK21" s="1192"/>
      <c r="BL21" s="1192"/>
      <c r="BM21" s="1192"/>
      <c r="BN21" s="1192"/>
      <c r="BO21" s="1192"/>
      <c r="BP21" s="1193"/>
    </row>
    <row r="22" spans="1:77" s="84" customFormat="1" ht="15" customHeight="1">
      <c r="A22" s="972"/>
      <c r="B22" s="1174"/>
      <c r="C22" s="1175"/>
      <c r="D22" s="1176"/>
      <c r="E22" s="1177"/>
      <c r="F22" s="1178"/>
      <c r="G22" s="1161"/>
      <c r="H22" s="1162"/>
      <c r="I22" s="1162"/>
      <c r="J22" s="1162"/>
      <c r="K22" s="1162"/>
      <c r="L22" s="1163"/>
      <c r="M22" s="1261"/>
      <c r="N22" s="1263"/>
      <c r="O22" s="1245"/>
      <c r="P22" s="1246"/>
      <c r="Q22" s="1247"/>
      <c r="R22" s="1229"/>
      <c r="S22" s="1230"/>
      <c r="T22" s="1231"/>
      <c r="U22" s="1273"/>
      <c r="V22" s="1274"/>
      <c r="W22" s="1274"/>
      <c r="X22" s="186"/>
      <c r="Y22" s="108" t="s">
        <v>278</v>
      </c>
      <c r="Z22" s="187"/>
      <c r="AA22" s="108" t="s">
        <v>278</v>
      </c>
      <c r="AB22" s="110">
        <f>IF((X22+Z22)&gt;=12,X22+Z22-12,X22+Z22)</f>
        <v>0</v>
      </c>
      <c r="AC22" s="108" t="s">
        <v>278</v>
      </c>
      <c r="AD22" s="188" t="s">
        <v>263</v>
      </c>
      <c r="AE22" s="1241"/>
      <c r="AF22" s="1241"/>
      <c r="AG22" s="189" t="s">
        <v>265</v>
      </c>
      <c r="AH22" s="190" t="s">
        <v>263</v>
      </c>
      <c r="AI22" s="1241"/>
      <c r="AJ22" s="1241"/>
      <c r="AK22" s="191" t="s">
        <v>265</v>
      </c>
      <c r="AL22" s="1203"/>
      <c r="AM22" s="1204"/>
      <c r="AN22" s="1205"/>
      <c r="AO22" s="1203"/>
      <c r="AP22" s="1204"/>
      <c r="AQ22" s="1204"/>
      <c r="AR22" s="1205"/>
      <c r="AS22" s="1248"/>
      <c r="AT22" s="1249"/>
      <c r="AU22" s="1249"/>
      <c r="AV22" s="1250"/>
      <c r="AW22" s="859"/>
      <c r="AX22" s="860"/>
      <c r="AY22" s="860"/>
      <c r="AZ22" s="1251"/>
      <c r="BA22" s="1252"/>
      <c r="BB22" s="1253"/>
      <c r="BC22" s="104"/>
      <c r="BD22" s="105"/>
      <c r="BE22" s="105"/>
      <c r="BF22" s="106"/>
      <c r="BG22" s="1242"/>
      <c r="BH22" s="1243"/>
      <c r="BI22" s="1243"/>
      <c r="BJ22" s="1243"/>
      <c r="BK22" s="1243"/>
      <c r="BL22" s="1243"/>
      <c r="BM22" s="1243"/>
      <c r="BN22" s="1243"/>
      <c r="BO22" s="1243"/>
      <c r="BP22" s="1244"/>
    </row>
    <row r="23" spans="1:77" s="84" customFormat="1" ht="15" customHeight="1">
      <c r="A23" s="833">
        <v>5</v>
      </c>
      <c r="B23" s="1158"/>
      <c r="C23" s="1159"/>
      <c r="D23" s="1159"/>
      <c r="E23" s="1159"/>
      <c r="F23" s="1160"/>
      <c r="G23" s="1164"/>
      <c r="H23" s="1165"/>
      <c r="I23" s="1165"/>
      <c r="J23" s="1165"/>
      <c r="K23" s="1165"/>
      <c r="L23" s="1166"/>
      <c r="M23" s="1170"/>
      <c r="N23" s="1172"/>
      <c r="O23" s="1229"/>
      <c r="P23" s="1230"/>
      <c r="Q23" s="1231"/>
      <c r="R23" s="1219"/>
      <c r="S23" s="1220"/>
      <c r="T23" s="1221"/>
      <c r="U23" s="1225"/>
      <c r="V23" s="1226"/>
      <c r="W23" s="1226"/>
      <c r="X23" s="1227"/>
      <c r="Y23" s="935" t="s">
        <v>274</v>
      </c>
      <c r="Z23" s="1228"/>
      <c r="AA23" s="935" t="s">
        <v>274</v>
      </c>
      <c r="AB23" s="917">
        <f>IF((X25+Z25)&gt;=12,X23+Z23+1,X23+Z23)</f>
        <v>0</v>
      </c>
      <c r="AC23" s="918" t="s">
        <v>274</v>
      </c>
      <c r="AD23" s="1212"/>
      <c r="AE23" s="1213"/>
      <c r="AF23" s="1213"/>
      <c r="AG23" s="1213"/>
      <c r="AH23" s="1214"/>
      <c r="AI23" s="1213"/>
      <c r="AJ23" s="1213"/>
      <c r="AK23" s="1215"/>
      <c r="AL23" s="1216"/>
      <c r="AM23" s="1217"/>
      <c r="AN23" s="1218"/>
      <c r="AO23" s="1203"/>
      <c r="AP23" s="1204"/>
      <c r="AQ23" s="1204"/>
      <c r="AR23" s="1205"/>
      <c r="AS23" s="1179"/>
      <c r="AT23" s="1180"/>
      <c r="AU23" s="1180"/>
      <c r="AV23" s="1181"/>
      <c r="AW23" s="859">
        <f>AH23+SUM(AL23:AV25)</f>
        <v>0</v>
      </c>
      <c r="AX23" s="860"/>
      <c r="AY23" s="860"/>
      <c r="AZ23" s="1182"/>
      <c r="BA23" s="1183"/>
      <c r="BB23" s="1184"/>
      <c r="BC23" s="93"/>
      <c r="BD23" s="94"/>
      <c r="BE23" s="94"/>
      <c r="BF23" s="95"/>
      <c r="BG23" s="1188"/>
      <c r="BH23" s="1189"/>
      <c r="BI23" s="1189"/>
      <c r="BJ23" s="1189"/>
      <c r="BK23" s="1189"/>
      <c r="BL23" s="1189"/>
      <c r="BM23" s="1189"/>
      <c r="BN23" s="1189"/>
      <c r="BO23" s="1189"/>
      <c r="BP23" s="1190"/>
    </row>
    <row r="24" spans="1:77" s="84" customFormat="1" ht="15" customHeight="1">
      <c r="A24" s="833"/>
      <c r="B24" s="1161"/>
      <c r="C24" s="1162"/>
      <c r="D24" s="1162"/>
      <c r="E24" s="1162"/>
      <c r="F24" s="1163"/>
      <c r="G24" s="1164"/>
      <c r="H24" s="1165"/>
      <c r="I24" s="1165"/>
      <c r="J24" s="1165"/>
      <c r="K24" s="1165"/>
      <c r="L24" s="1166"/>
      <c r="M24" s="1170"/>
      <c r="N24" s="1172"/>
      <c r="O24" s="1197"/>
      <c r="P24" s="1198"/>
      <c r="Q24" s="1199"/>
      <c r="R24" s="1219"/>
      <c r="S24" s="1220"/>
      <c r="T24" s="1221"/>
      <c r="U24" s="1225"/>
      <c r="V24" s="1226"/>
      <c r="W24" s="1226"/>
      <c r="X24" s="1227"/>
      <c r="Y24" s="935"/>
      <c r="Z24" s="1228"/>
      <c r="AA24" s="935"/>
      <c r="AB24" s="917"/>
      <c r="AC24" s="918"/>
      <c r="AD24" s="1212"/>
      <c r="AE24" s="1213"/>
      <c r="AF24" s="1213"/>
      <c r="AG24" s="1213"/>
      <c r="AH24" s="1214"/>
      <c r="AI24" s="1213"/>
      <c r="AJ24" s="1213"/>
      <c r="AK24" s="1215"/>
      <c r="AL24" s="1203"/>
      <c r="AM24" s="1204"/>
      <c r="AN24" s="1205"/>
      <c r="AO24" s="1203"/>
      <c r="AP24" s="1204"/>
      <c r="AQ24" s="1204"/>
      <c r="AR24" s="1205"/>
      <c r="AS24" s="1248"/>
      <c r="AT24" s="1249"/>
      <c r="AU24" s="1249"/>
      <c r="AV24" s="1250"/>
      <c r="AW24" s="859"/>
      <c r="AX24" s="860"/>
      <c r="AY24" s="860"/>
      <c r="AZ24" s="1185"/>
      <c r="BA24" s="1186"/>
      <c r="BB24" s="1187"/>
      <c r="BC24" s="93"/>
      <c r="BD24" s="94"/>
      <c r="BE24" s="94"/>
      <c r="BF24" s="95"/>
      <c r="BG24" s="1191"/>
      <c r="BH24" s="1192"/>
      <c r="BI24" s="1192"/>
      <c r="BJ24" s="1192"/>
      <c r="BK24" s="1192"/>
      <c r="BL24" s="1192"/>
      <c r="BM24" s="1192"/>
      <c r="BN24" s="1192"/>
      <c r="BO24" s="1192"/>
      <c r="BP24" s="1193"/>
    </row>
    <row r="25" spans="1:77" s="84" customFormat="1" ht="15" customHeight="1">
      <c r="A25" s="833"/>
      <c r="B25" s="1174"/>
      <c r="C25" s="1175"/>
      <c r="D25" s="1176"/>
      <c r="E25" s="1177"/>
      <c r="F25" s="1178"/>
      <c r="G25" s="1164"/>
      <c r="H25" s="1165"/>
      <c r="I25" s="1165"/>
      <c r="J25" s="1165"/>
      <c r="K25" s="1165"/>
      <c r="L25" s="1166"/>
      <c r="M25" s="1170"/>
      <c r="N25" s="1172"/>
      <c r="O25" s="1197"/>
      <c r="P25" s="1198"/>
      <c r="Q25" s="1199"/>
      <c r="R25" s="1219"/>
      <c r="S25" s="1220"/>
      <c r="T25" s="1221"/>
      <c r="U25" s="1271"/>
      <c r="V25" s="1272"/>
      <c r="W25" s="1272"/>
      <c r="X25" s="180"/>
      <c r="Y25" s="97" t="s">
        <v>278</v>
      </c>
      <c r="Z25" s="181"/>
      <c r="AA25" s="97" t="s">
        <v>278</v>
      </c>
      <c r="AB25" s="99">
        <f>IF((X25+Z25)&gt;=12,X25+Z25-12,X25+Z25)</f>
        <v>0</v>
      </c>
      <c r="AC25" s="97" t="s">
        <v>278</v>
      </c>
      <c r="AD25" s="182" t="s">
        <v>263</v>
      </c>
      <c r="AE25" s="1280"/>
      <c r="AF25" s="1280"/>
      <c r="AG25" s="183" t="s">
        <v>265</v>
      </c>
      <c r="AH25" s="184" t="s">
        <v>263</v>
      </c>
      <c r="AI25" s="1280"/>
      <c r="AJ25" s="1280"/>
      <c r="AK25" s="185" t="s">
        <v>265</v>
      </c>
      <c r="AL25" s="1281"/>
      <c r="AM25" s="1282"/>
      <c r="AN25" s="1283"/>
      <c r="AO25" s="1203"/>
      <c r="AP25" s="1204"/>
      <c r="AQ25" s="1204"/>
      <c r="AR25" s="1205"/>
      <c r="AS25" s="1275"/>
      <c r="AT25" s="1276"/>
      <c r="AU25" s="1276"/>
      <c r="AV25" s="1277"/>
      <c r="AW25" s="859"/>
      <c r="AX25" s="860"/>
      <c r="AY25" s="860"/>
      <c r="AZ25" s="1278"/>
      <c r="BA25" s="1267"/>
      <c r="BB25" s="1279"/>
      <c r="BC25" s="104"/>
      <c r="BD25" s="105"/>
      <c r="BE25" s="105"/>
      <c r="BF25" s="106"/>
      <c r="BG25" s="1242"/>
      <c r="BH25" s="1243"/>
      <c r="BI25" s="1243"/>
      <c r="BJ25" s="1243"/>
      <c r="BK25" s="1243"/>
      <c r="BL25" s="1243"/>
      <c r="BM25" s="1243"/>
      <c r="BN25" s="1243"/>
      <c r="BO25" s="1243"/>
      <c r="BP25" s="1244"/>
    </row>
    <row r="26" spans="1:77" s="84" customFormat="1" ht="15" customHeight="1">
      <c r="A26" s="971">
        <v>6</v>
      </c>
      <c r="B26" s="1158"/>
      <c r="C26" s="1159"/>
      <c r="D26" s="1159"/>
      <c r="E26" s="1159"/>
      <c r="F26" s="1160"/>
      <c r="G26" s="1158"/>
      <c r="H26" s="1159"/>
      <c r="I26" s="1159"/>
      <c r="J26" s="1159"/>
      <c r="K26" s="1159"/>
      <c r="L26" s="1160"/>
      <c r="M26" s="1260"/>
      <c r="N26" s="1262"/>
      <c r="O26" s="1264"/>
      <c r="P26" s="1252"/>
      <c r="Q26" s="1265"/>
      <c r="R26" s="1266"/>
      <c r="S26" s="1267"/>
      <c r="T26" s="1268"/>
      <c r="U26" s="1269"/>
      <c r="V26" s="1270"/>
      <c r="W26" s="1270"/>
      <c r="X26" s="1258"/>
      <c r="Y26" s="967" t="s">
        <v>274</v>
      </c>
      <c r="Z26" s="1259"/>
      <c r="AA26" s="967" t="s">
        <v>274</v>
      </c>
      <c r="AB26" s="969">
        <f>IF((X28+Z28)&gt;=12,X26+Z26+1,X26+Z26)</f>
        <v>0</v>
      </c>
      <c r="AC26" s="970" t="s">
        <v>274</v>
      </c>
      <c r="AD26" s="1254"/>
      <c r="AE26" s="1255"/>
      <c r="AF26" s="1255"/>
      <c r="AG26" s="1255"/>
      <c r="AH26" s="1256"/>
      <c r="AI26" s="1255"/>
      <c r="AJ26" s="1255"/>
      <c r="AK26" s="1257"/>
      <c r="AL26" s="1203"/>
      <c r="AM26" s="1204"/>
      <c r="AN26" s="1205"/>
      <c r="AO26" s="1203"/>
      <c r="AP26" s="1204"/>
      <c r="AQ26" s="1204"/>
      <c r="AR26" s="1205"/>
      <c r="AS26" s="1248"/>
      <c r="AT26" s="1249"/>
      <c r="AU26" s="1249"/>
      <c r="AV26" s="1250"/>
      <c r="AW26" s="859">
        <f>AH26+SUM(AL26:AV28)</f>
        <v>0</v>
      </c>
      <c r="AX26" s="860"/>
      <c r="AY26" s="860"/>
      <c r="AZ26" s="1185"/>
      <c r="BA26" s="1186"/>
      <c r="BB26" s="1187"/>
      <c r="BC26" s="93"/>
      <c r="BD26" s="94"/>
      <c r="BE26" s="94"/>
      <c r="BF26" s="95"/>
      <c r="BG26" s="1188"/>
      <c r="BH26" s="1189"/>
      <c r="BI26" s="1189"/>
      <c r="BJ26" s="1189"/>
      <c r="BK26" s="1189"/>
      <c r="BL26" s="1189"/>
      <c r="BM26" s="1189"/>
      <c r="BN26" s="1189"/>
      <c r="BO26" s="1189"/>
      <c r="BP26" s="1190"/>
    </row>
    <row r="27" spans="1:77" s="84" customFormat="1" ht="15" customHeight="1">
      <c r="A27" s="833"/>
      <c r="B27" s="1161"/>
      <c r="C27" s="1162"/>
      <c r="D27" s="1162"/>
      <c r="E27" s="1162"/>
      <c r="F27" s="1163"/>
      <c r="G27" s="1164"/>
      <c r="H27" s="1165"/>
      <c r="I27" s="1165"/>
      <c r="J27" s="1165"/>
      <c r="K27" s="1165"/>
      <c r="L27" s="1166"/>
      <c r="M27" s="1170"/>
      <c r="N27" s="1172"/>
      <c r="O27" s="1197"/>
      <c r="P27" s="1198"/>
      <c r="Q27" s="1199"/>
      <c r="R27" s="1219"/>
      <c r="S27" s="1220"/>
      <c r="T27" s="1221"/>
      <c r="U27" s="1225"/>
      <c r="V27" s="1226"/>
      <c r="W27" s="1226"/>
      <c r="X27" s="1227"/>
      <c r="Y27" s="935"/>
      <c r="Z27" s="1228"/>
      <c r="AA27" s="935"/>
      <c r="AB27" s="917"/>
      <c r="AC27" s="918"/>
      <c r="AD27" s="1212"/>
      <c r="AE27" s="1213"/>
      <c r="AF27" s="1213"/>
      <c r="AG27" s="1213"/>
      <c r="AH27" s="1214"/>
      <c r="AI27" s="1213"/>
      <c r="AJ27" s="1213"/>
      <c r="AK27" s="1215"/>
      <c r="AL27" s="1203"/>
      <c r="AM27" s="1204"/>
      <c r="AN27" s="1205"/>
      <c r="AO27" s="1203"/>
      <c r="AP27" s="1204"/>
      <c r="AQ27" s="1204"/>
      <c r="AR27" s="1205"/>
      <c r="AS27" s="1248"/>
      <c r="AT27" s="1249"/>
      <c r="AU27" s="1249"/>
      <c r="AV27" s="1250"/>
      <c r="AW27" s="859"/>
      <c r="AX27" s="860"/>
      <c r="AY27" s="860"/>
      <c r="AZ27" s="1185"/>
      <c r="BA27" s="1186"/>
      <c r="BB27" s="1187"/>
      <c r="BC27" s="93"/>
      <c r="BD27" s="94"/>
      <c r="BE27" s="94"/>
      <c r="BF27" s="95"/>
      <c r="BG27" s="1191"/>
      <c r="BH27" s="1192"/>
      <c r="BI27" s="1192"/>
      <c r="BJ27" s="1192"/>
      <c r="BK27" s="1192"/>
      <c r="BL27" s="1192"/>
      <c r="BM27" s="1192"/>
      <c r="BN27" s="1192"/>
      <c r="BO27" s="1192"/>
      <c r="BP27" s="1193"/>
    </row>
    <row r="28" spans="1:77" s="84" customFormat="1" ht="15" customHeight="1">
      <c r="A28" s="972"/>
      <c r="B28" s="1174"/>
      <c r="C28" s="1175"/>
      <c r="D28" s="1176"/>
      <c r="E28" s="1177"/>
      <c r="F28" s="1178"/>
      <c r="G28" s="1161"/>
      <c r="H28" s="1162"/>
      <c r="I28" s="1162"/>
      <c r="J28" s="1162"/>
      <c r="K28" s="1162"/>
      <c r="L28" s="1163"/>
      <c r="M28" s="1261"/>
      <c r="N28" s="1263"/>
      <c r="O28" s="1245"/>
      <c r="P28" s="1246"/>
      <c r="Q28" s="1247"/>
      <c r="R28" s="1229"/>
      <c r="S28" s="1230"/>
      <c r="T28" s="1231"/>
      <c r="U28" s="1273"/>
      <c r="V28" s="1274"/>
      <c r="W28" s="1274"/>
      <c r="X28" s="186"/>
      <c r="Y28" s="108" t="s">
        <v>278</v>
      </c>
      <c r="Z28" s="187"/>
      <c r="AA28" s="108" t="s">
        <v>278</v>
      </c>
      <c r="AB28" s="110">
        <f>IF((X28+Z28)&gt;=12,X28+Z28-12,X28+Z28)</f>
        <v>0</v>
      </c>
      <c r="AC28" s="108" t="s">
        <v>278</v>
      </c>
      <c r="AD28" s="188" t="s">
        <v>263</v>
      </c>
      <c r="AE28" s="1241"/>
      <c r="AF28" s="1241"/>
      <c r="AG28" s="189" t="s">
        <v>265</v>
      </c>
      <c r="AH28" s="190" t="s">
        <v>263</v>
      </c>
      <c r="AI28" s="1241"/>
      <c r="AJ28" s="1241"/>
      <c r="AK28" s="191" t="s">
        <v>265</v>
      </c>
      <c r="AL28" s="1203"/>
      <c r="AM28" s="1204"/>
      <c r="AN28" s="1205"/>
      <c r="AO28" s="1203"/>
      <c r="AP28" s="1204"/>
      <c r="AQ28" s="1204"/>
      <c r="AR28" s="1205"/>
      <c r="AS28" s="1248"/>
      <c r="AT28" s="1249"/>
      <c r="AU28" s="1249"/>
      <c r="AV28" s="1250"/>
      <c r="AW28" s="859"/>
      <c r="AX28" s="860"/>
      <c r="AY28" s="860"/>
      <c r="AZ28" s="1251"/>
      <c r="BA28" s="1252"/>
      <c r="BB28" s="1253"/>
      <c r="BC28" s="104"/>
      <c r="BD28" s="105"/>
      <c r="BE28" s="105"/>
      <c r="BF28" s="106"/>
      <c r="BG28" s="1242"/>
      <c r="BH28" s="1243"/>
      <c r="BI28" s="1243"/>
      <c r="BJ28" s="1243"/>
      <c r="BK28" s="1243"/>
      <c r="BL28" s="1243"/>
      <c r="BM28" s="1243"/>
      <c r="BN28" s="1243"/>
      <c r="BO28" s="1243"/>
      <c r="BP28" s="1244"/>
    </row>
    <row r="29" spans="1:77" s="84" customFormat="1" ht="15" customHeight="1">
      <c r="A29" s="833">
        <v>7</v>
      </c>
      <c r="B29" s="1158"/>
      <c r="C29" s="1159"/>
      <c r="D29" s="1159"/>
      <c r="E29" s="1159"/>
      <c r="F29" s="1160"/>
      <c r="G29" s="1164"/>
      <c r="H29" s="1165"/>
      <c r="I29" s="1165"/>
      <c r="J29" s="1165"/>
      <c r="K29" s="1165"/>
      <c r="L29" s="1166"/>
      <c r="M29" s="1170"/>
      <c r="N29" s="1172"/>
      <c r="O29" s="1229"/>
      <c r="P29" s="1230"/>
      <c r="Q29" s="1231"/>
      <c r="R29" s="1219"/>
      <c r="S29" s="1220"/>
      <c r="T29" s="1221"/>
      <c r="U29" s="1225"/>
      <c r="V29" s="1226"/>
      <c r="W29" s="1226"/>
      <c r="X29" s="1227"/>
      <c r="Y29" s="935" t="s">
        <v>274</v>
      </c>
      <c r="Z29" s="1228"/>
      <c r="AA29" s="935" t="s">
        <v>274</v>
      </c>
      <c r="AB29" s="917">
        <f>IF((X31+Z31)&gt;=12,X29+Z29+1,X29+Z29)</f>
        <v>0</v>
      </c>
      <c r="AC29" s="918" t="s">
        <v>274</v>
      </c>
      <c r="AD29" s="1212"/>
      <c r="AE29" s="1213"/>
      <c r="AF29" s="1213"/>
      <c r="AG29" s="1213"/>
      <c r="AH29" s="1214"/>
      <c r="AI29" s="1213"/>
      <c r="AJ29" s="1213"/>
      <c r="AK29" s="1215"/>
      <c r="AL29" s="1216"/>
      <c r="AM29" s="1217"/>
      <c r="AN29" s="1218"/>
      <c r="AO29" s="1203"/>
      <c r="AP29" s="1204"/>
      <c r="AQ29" s="1204"/>
      <c r="AR29" s="1205"/>
      <c r="AS29" s="1179"/>
      <c r="AT29" s="1180"/>
      <c r="AU29" s="1180"/>
      <c r="AV29" s="1181"/>
      <c r="AW29" s="859">
        <f>AH29+SUM(AL29:AV31)</f>
        <v>0</v>
      </c>
      <c r="AX29" s="860"/>
      <c r="AY29" s="860"/>
      <c r="AZ29" s="1182"/>
      <c r="BA29" s="1183"/>
      <c r="BB29" s="1184"/>
      <c r="BC29" s="93"/>
      <c r="BD29" s="94"/>
      <c r="BE29" s="94"/>
      <c r="BF29" s="95"/>
      <c r="BG29" s="1188"/>
      <c r="BH29" s="1189"/>
      <c r="BI29" s="1189"/>
      <c r="BJ29" s="1189"/>
      <c r="BK29" s="1189"/>
      <c r="BL29" s="1189"/>
      <c r="BM29" s="1189"/>
      <c r="BN29" s="1189"/>
      <c r="BO29" s="1189"/>
      <c r="BP29" s="1190"/>
    </row>
    <row r="30" spans="1:77" s="84" customFormat="1" ht="15" customHeight="1">
      <c r="A30" s="833"/>
      <c r="B30" s="1161"/>
      <c r="C30" s="1162"/>
      <c r="D30" s="1162"/>
      <c r="E30" s="1162"/>
      <c r="F30" s="1163"/>
      <c r="G30" s="1164"/>
      <c r="H30" s="1165"/>
      <c r="I30" s="1165"/>
      <c r="J30" s="1165"/>
      <c r="K30" s="1165"/>
      <c r="L30" s="1166"/>
      <c r="M30" s="1170"/>
      <c r="N30" s="1172"/>
      <c r="O30" s="1197"/>
      <c r="P30" s="1198"/>
      <c r="Q30" s="1199"/>
      <c r="R30" s="1219"/>
      <c r="S30" s="1220"/>
      <c r="T30" s="1221"/>
      <c r="U30" s="1225"/>
      <c r="V30" s="1226"/>
      <c r="W30" s="1226"/>
      <c r="X30" s="1227"/>
      <c r="Y30" s="935"/>
      <c r="Z30" s="1228"/>
      <c r="AA30" s="935"/>
      <c r="AB30" s="917"/>
      <c r="AC30" s="918"/>
      <c r="AD30" s="1212"/>
      <c r="AE30" s="1213"/>
      <c r="AF30" s="1213"/>
      <c r="AG30" s="1213"/>
      <c r="AH30" s="1214"/>
      <c r="AI30" s="1213"/>
      <c r="AJ30" s="1213"/>
      <c r="AK30" s="1215"/>
      <c r="AL30" s="1203"/>
      <c r="AM30" s="1204"/>
      <c r="AN30" s="1205"/>
      <c r="AO30" s="1203"/>
      <c r="AP30" s="1204"/>
      <c r="AQ30" s="1204"/>
      <c r="AR30" s="1205"/>
      <c r="AS30" s="1206"/>
      <c r="AT30" s="1207"/>
      <c r="AU30" s="1207"/>
      <c r="AV30" s="1208"/>
      <c r="AW30" s="859"/>
      <c r="AX30" s="860"/>
      <c r="AY30" s="860"/>
      <c r="AZ30" s="1185"/>
      <c r="BA30" s="1186"/>
      <c r="BB30" s="1187"/>
      <c r="BC30" s="93"/>
      <c r="BD30" s="94"/>
      <c r="BE30" s="94"/>
      <c r="BF30" s="95"/>
      <c r="BG30" s="1191"/>
      <c r="BH30" s="1192"/>
      <c r="BI30" s="1192"/>
      <c r="BJ30" s="1192"/>
      <c r="BK30" s="1192"/>
      <c r="BL30" s="1192"/>
      <c r="BM30" s="1192"/>
      <c r="BN30" s="1192"/>
      <c r="BO30" s="1192"/>
      <c r="BP30" s="1193"/>
    </row>
    <row r="31" spans="1:77" s="84" customFormat="1" ht="15" customHeight="1" thickBot="1">
      <c r="A31" s="834"/>
      <c r="B31" s="1174"/>
      <c r="C31" s="1175"/>
      <c r="D31" s="1176"/>
      <c r="E31" s="1177"/>
      <c r="F31" s="1178"/>
      <c r="G31" s="1167"/>
      <c r="H31" s="1168"/>
      <c r="I31" s="1168"/>
      <c r="J31" s="1168"/>
      <c r="K31" s="1168"/>
      <c r="L31" s="1169"/>
      <c r="M31" s="1171"/>
      <c r="N31" s="1173"/>
      <c r="O31" s="1200"/>
      <c r="P31" s="1201"/>
      <c r="Q31" s="1202"/>
      <c r="R31" s="1222"/>
      <c r="S31" s="1223"/>
      <c r="T31" s="1224"/>
      <c r="U31" s="1209"/>
      <c r="V31" s="1210"/>
      <c r="W31" s="1210"/>
      <c r="X31" s="192"/>
      <c r="Y31" s="117" t="s">
        <v>278</v>
      </c>
      <c r="Z31" s="193"/>
      <c r="AA31" s="117" t="s">
        <v>278</v>
      </c>
      <c r="AB31" s="119">
        <f>IF((X31+Z31)&gt;=12,X31+Z31-12,X31+Z31)</f>
        <v>0</v>
      </c>
      <c r="AC31" s="120" t="s">
        <v>278</v>
      </c>
      <c r="AD31" s="194" t="s">
        <v>263</v>
      </c>
      <c r="AE31" s="1211"/>
      <c r="AF31" s="1211"/>
      <c r="AG31" s="195" t="s">
        <v>265</v>
      </c>
      <c r="AH31" s="196" t="s">
        <v>263</v>
      </c>
      <c r="AI31" s="1211"/>
      <c r="AJ31" s="1211"/>
      <c r="AK31" s="197" t="s">
        <v>265</v>
      </c>
      <c r="AL31" s="1232"/>
      <c r="AM31" s="1233"/>
      <c r="AN31" s="1234"/>
      <c r="AO31" s="1235"/>
      <c r="AP31" s="1236"/>
      <c r="AQ31" s="1236"/>
      <c r="AR31" s="1237"/>
      <c r="AS31" s="1238"/>
      <c r="AT31" s="1239"/>
      <c r="AU31" s="1239"/>
      <c r="AV31" s="1240"/>
      <c r="AW31" s="861"/>
      <c r="AX31" s="862"/>
      <c r="AY31" s="862"/>
      <c r="AZ31" s="1155"/>
      <c r="BA31" s="1156"/>
      <c r="BB31" s="1157"/>
      <c r="BC31" s="125"/>
      <c r="BD31" s="126"/>
      <c r="BE31" s="126"/>
      <c r="BF31" s="127"/>
      <c r="BG31" s="1194"/>
      <c r="BH31" s="1195"/>
      <c r="BI31" s="1195"/>
      <c r="BJ31" s="1195"/>
      <c r="BK31" s="1195"/>
      <c r="BL31" s="1195"/>
      <c r="BM31" s="1195"/>
      <c r="BN31" s="1195"/>
      <c r="BO31" s="1195"/>
      <c r="BP31" s="1196"/>
    </row>
    <row r="32" spans="1:77" s="84" customFormat="1" ht="14.1" customHeight="1">
      <c r="A32" s="811" t="s">
        <v>310</v>
      </c>
      <c r="B32" s="812"/>
      <c r="C32" s="812"/>
      <c r="D32" s="812"/>
      <c r="E32" s="812"/>
      <c r="F32" s="812"/>
      <c r="G32" s="812"/>
      <c r="H32" s="812"/>
      <c r="I32" s="812"/>
      <c r="J32" s="812"/>
      <c r="K32" s="812"/>
      <c r="L32" s="812"/>
      <c r="M32" s="812"/>
      <c r="N32" s="812"/>
      <c r="O32" s="812"/>
      <c r="P32" s="812"/>
      <c r="Q32" s="812"/>
      <c r="R32" s="812"/>
      <c r="S32" s="812"/>
      <c r="T32" s="812"/>
      <c r="U32" s="812"/>
      <c r="V32" s="812"/>
      <c r="W32" s="813"/>
      <c r="X32" s="128" t="str">
        <f>IFERROR((X11+X14+X17+X20+X23+X26+X29)/COUNTA(G11:L31),"")</f>
        <v/>
      </c>
      <c r="Y32" s="129" t="s">
        <v>274</v>
      </c>
      <c r="Z32" s="130" t="str">
        <f>IFERROR((Z11+Z14+Z17+Z20+Z23+Z26+Z29)/COUNTA(G11:L31),"")</f>
        <v/>
      </c>
      <c r="AA32" s="131" t="s">
        <v>274</v>
      </c>
      <c r="AB32" s="130">
        <f>BU33</f>
        <v>0</v>
      </c>
      <c r="AC32" s="129" t="s">
        <v>274</v>
      </c>
      <c r="AD32" s="817" t="str">
        <f>IFERROR(SUM(AD11,AD14,AD17,AD20,AD23,AD26,AD29)/COUNTA(AD11,AD14,AD17,AD20,AD23,AD26,AD29),"")</f>
        <v/>
      </c>
      <c r="AE32" s="818"/>
      <c r="AF32" s="818"/>
      <c r="AG32" s="819"/>
      <c r="AH32" s="817" t="str">
        <f>IFERROR(SUM(AH11,AH14,AH17,AH20,AH23,AH26,AH29)/COUNTA(AH11,AH14,AH17,AH20,AH23,AH26,AH29),"")</f>
        <v/>
      </c>
      <c r="AI32" s="818"/>
      <c r="AJ32" s="818"/>
      <c r="AK32" s="819"/>
      <c r="AL32" s="823"/>
      <c r="AM32" s="824"/>
      <c r="AN32" s="824"/>
      <c r="AO32" s="824"/>
      <c r="AP32" s="824"/>
      <c r="AQ32" s="824"/>
      <c r="AR32" s="824"/>
      <c r="AS32" s="824"/>
      <c r="AT32" s="824"/>
      <c r="AU32" s="824"/>
      <c r="AV32" s="825"/>
      <c r="AW32" s="829" t="str">
        <f>IFERROR(SUM(AW11:AY31)/COUNTA(G11:L31),"")</f>
        <v/>
      </c>
      <c r="AX32" s="830"/>
      <c r="AY32" s="830"/>
      <c r="AZ32" s="871" t="str">
        <f>IFERROR(AVERAGE(AZ11,AZ14,AZ17,AZ20,AZ23,AZ26,AZ29),"")</f>
        <v/>
      </c>
      <c r="BA32" s="872"/>
      <c r="BB32" s="873"/>
      <c r="BC32" s="877"/>
      <c r="BD32" s="878"/>
      <c r="BE32" s="878"/>
      <c r="BF32" s="879"/>
      <c r="BG32" s="883"/>
      <c r="BH32" s="884"/>
      <c r="BI32" s="884"/>
      <c r="BJ32" s="884"/>
      <c r="BK32" s="884"/>
      <c r="BL32" s="884"/>
      <c r="BM32" s="884"/>
      <c r="BN32" s="884"/>
      <c r="BO32" s="884"/>
      <c r="BP32" s="885"/>
      <c r="BT32" s="132">
        <f>INT(BT33/12)</f>
        <v>0</v>
      </c>
      <c r="BU32" s="132">
        <f>MOD(BT33,12)</f>
        <v>0</v>
      </c>
    </row>
    <row r="33" spans="1:74" s="84" customFormat="1" ht="14.1" customHeight="1" thickBot="1">
      <c r="A33" s="814"/>
      <c r="B33" s="815"/>
      <c r="C33" s="815"/>
      <c r="D33" s="815"/>
      <c r="E33" s="815"/>
      <c r="F33" s="815"/>
      <c r="G33" s="815"/>
      <c r="H33" s="815"/>
      <c r="I33" s="815"/>
      <c r="J33" s="815"/>
      <c r="K33" s="815"/>
      <c r="L33" s="815"/>
      <c r="M33" s="815"/>
      <c r="N33" s="815"/>
      <c r="O33" s="815"/>
      <c r="P33" s="815"/>
      <c r="Q33" s="815"/>
      <c r="R33" s="815"/>
      <c r="S33" s="815"/>
      <c r="T33" s="815"/>
      <c r="U33" s="815"/>
      <c r="V33" s="815"/>
      <c r="W33" s="816"/>
      <c r="X33" s="133" t="str">
        <f>IFERROR((X13+X16+X19+X22+X25+X28+X31)/COUNTA(G11:L31),"")</f>
        <v/>
      </c>
      <c r="Y33" s="134" t="s">
        <v>278</v>
      </c>
      <c r="Z33" s="135" t="str">
        <f>IFERROR((Z13+Z16+Z19+Z22+Z25+Z28+Z31)/COUNTA(G11:L31),"")</f>
        <v/>
      </c>
      <c r="AA33" s="134" t="s">
        <v>278</v>
      </c>
      <c r="AB33" s="135">
        <f>BU32</f>
        <v>0</v>
      </c>
      <c r="AC33" s="134" t="s">
        <v>278</v>
      </c>
      <c r="AD33" s="820"/>
      <c r="AE33" s="821"/>
      <c r="AF33" s="821"/>
      <c r="AG33" s="822"/>
      <c r="AH33" s="820"/>
      <c r="AI33" s="821"/>
      <c r="AJ33" s="821"/>
      <c r="AK33" s="822"/>
      <c r="AL33" s="826"/>
      <c r="AM33" s="827"/>
      <c r="AN33" s="827"/>
      <c r="AO33" s="827"/>
      <c r="AP33" s="827"/>
      <c r="AQ33" s="827"/>
      <c r="AR33" s="827"/>
      <c r="AS33" s="827"/>
      <c r="AT33" s="827"/>
      <c r="AU33" s="827"/>
      <c r="AV33" s="828"/>
      <c r="AW33" s="831"/>
      <c r="AX33" s="832"/>
      <c r="AY33" s="832"/>
      <c r="AZ33" s="874"/>
      <c r="BA33" s="875"/>
      <c r="BB33" s="876"/>
      <c r="BC33" s="880"/>
      <c r="BD33" s="881"/>
      <c r="BE33" s="881"/>
      <c r="BF33" s="882"/>
      <c r="BG33" s="886"/>
      <c r="BH33" s="887"/>
      <c r="BI33" s="887"/>
      <c r="BJ33" s="887"/>
      <c r="BK33" s="887"/>
      <c r="BL33" s="887"/>
      <c r="BM33" s="887"/>
      <c r="BN33" s="887"/>
      <c r="BO33" s="887"/>
      <c r="BP33" s="888"/>
      <c r="BT33" s="132">
        <f>IFERROR(SUM(AB13,AB16,AB19,AB22,AB25,AB28,AB31)/COUNTA(G11:L31),0)</f>
        <v>0</v>
      </c>
      <c r="BU33" s="132">
        <f>IFERROR(SUM(AB11,AB14,AB17,AB20,AB23,AB26,AB29)/COUNTA(G11:L31),0)</f>
        <v>0</v>
      </c>
    </row>
    <row r="34" spans="1:74" s="84" customFormat="1" ht="14.1" customHeight="1">
      <c r="A34" s="889" t="s">
        <v>311</v>
      </c>
      <c r="B34" s="889"/>
      <c r="C34" s="136" t="s">
        <v>312</v>
      </c>
      <c r="D34" s="890" t="s">
        <v>313</v>
      </c>
      <c r="E34" s="890"/>
      <c r="F34" s="890"/>
      <c r="G34" s="890"/>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0"/>
      <c r="AY34" s="890"/>
      <c r="AZ34" s="890"/>
      <c r="BA34" s="890"/>
      <c r="BB34" s="890"/>
      <c r="BC34" s="890"/>
      <c r="BD34" s="890"/>
      <c r="BE34" s="890"/>
      <c r="BF34" s="890"/>
      <c r="BG34" s="890"/>
      <c r="BH34" s="890"/>
      <c r="BI34" s="890"/>
      <c r="BJ34" s="890"/>
      <c r="BK34" s="890"/>
      <c r="BL34" s="890"/>
      <c r="BM34" s="890"/>
      <c r="BN34" s="890"/>
      <c r="BO34" s="890"/>
      <c r="BP34" s="890"/>
    </row>
    <row r="35" spans="1:74" s="84" customFormat="1" ht="14.1" customHeight="1">
      <c r="A35" s="137"/>
      <c r="B35" s="137"/>
      <c r="C35" s="138"/>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c r="BP35" s="891"/>
    </row>
    <row r="36" spans="1:74" s="84" customFormat="1" ht="12" customHeight="1">
      <c r="B36" s="140"/>
      <c r="C36" s="138" t="s">
        <v>314</v>
      </c>
      <c r="D36" s="892" t="s">
        <v>315</v>
      </c>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row>
    <row r="37" spans="1:74" s="84" customFormat="1" ht="12" customHeight="1">
      <c r="C37" s="138" t="s">
        <v>316</v>
      </c>
      <c r="D37" s="869" t="s">
        <v>317</v>
      </c>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869"/>
      <c r="BK37" s="869"/>
      <c r="BL37" s="869"/>
      <c r="BM37" s="869"/>
      <c r="BN37" s="869"/>
      <c r="BO37" s="869"/>
      <c r="BP37" s="869"/>
    </row>
    <row r="38" spans="1:74" s="84" customFormat="1" ht="12" customHeight="1">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c r="BD38" s="869"/>
      <c r="BE38" s="869"/>
      <c r="BF38" s="869"/>
      <c r="BG38" s="869"/>
      <c r="BH38" s="869"/>
      <c r="BI38" s="869"/>
      <c r="BJ38" s="869"/>
      <c r="BK38" s="869"/>
      <c r="BL38" s="869"/>
      <c r="BM38" s="869"/>
      <c r="BN38" s="869"/>
      <c r="BO38" s="869"/>
      <c r="BP38" s="869"/>
    </row>
    <row r="39" spans="1:74" s="84" customFormat="1" ht="12" customHeight="1">
      <c r="C39" s="138" t="s">
        <v>318</v>
      </c>
      <c r="D39" s="869" t="s">
        <v>319</v>
      </c>
      <c r="E39" s="869"/>
      <c r="F39" s="869"/>
      <c r="G39" s="869"/>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869"/>
      <c r="BK39" s="869"/>
      <c r="BL39" s="869"/>
      <c r="BM39" s="869"/>
      <c r="BN39" s="869"/>
      <c r="BO39" s="869"/>
      <c r="BP39" s="869"/>
    </row>
    <row r="40" spans="1:74" s="84" customFormat="1" ht="12" customHeight="1">
      <c r="D40" s="869"/>
      <c r="E40" s="869"/>
      <c r="F40" s="869"/>
      <c r="G40" s="869"/>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869"/>
      <c r="BK40" s="869"/>
      <c r="BL40" s="869"/>
      <c r="BM40" s="869"/>
      <c r="BN40" s="869"/>
      <c r="BO40" s="869"/>
      <c r="BP40" s="869"/>
    </row>
    <row r="41" spans="1:74" s="84" customFormat="1" ht="12" customHeight="1">
      <c r="C41" s="142" t="s">
        <v>320</v>
      </c>
      <c r="D41" s="870" t="s">
        <v>321</v>
      </c>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870"/>
      <c r="BK41" s="870"/>
      <c r="BL41" s="870"/>
      <c r="BM41" s="870"/>
      <c r="BN41" s="870"/>
      <c r="BO41" s="870"/>
      <c r="BP41" s="870"/>
    </row>
    <row r="42" spans="1:74" ht="14.1" customHeight="1">
      <c r="A42" s="800" t="s">
        <v>356</v>
      </c>
      <c r="B42" s="1080"/>
      <c r="C42" s="1080"/>
      <c r="D42" s="1080"/>
      <c r="E42" s="1080"/>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c r="AY42" s="1080"/>
      <c r="AZ42" s="1080"/>
      <c r="BA42" s="1080"/>
      <c r="BB42" s="1080"/>
      <c r="BC42" s="1080"/>
      <c r="BD42" s="1080"/>
      <c r="BE42" s="1080"/>
      <c r="BF42" s="1080"/>
      <c r="BG42" s="1080"/>
      <c r="BH42" s="1080"/>
      <c r="BI42" s="1080"/>
      <c r="BJ42" s="1080"/>
      <c r="BK42" s="1080"/>
      <c r="BL42" s="1080"/>
      <c r="BM42" s="1080"/>
      <c r="BN42" s="1080"/>
      <c r="BO42" s="1080"/>
      <c r="BP42" s="1080"/>
      <c r="BR42" s="81"/>
      <c r="BS42" s="81"/>
      <c r="BT42" s="81"/>
      <c r="BU42" s="81"/>
      <c r="BV42" s="81"/>
    </row>
    <row r="43" spans="1:74" ht="5.0999999999999996" customHeight="1"/>
    <row r="44" spans="1:74" ht="14.1" customHeight="1">
      <c r="A44" s="1332" t="s">
        <v>228</v>
      </c>
      <c r="B44" s="1332"/>
      <c r="C44" s="1332"/>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2"/>
      <c r="AE44" s="1332"/>
      <c r="AF44" s="1332"/>
      <c r="AG44" s="1332"/>
      <c r="AH44" s="1332"/>
      <c r="AI44" s="1332"/>
      <c r="AJ44" s="1332"/>
      <c r="AK44" s="1332"/>
      <c r="AL44" s="1332"/>
      <c r="AM44" s="1332"/>
      <c r="AN44" s="1332"/>
      <c r="AO44" s="1332"/>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row>
    <row r="45" spans="1:74" ht="6.95" customHeight="1" thickBot="1">
      <c r="A45" s="82"/>
      <c r="B45" s="82"/>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row>
    <row r="46" spans="1:74" s="84" customFormat="1" ht="12.95" customHeight="1">
      <c r="A46" s="1081" t="s">
        <v>229</v>
      </c>
      <c r="B46" s="1083" t="s">
        <v>230</v>
      </c>
      <c r="C46" s="1084"/>
      <c r="D46" s="1084"/>
      <c r="E46" s="1084"/>
      <c r="F46" s="1085"/>
      <c r="G46" s="1083" t="s">
        <v>231</v>
      </c>
      <c r="H46" s="1084"/>
      <c r="I46" s="1084"/>
      <c r="J46" s="1084"/>
      <c r="K46" s="1084"/>
      <c r="L46" s="1085"/>
      <c r="M46" s="1088" t="s">
        <v>232</v>
      </c>
      <c r="N46" s="1091" t="s">
        <v>233</v>
      </c>
      <c r="O46" s="1094" t="s">
        <v>234</v>
      </c>
      <c r="P46" s="1095"/>
      <c r="Q46" s="1096"/>
      <c r="R46" s="1094" t="s">
        <v>235</v>
      </c>
      <c r="S46" s="1095"/>
      <c r="T46" s="1096"/>
      <c r="U46" s="1083" t="s">
        <v>236</v>
      </c>
      <c r="V46" s="1084"/>
      <c r="W46" s="1084"/>
      <c r="X46" s="1084"/>
      <c r="Y46" s="1084"/>
      <c r="Z46" s="1084"/>
      <c r="AA46" s="1084"/>
      <c r="AB46" s="1084"/>
      <c r="AC46" s="1084"/>
      <c r="AD46" s="1115" t="s">
        <v>237</v>
      </c>
      <c r="AE46" s="1116"/>
      <c r="AF46" s="1116"/>
      <c r="AG46" s="1116"/>
      <c r="AH46" s="1116"/>
      <c r="AI46" s="1116"/>
      <c r="AJ46" s="1116"/>
      <c r="AK46" s="1117"/>
      <c r="AL46" s="1118" t="s">
        <v>238</v>
      </c>
      <c r="AM46" s="1119"/>
      <c r="AN46" s="1119"/>
      <c r="AO46" s="1119"/>
      <c r="AP46" s="1119"/>
      <c r="AQ46" s="1119"/>
      <c r="AR46" s="1119"/>
      <c r="AS46" s="1119"/>
      <c r="AT46" s="1119"/>
      <c r="AU46" s="1119"/>
      <c r="AV46" s="1120"/>
      <c r="AW46" s="1124" t="s">
        <v>239</v>
      </c>
      <c r="AX46" s="1125"/>
      <c r="AY46" s="1125"/>
      <c r="AZ46" s="1128" t="s">
        <v>240</v>
      </c>
      <c r="BA46" s="1129"/>
      <c r="BB46" s="1130"/>
      <c r="BC46" s="1134" t="s">
        <v>241</v>
      </c>
      <c r="BD46" s="1135"/>
      <c r="BE46" s="1135"/>
      <c r="BF46" s="1136"/>
      <c r="BG46" s="1143" t="s">
        <v>242</v>
      </c>
      <c r="BH46" s="1095"/>
      <c r="BI46" s="1095"/>
      <c r="BJ46" s="1095"/>
      <c r="BK46" s="1095"/>
      <c r="BL46" s="1095"/>
      <c r="BM46" s="1095"/>
      <c r="BN46" s="1095"/>
      <c r="BO46" s="1095"/>
      <c r="BP46" s="1144"/>
    </row>
    <row r="47" spans="1:74" s="84" customFormat="1" ht="12.95" customHeight="1">
      <c r="A47" s="1082"/>
      <c r="B47" s="847"/>
      <c r="C47" s="1053"/>
      <c r="D47" s="1053"/>
      <c r="E47" s="1053"/>
      <c r="F47" s="935"/>
      <c r="G47" s="847"/>
      <c r="H47" s="1053"/>
      <c r="I47" s="1053"/>
      <c r="J47" s="1053"/>
      <c r="K47" s="1053"/>
      <c r="L47" s="935"/>
      <c r="M47" s="1089"/>
      <c r="N47" s="1092"/>
      <c r="O47" s="926"/>
      <c r="P47" s="927"/>
      <c r="Q47" s="928"/>
      <c r="R47" s="926"/>
      <c r="S47" s="927"/>
      <c r="T47" s="928"/>
      <c r="U47" s="848"/>
      <c r="V47" s="1097"/>
      <c r="W47" s="1097"/>
      <c r="X47" s="1097"/>
      <c r="Y47" s="1097"/>
      <c r="Z47" s="1097"/>
      <c r="AA47" s="1097"/>
      <c r="AB47" s="1097"/>
      <c r="AC47" s="1097"/>
      <c r="AD47" s="1147" t="s">
        <v>243</v>
      </c>
      <c r="AE47" s="1101"/>
      <c r="AF47" s="1101"/>
      <c r="AG47" s="1101"/>
      <c r="AH47" s="1100" t="s">
        <v>244</v>
      </c>
      <c r="AI47" s="1101"/>
      <c r="AJ47" s="1101"/>
      <c r="AK47" s="1149"/>
      <c r="AL47" s="1121"/>
      <c r="AM47" s="1122"/>
      <c r="AN47" s="1122"/>
      <c r="AO47" s="1122"/>
      <c r="AP47" s="1122"/>
      <c r="AQ47" s="1122"/>
      <c r="AR47" s="1122"/>
      <c r="AS47" s="1122"/>
      <c r="AT47" s="1122"/>
      <c r="AU47" s="1122"/>
      <c r="AV47" s="1123"/>
      <c r="AW47" s="1071"/>
      <c r="AX47" s="1072"/>
      <c r="AY47" s="1072"/>
      <c r="AZ47" s="1131"/>
      <c r="BA47" s="1132"/>
      <c r="BB47" s="1133"/>
      <c r="BC47" s="1137"/>
      <c r="BD47" s="1138"/>
      <c r="BE47" s="1138"/>
      <c r="BF47" s="1139"/>
      <c r="BG47" s="1145"/>
      <c r="BH47" s="930"/>
      <c r="BI47" s="930"/>
      <c r="BJ47" s="930"/>
      <c r="BK47" s="930"/>
      <c r="BL47" s="930"/>
      <c r="BM47" s="930"/>
      <c r="BN47" s="930"/>
      <c r="BO47" s="930"/>
      <c r="BP47" s="1146"/>
    </row>
    <row r="48" spans="1:74" s="84" customFormat="1" ht="15" customHeight="1">
      <c r="A48" s="1082"/>
      <c r="B48" s="847"/>
      <c r="C48" s="1053"/>
      <c r="D48" s="1053"/>
      <c r="E48" s="1053"/>
      <c r="F48" s="935"/>
      <c r="G48" s="847"/>
      <c r="H48" s="1053"/>
      <c r="I48" s="1053"/>
      <c r="J48" s="1053"/>
      <c r="K48" s="1053"/>
      <c r="L48" s="935"/>
      <c r="M48" s="1089"/>
      <c r="N48" s="1092"/>
      <c r="O48" s="937"/>
      <c r="P48" s="938"/>
      <c r="Q48" s="939"/>
      <c r="R48" s="926"/>
      <c r="S48" s="927"/>
      <c r="T48" s="928"/>
      <c r="U48" s="1098" t="s">
        <v>245</v>
      </c>
      <c r="V48" s="1099"/>
      <c r="W48" s="1099"/>
      <c r="X48" s="1099"/>
      <c r="Y48" s="1099"/>
      <c r="Z48" s="1100" t="s">
        <v>246</v>
      </c>
      <c r="AA48" s="1101"/>
      <c r="AB48" s="1036" t="s">
        <v>247</v>
      </c>
      <c r="AC48" s="1037"/>
      <c r="AD48" s="1148"/>
      <c r="AE48" s="1102"/>
      <c r="AF48" s="1102"/>
      <c r="AG48" s="1102"/>
      <c r="AH48" s="1150"/>
      <c r="AI48" s="1102"/>
      <c r="AJ48" s="1102"/>
      <c r="AK48" s="1151"/>
      <c r="AL48" s="1103" t="s">
        <v>248</v>
      </c>
      <c r="AM48" s="1104"/>
      <c r="AN48" s="1104"/>
      <c r="AO48" s="1104"/>
      <c r="AP48" s="1104"/>
      <c r="AQ48" s="1104"/>
      <c r="AR48" s="1104"/>
      <c r="AS48" s="1104"/>
      <c r="AT48" s="1104"/>
      <c r="AU48" s="1104"/>
      <c r="AV48" s="1105"/>
      <c r="AW48" s="1071"/>
      <c r="AX48" s="1072"/>
      <c r="AY48" s="1072"/>
      <c r="AZ48" s="1106" t="s">
        <v>249</v>
      </c>
      <c r="BA48" s="1107"/>
      <c r="BB48" s="1108"/>
      <c r="BC48" s="1137"/>
      <c r="BD48" s="1138"/>
      <c r="BE48" s="1138"/>
      <c r="BF48" s="1139"/>
      <c r="BG48" s="1109" t="s">
        <v>250</v>
      </c>
      <c r="BH48" s="1110"/>
      <c r="BI48" s="1110"/>
      <c r="BJ48" s="1110"/>
      <c r="BK48" s="1110"/>
      <c r="BL48" s="1110"/>
      <c r="BM48" s="1110"/>
      <c r="BN48" s="1110"/>
      <c r="BO48" s="1110"/>
      <c r="BP48" s="1111"/>
    </row>
    <row r="49" spans="1:77" s="84" customFormat="1" ht="15" customHeight="1">
      <c r="A49" s="1082"/>
      <c r="B49" s="974"/>
      <c r="C49" s="1086"/>
      <c r="D49" s="1086"/>
      <c r="E49" s="1086"/>
      <c r="F49" s="1087"/>
      <c r="G49" s="847"/>
      <c r="H49" s="1053"/>
      <c r="I49" s="1053"/>
      <c r="J49" s="1053"/>
      <c r="K49" s="1053"/>
      <c r="L49" s="935"/>
      <c r="M49" s="1089"/>
      <c r="N49" s="1092"/>
      <c r="O49" s="1071" t="s">
        <v>251</v>
      </c>
      <c r="P49" s="1072"/>
      <c r="Q49" s="1073"/>
      <c r="R49" s="926"/>
      <c r="S49" s="927"/>
      <c r="T49" s="928"/>
      <c r="U49" s="1036" t="s">
        <v>252</v>
      </c>
      <c r="V49" s="1037"/>
      <c r="W49" s="1037"/>
      <c r="X49" s="1036" t="s">
        <v>253</v>
      </c>
      <c r="Y49" s="1038"/>
      <c r="Z49" s="1102"/>
      <c r="AA49" s="1102"/>
      <c r="AB49" s="926"/>
      <c r="AC49" s="927"/>
      <c r="AD49" s="1148"/>
      <c r="AE49" s="1102"/>
      <c r="AF49" s="1102"/>
      <c r="AG49" s="1102"/>
      <c r="AH49" s="1150"/>
      <c r="AI49" s="1102"/>
      <c r="AJ49" s="1102"/>
      <c r="AK49" s="1151"/>
      <c r="AL49" s="1074" t="s">
        <v>254</v>
      </c>
      <c r="AM49" s="1075"/>
      <c r="AN49" s="1076"/>
      <c r="AO49" s="1077" t="s">
        <v>255</v>
      </c>
      <c r="AP49" s="1078"/>
      <c r="AQ49" s="1078"/>
      <c r="AR49" s="1079"/>
      <c r="AS49" s="1077" t="s">
        <v>256</v>
      </c>
      <c r="AT49" s="1078"/>
      <c r="AU49" s="1078"/>
      <c r="AV49" s="1079"/>
      <c r="AW49" s="1071"/>
      <c r="AX49" s="1072"/>
      <c r="AY49" s="1072"/>
      <c r="AZ49" s="1062"/>
      <c r="BA49" s="1063"/>
      <c r="BB49" s="1064"/>
      <c r="BC49" s="1137"/>
      <c r="BD49" s="1138"/>
      <c r="BE49" s="1138"/>
      <c r="BF49" s="1139"/>
      <c r="BG49" s="1109"/>
      <c r="BH49" s="1110"/>
      <c r="BI49" s="1110"/>
      <c r="BJ49" s="1110"/>
      <c r="BK49" s="1110"/>
      <c r="BL49" s="1110"/>
      <c r="BM49" s="1110"/>
      <c r="BN49" s="1110"/>
      <c r="BO49" s="1110"/>
      <c r="BP49" s="1111"/>
    </row>
    <row r="50" spans="1:77" s="84" customFormat="1" ht="15" customHeight="1">
      <c r="A50" s="1082"/>
      <c r="B50" s="979" t="s">
        <v>257</v>
      </c>
      <c r="C50" s="1051"/>
      <c r="D50" s="1052"/>
      <c r="E50" s="1055" t="s">
        <v>258</v>
      </c>
      <c r="F50" s="1056"/>
      <c r="G50" s="847"/>
      <c r="H50" s="1053"/>
      <c r="I50" s="1053"/>
      <c r="J50" s="1053"/>
      <c r="K50" s="1053"/>
      <c r="L50" s="935"/>
      <c r="M50" s="1089"/>
      <c r="N50" s="1092"/>
      <c r="O50" s="1071"/>
      <c r="P50" s="1072"/>
      <c r="Q50" s="1073"/>
      <c r="R50" s="926"/>
      <c r="S50" s="927"/>
      <c r="T50" s="928"/>
      <c r="U50" s="926"/>
      <c r="V50" s="927"/>
      <c r="W50" s="927"/>
      <c r="X50" s="926"/>
      <c r="Y50" s="928"/>
      <c r="Z50" s="1102"/>
      <c r="AA50" s="1102"/>
      <c r="AB50" s="926"/>
      <c r="AC50" s="927"/>
      <c r="AD50" s="1148"/>
      <c r="AE50" s="1102"/>
      <c r="AF50" s="1102"/>
      <c r="AG50" s="1102"/>
      <c r="AH50" s="1150"/>
      <c r="AI50" s="1102"/>
      <c r="AJ50" s="1102"/>
      <c r="AK50" s="1151"/>
      <c r="AL50" s="1059" t="s">
        <v>259</v>
      </c>
      <c r="AM50" s="1060"/>
      <c r="AN50" s="1061"/>
      <c r="AO50" s="1059" t="s">
        <v>260</v>
      </c>
      <c r="AP50" s="1060"/>
      <c r="AQ50" s="1060"/>
      <c r="AR50" s="1061"/>
      <c r="AS50" s="1059" t="s">
        <v>261</v>
      </c>
      <c r="AT50" s="1060"/>
      <c r="AU50" s="1060"/>
      <c r="AV50" s="1061"/>
      <c r="AW50" s="1071"/>
      <c r="AX50" s="1072"/>
      <c r="AY50" s="1072"/>
      <c r="AZ50" s="1062" t="s">
        <v>262</v>
      </c>
      <c r="BA50" s="1063"/>
      <c r="BB50" s="1064"/>
      <c r="BC50" s="1137"/>
      <c r="BD50" s="1138"/>
      <c r="BE50" s="1138"/>
      <c r="BF50" s="1139"/>
      <c r="BG50" s="1109"/>
      <c r="BH50" s="1110"/>
      <c r="BI50" s="1110"/>
      <c r="BJ50" s="1110"/>
      <c r="BK50" s="1110"/>
      <c r="BL50" s="1110"/>
      <c r="BM50" s="1110"/>
      <c r="BN50" s="1110"/>
      <c r="BO50" s="1110"/>
      <c r="BP50" s="1111"/>
    </row>
    <row r="51" spans="1:77" s="84" customFormat="1" ht="15" customHeight="1">
      <c r="A51" s="1082"/>
      <c r="B51" s="847"/>
      <c r="C51" s="1053"/>
      <c r="D51" s="1054"/>
      <c r="E51" s="1057"/>
      <c r="F51" s="1058"/>
      <c r="G51" s="847"/>
      <c r="H51" s="1053"/>
      <c r="I51" s="1053"/>
      <c r="J51" s="1053"/>
      <c r="K51" s="1053"/>
      <c r="L51" s="935"/>
      <c r="M51" s="1090"/>
      <c r="N51" s="1093"/>
      <c r="O51" s="1071"/>
      <c r="P51" s="1072"/>
      <c r="Q51" s="1073"/>
      <c r="R51" s="926"/>
      <c r="S51" s="927"/>
      <c r="T51" s="928"/>
      <c r="U51" s="926"/>
      <c r="V51" s="927"/>
      <c r="W51" s="927"/>
      <c r="X51" s="926"/>
      <c r="Y51" s="928"/>
      <c r="Z51" s="1102"/>
      <c r="AA51" s="1102"/>
      <c r="AB51" s="926"/>
      <c r="AC51" s="927"/>
      <c r="AD51" s="85" t="s">
        <v>263</v>
      </c>
      <c r="AE51" s="993" t="s">
        <v>264</v>
      </c>
      <c r="AF51" s="993"/>
      <c r="AG51" s="86" t="s">
        <v>265</v>
      </c>
      <c r="AH51" s="87" t="s">
        <v>263</v>
      </c>
      <c r="AI51" s="993" t="s">
        <v>264</v>
      </c>
      <c r="AJ51" s="993"/>
      <c r="AK51" s="88" t="s">
        <v>265</v>
      </c>
      <c r="AL51" s="835" t="s">
        <v>266</v>
      </c>
      <c r="AM51" s="836"/>
      <c r="AN51" s="837"/>
      <c r="AO51" s="1068" t="s">
        <v>267</v>
      </c>
      <c r="AP51" s="1069"/>
      <c r="AQ51" s="1069"/>
      <c r="AR51" s="1070"/>
      <c r="AS51" s="835" t="s">
        <v>268</v>
      </c>
      <c r="AT51" s="836"/>
      <c r="AU51" s="836"/>
      <c r="AV51" s="837"/>
      <c r="AW51" s="1126"/>
      <c r="AX51" s="1127"/>
      <c r="AY51" s="1127"/>
      <c r="AZ51" s="1065"/>
      <c r="BA51" s="1066"/>
      <c r="BB51" s="1067"/>
      <c r="BC51" s="1140"/>
      <c r="BD51" s="1141"/>
      <c r="BE51" s="1141"/>
      <c r="BF51" s="1142"/>
      <c r="BG51" s="1112"/>
      <c r="BH51" s="1113"/>
      <c r="BI51" s="1113"/>
      <c r="BJ51" s="1113"/>
      <c r="BK51" s="1113"/>
      <c r="BL51" s="1113"/>
      <c r="BM51" s="1113"/>
      <c r="BN51" s="1113"/>
      <c r="BO51" s="1113"/>
      <c r="BP51" s="1114"/>
    </row>
    <row r="52" spans="1:77" s="84" customFormat="1" ht="15" customHeight="1">
      <c r="A52" s="1010">
        <v>8</v>
      </c>
      <c r="B52" s="1297"/>
      <c r="C52" s="1298"/>
      <c r="D52" s="1298"/>
      <c r="E52" s="1298"/>
      <c r="F52" s="1299"/>
      <c r="G52" s="1297"/>
      <c r="H52" s="1298"/>
      <c r="I52" s="1298"/>
      <c r="J52" s="1298"/>
      <c r="K52" s="1298"/>
      <c r="L52" s="1299"/>
      <c r="M52" s="1300"/>
      <c r="N52" s="1301"/>
      <c r="O52" s="1326"/>
      <c r="P52" s="1327"/>
      <c r="Q52" s="1328"/>
      <c r="R52" s="1315"/>
      <c r="S52" s="1316"/>
      <c r="T52" s="1317"/>
      <c r="U52" s="1318"/>
      <c r="V52" s="1319"/>
      <c r="W52" s="1320"/>
      <c r="X52" s="1324"/>
      <c r="Y52" s="1046" t="s">
        <v>274</v>
      </c>
      <c r="Z52" s="1325"/>
      <c r="AA52" s="1046" t="s">
        <v>274</v>
      </c>
      <c r="AB52" s="1027">
        <f>IF((X54+Z54)&gt;=12,X52+Z52+1,X52+Z52)</f>
        <v>0</v>
      </c>
      <c r="AC52" s="1028" t="s">
        <v>274</v>
      </c>
      <c r="AD52" s="1308"/>
      <c r="AE52" s="1309"/>
      <c r="AF52" s="1309"/>
      <c r="AG52" s="1309"/>
      <c r="AH52" s="1310"/>
      <c r="AI52" s="1309"/>
      <c r="AJ52" s="1309"/>
      <c r="AK52" s="1311"/>
      <c r="AL52" s="1312"/>
      <c r="AM52" s="1313"/>
      <c r="AN52" s="1314"/>
      <c r="AO52" s="1312"/>
      <c r="AP52" s="1313"/>
      <c r="AQ52" s="1313"/>
      <c r="AR52" s="1314"/>
      <c r="AS52" s="1302"/>
      <c r="AT52" s="1303"/>
      <c r="AU52" s="1303"/>
      <c r="AV52" s="1304"/>
      <c r="AW52" s="1019">
        <f>AH52+SUM(AL52:AV54)</f>
        <v>0</v>
      </c>
      <c r="AX52" s="1020"/>
      <c r="AY52" s="1020"/>
      <c r="AZ52" s="1329"/>
      <c r="BA52" s="1330"/>
      <c r="BB52" s="1331"/>
      <c r="BC52" s="89"/>
      <c r="BD52" s="90"/>
      <c r="BE52" s="90"/>
      <c r="BF52" s="91"/>
      <c r="BG52" s="1305"/>
      <c r="BH52" s="1306"/>
      <c r="BI52" s="1306"/>
      <c r="BJ52" s="1306"/>
      <c r="BK52" s="1306"/>
      <c r="BL52" s="1306"/>
      <c r="BM52" s="1306"/>
      <c r="BN52" s="1306"/>
      <c r="BO52" s="1306"/>
      <c r="BP52" s="1307"/>
    </row>
    <row r="53" spans="1:77" s="84" customFormat="1" ht="15" customHeight="1">
      <c r="A53" s="833"/>
      <c r="B53" s="1161"/>
      <c r="C53" s="1162"/>
      <c r="D53" s="1162"/>
      <c r="E53" s="1162"/>
      <c r="F53" s="1163"/>
      <c r="G53" s="1164"/>
      <c r="H53" s="1165"/>
      <c r="I53" s="1165"/>
      <c r="J53" s="1165"/>
      <c r="K53" s="1165"/>
      <c r="L53" s="1166"/>
      <c r="M53" s="1170"/>
      <c r="N53" s="1172"/>
      <c r="O53" s="1197"/>
      <c r="P53" s="1198"/>
      <c r="Q53" s="1199"/>
      <c r="R53" s="1219"/>
      <c r="S53" s="1220"/>
      <c r="T53" s="1221"/>
      <c r="U53" s="1321"/>
      <c r="V53" s="1322"/>
      <c r="W53" s="1323"/>
      <c r="X53" s="1227"/>
      <c r="Y53" s="935"/>
      <c r="Z53" s="1228"/>
      <c r="AA53" s="935"/>
      <c r="AB53" s="917"/>
      <c r="AC53" s="918"/>
      <c r="AD53" s="1212"/>
      <c r="AE53" s="1213"/>
      <c r="AF53" s="1213"/>
      <c r="AG53" s="1213"/>
      <c r="AH53" s="1214"/>
      <c r="AI53" s="1213"/>
      <c r="AJ53" s="1213"/>
      <c r="AK53" s="1215"/>
      <c r="AL53" s="1203"/>
      <c r="AM53" s="1204"/>
      <c r="AN53" s="1205"/>
      <c r="AO53" s="1203"/>
      <c r="AP53" s="1204"/>
      <c r="AQ53" s="1204"/>
      <c r="AR53" s="1205"/>
      <c r="AS53" s="1248"/>
      <c r="AT53" s="1249"/>
      <c r="AU53" s="1249"/>
      <c r="AV53" s="1250"/>
      <c r="AW53" s="859"/>
      <c r="AX53" s="860"/>
      <c r="AY53" s="860"/>
      <c r="AZ53" s="1182"/>
      <c r="BA53" s="1183"/>
      <c r="BB53" s="1184"/>
      <c r="BC53" s="93"/>
      <c r="BD53" s="94"/>
      <c r="BE53" s="94"/>
      <c r="BF53" s="95"/>
      <c r="BG53" s="1286"/>
      <c r="BH53" s="1287"/>
      <c r="BI53" s="1287"/>
      <c r="BJ53" s="1287"/>
      <c r="BK53" s="1287"/>
      <c r="BL53" s="1287"/>
      <c r="BM53" s="1287"/>
      <c r="BN53" s="1287"/>
      <c r="BO53" s="1287"/>
      <c r="BP53" s="1288"/>
    </row>
    <row r="54" spans="1:77" s="84" customFormat="1" ht="15" customHeight="1">
      <c r="A54" s="833"/>
      <c r="B54" s="1174"/>
      <c r="C54" s="1175"/>
      <c r="D54" s="1176"/>
      <c r="E54" s="1177"/>
      <c r="F54" s="1178"/>
      <c r="G54" s="1164"/>
      <c r="H54" s="1165"/>
      <c r="I54" s="1165"/>
      <c r="J54" s="1165"/>
      <c r="K54" s="1165"/>
      <c r="L54" s="1166"/>
      <c r="M54" s="1170"/>
      <c r="N54" s="1172"/>
      <c r="O54" s="1197"/>
      <c r="P54" s="1198"/>
      <c r="Q54" s="1199"/>
      <c r="R54" s="1219"/>
      <c r="S54" s="1220"/>
      <c r="T54" s="1221"/>
      <c r="U54" s="1271"/>
      <c r="V54" s="1272"/>
      <c r="W54" s="1272"/>
      <c r="X54" s="180"/>
      <c r="Y54" s="97" t="s">
        <v>278</v>
      </c>
      <c r="Z54" s="181"/>
      <c r="AA54" s="97" t="s">
        <v>278</v>
      </c>
      <c r="AB54" s="99">
        <f>IF((X54+Z54)&gt;=12,X54+Z54-12,X54+Z54)</f>
        <v>0</v>
      </c>
      <c r="AC54" s="97" t="s">
        <v>278</v>
      </c>
      <c r="AD54" s="182" t="s">
        <v>263</v>
      </c>
      <c r="AE54" s="1280"/>
      <c r="AF54" s="1280"/>
      <c r="AG54" s="183" t="s">
        <v>265</v>
      </c>
      <c r="AH54" s="184" t="s">
        <v>263</v>
      </c>
      <c r="AI54" s="1280"/>
      <c r="AJ54" s="1280"/>
      <c r="AK54" s="185" t="s">
        <v>265</v>
      </c>
      <c r="AL54" s="1281"/>
      <c r="AM54" s="1282"/>
      <c r="AN54" s="1283"/>
      <c r="AO54" s="1281"/>
      <c r="AP54" s="1282"/>
      <c r="AQ54" s="1282"/>
      <c r="AR54" s="1283"/>
      <c r="AS54" s="1275"/>
      <c r="AT54" s="1276"/>
      <c r="AU54" s="1276"/>
      <c r="AV54" s="1277"/>
      <c r="AW54" s="859"/>
      <c r="AX54" s="860"/>
      <c r="AY54" s="860"/>
      <c r="AZ54" s="1295"/>
      <c r="BA54" s="1220"/>
      <c r="BB54" s="1296"/>
      <c r="BC54" s="104"/>
      <c r="BD54" s="105"/>
      <c r="BE54" s="105"/>
      <c r="BF54" s="106"/>
      <c r="BG54" s="1289"/>
      <c r="BH54" s="1290"/>
      <c r="BI54" s="1290"/>
      <c r="BJ54" s="1290"/>
      <c r="BK54" s="1290"/>
      <c r="BL54" s="1290"/>
      <c r="BM54" s="1290"/>
      <c r="BN54" s="1290"/>
      <c r="BO54" s="1290"/>
      <c r="BP54" s="1291"/>
    </row>
    <row r="55" spans="1:77" s="84" customFormat="1" ht="15" customHeight="1">
      <c r="A55" s="971">
        <v>9</v>
      </c>
      <c r="B55" s="1158"/>
      <c r="C55" s="1159"/>
      <c r="D55" s="1159"/>
      <c r="E55" s="1159"/>
      <c r="F55" s="1160"/>
      <c r="G55" s="1158"/>
      <c r="H55" s="1159"/>
      <c r="I55" s="1159"/>
      <c r="J55" s="1159"/>
      <c r="K55" s="1159"/>
      <c r="L55" s="1160"/>
      <c r="M55" s="1260"/>
      <c r="N55" s="1262"/>
      <c r="O55" s="1264"/>
      <c r="P55" s="1252"/>
      <c r="Q55" s="1265"/>
      <c r="R55" s="1266"/>
      <c r="S55" s="1267"/>
      <c r="T55" s="1268"/>
      <c r="U55" s="1269"/>
      <c r="V55" s="1270"/>
      <c r="W55" s="1270"/>
      <c r="X55" s="1258"/>
      <c r="Y55" s="967" t="s">
        <v>274</v>
      </c>
      <c r="Z55" s="1259"/>
      <c r="AA55" s="967" t="s">
        <v>274</v>
      </c>
      <c r="AB55" s="969">
        <f>IF((X57+Z57)&gt;=12,X55+Z55+1,X55+Z55)</f>
        <v>0</v>
      </c>
      <c r="AC55" s="970" t="s">
        <v>274</v>
      </c>
      <c r="AD55" s="1254"/>
      <c r="AE55" s="1255"/>
      <c r="AF55" s="1255"/>
      <c r="AG55" s="1255"/>
      <c r="AH55" s="1256"/>
      <c r="AI55" s="1255"/>
      <c r="AJ55" s="1255"/>
      <c r="AK55" s="1257"/>
      <c r="AL55" s="1203"/>
      <c r="AM55" s="1204"/>
      <c r="AN55" s="1205"/>
      <c r="AO55" s="1203"/>
      <c r="AP55" s="1204"/>
      <c r="AQ55" s="1204"/>
      <c r="AR55" s="1205"/>
      <c r="AS55" s="1248"/>
      <c r="AT55" s="1249"/>
      <c r="AU55" s="1249"/>
      <c r="AV55" s="1250"/>
      <c r="AW55" s="859">
        <f>AH55+SUM(AL55:AV57)</f>
        <v>0</v>
      </c>
      <c r="AX55" s="860"/>
      <c r="AY55" s="860"/>
      <c r="AZ55" s="1185"/>
      <c r="BA55" s="1186"/>
      <c r="BB55" s="1187"/>
      <c r="BC55" s="93"/>
      <c r="BD55" s="94"/>
      <c r="BE55" s="94"/>
      <c r="BF55" s="95"/>
      <c r="BG55" s="1188"/>
      <c r="BH55" s="1284"/>
      <c r="BI55" s="1284"/>
      <c r="BJ55" s="1284"/>
      <c r="BK55" s="1284"/>
      <c r="BL55" s="1284"/>
      <c r="BM55" s="1284"/>
      <c r="BN55" s="1284"/>
      <c r="BO55" s="1284"/>
      <c r="BP55" s="1285"/>
    </row>
    <row r="56" spans="1:77" s="84" customFormat="1" ht="15" customHeight="1">
      <c r="A56" s="833"/>
      <c r="B56" s="1161"/>
      <c r="C56" s="1162"/>
      <c r="D56" s="1162"/>
      <c r="E56" s="1162"/>
      <c r="F56" s="1163"/>
      <c r="G56" s="1164"/>
      <c r="H56" s="1165"/>
      <c r="I56" s="1165"/>
      <c r="J56" s="1165"/>
      <c r="K56" s="1165"/>
      <c r="L56" s="1166"/>
      <c r="M56" s="1170"/>
      <c r="N56" s="1172"/>
      <c r="O56" s="1292"/>
      <c r="P56" s="1293"/>
      <c r="Q56" s="1294"/>
      <c r="R56" s="1219"/>
      <c r="S56" s="1220"/>
      <c r="T56" s="1221"/>
      <c r="U56" s="1225"/>
      <c r="V56" s="1226"/>
      <c r="W56" s="1226"/>
      <c r="X56" s="1227"/>
      <c r="Y56" s="935"/>
      <c r="Z56" s="1228"/>
      <c r="AA56" s="935"/>
      <c r="AB56" s="917"/>
      <c r="AC56" s="918"/>
      <c r="AD56" s="1212"/>
      <c r="AE56" s="1213"/>
      <c r="AF56" s="1213"/>
      <c r="AG56" s="1213"/>
      <c r="AH56" s="1214"/>
      <c r="AI56" s="1213"/>
      <c r="AJ56" s="1213"/>
      <c r="AK56" s="1215"/>
      <c r="AL56" s="1203"/>
      <c r="AM56" s="1204"/>
      <c r="AN56" s="1205"/>
      <c r="AO56" s="1203"/>
      <c r="AP56" s="1204"/>
      <c r="AQ56" s="1204"/>
      <c r="AR56" s="1205"/>
      <c r="AS56" s="1248"/>
      <c r="AT56" s="1249"/>
      <c r="AU56" s="1249"/>
      <c r="AV56" s="1250"/>
      <c r="AW56" s="859"/>
      <c r="AX56" s="860"/>
      <c r="AY56" s="860"/>
      <c r="AZ56" s="1185"/>
      <c r="BA56" s="1186"/>
      <c r="BB56" s="1187"/>
      <c r="BC56" s="93"/>
      <c r="BD56" s="94"/>
      <c r="BE56" s="94"/>
      <c r="BF56" s="95"/>
      <c r="BG56" s="1286"/>
      <c r="BH56" s="1287"/>
      <c r="BI56" s="1287"/>
      <c r="BJ56" s="1287"/>
      <c r="BK56" s="1287"/>
      <c r="BL56" s="1287"/>
      <c r="BM56" s="1287"/>
      <c r="BN56" s="1287"/>
      <c r="BO56" s="1287"/>
      <c r="BP56" s="1288"/>
    </row>
    <row r="57" spans="1:77" s="84" customFormat="1" ht="15" customHeight="1">
      <c r="A57" s="972"/>
      <c r="B57" s="1174"/>
      <c r="C57" s="1175"/>
      <c r="D57" s="1176"/>
      <c r="E57" s="1177"/>
      <c r="F57" s="1178"/>
      <c r="G57" s="1161"/>
      <c r="H57" s="1162"/>
      <c r="I57" s="1162"/>
      <c r="J57" s="1162"/>
      <c r="K57" s="1162"/>
      <c r="L57" s="1163"/>
      <c r="M57" s="1261"/>
      <c r="N57" s="1263"/>
      <c r="O57" s="1245"/>
      <c r="P57" s="1246"/>
      <c r="Q57" s="1247"/>
      <c r="R57" s="1229"/>
      <c r="S57" s="1230"/>
      <c r="T57" s="1231"/>
      <c r="U57" s="1273"/>
      <c r="V57" s="1274"/>
      <c r="W57" s="1274"/>
      <c r="X57" s="186"/>
      <c r="Y57" s="108" t="s">
        <v>278</v>
      </c>
      <c r="Z57" s="187"/>
      <c r="AA57" s="108" t="s">
        <v>278</v>
      </c>
      <c r="AB57" s="110">
        <f>IF((X57+Z57)&gt;=12,X57+Z57-12,X57+Z57)</f>
        <v>0</v>
      </c>
      <c r="AC57" s="108" t="s">
        <v>278</v>
      </c>
      <c r="AD57" s="188" t="s">
        <v>263</v>
      </c>
      <c r="AE57" s="1241"/>
      <c r="AF57" s="1241"/>
      <c r="AG57" s="189" t="s">
        <v>265</v>
      </c>
      <c r="AH57" s="190" t="s">
        <v>263</v>
      </c>
      <c r="AI57" s="1241"/>
      <c r="AJ57" s="1241"/>
      <c r="AK57" s="191" t="s">
        <v>265</v>
      </c>
      <c r="AL57" s="1203"/>
      <c r="AM57" s="1204"/>
      <c r="AN57" s="1205"/>
      <c r="AO57" s="1281"/>
      <c r="AP57" s="1282"/>
      <c r="AQ57" s="1282"/>
      <c r="AR57" s="1283"/>
      <c r="AS57" s="1248"/>
      <c r="AT57" s="1249"/>
      <c r="AU57" s="1249"/>
      <c r="AV57" s="1250"/>
      <c r="AW57" s="859"/>
      <c r="AX57" s="860"/>
      <c r="AY57" s="860"/>
      <c r="AZ57" s="1251"/>
      <c r="BA57" s="1252"/>
      <c r="BB57" s="1253"/>
      <c r="BC57" s="104"/>
      <c r="BD57" s="105"/>
      <c r="BE57" s="105"/>
      <c r="BF57" s="106"/>
      <c r="BG57" s="1289"/>
      <c r="BH57" s="1290"/>
      <c r="BI57" s="1290"/>
      <c r="BJ57" s="1290"/>
      <c r="BK57" s="1290"/>
      <c r="BL57" s="1290"/>
      <c r="BM57" s="1290"/>
      <c r="BN57" s="1290"/>
      <c r="BO57" s="1290"/>
      <c r="BP57" s="1291"/>
    </row>
    <row r="58" spans="1:77" s="84" customFormat="1" ht="15" customHeight="1">
      <c r="A58" s="833">
        <v>10</v>
      </c>
      <c r="B58" s="1158"/>
      <c r="C58" s="1159"/>
      <c r="D58" s="1159"/>
      <c r="E58" s="1159"/>
      <c r="F58" s="1160"/>
      <c r="G58" s="1164"/>
      <c r="H58" s="1165"/>
      <c r="I58" s="1165"/>
      <c r="J58" s="1165"/>
      <c r="K58" s="1165"/>
      <c r="L58" s="1166"/>
      <c r="M58" s="1170"/>
      <c r="N58" s="1172"/>
      <c r="O58" s="1229"/>
      <c r="P58" s="1230"/>
      <c r="Q58" s="1231"/>
      <c r="R58" s="1219"/>
      <c r="S58" s="1220"/>
      <c r="T58" s="1221"/>
      <c r="U58" s="1225"/>
      <c r="V58" s="1226"/>
      <c r="W58" s="1226"/>
      <c r="X58" s="1227"/>
      <c r="Y58" s="935" t="s">
        <v>274</v>
      </c>
      <c r="Z58" s="1228"/>
      <c r="AA58" s="935" t="s">
        <v>274</v>
      </c>
      <c r="AB58" s="917">
        <f>IF((X60+Z60)&gt;=12,X58+Z58+1,X58+Z58)</f>
        <v>0</v>
      </c>
      <c r="AC58" s="918" t="s">
        <v>274</v>
      </c>
      <c r="AD58" s="1212"/>
      <c r="AE58" s="1213"/>
      <c r="AF58" s="1213"/>
      <c r="AG58" s="1213"/>
      <c r="AH58" s="1214"/>
      <c r="AI58" s="1213"/>
      <c r="AJ58" s="1213"/>
      <c r="AK58" s="1215"/>
      <c r="AL58" s="1216"/>
      <c r="AM58" s="1217"/>
      <c r="AN58" s="1218"/>
      <c r="AO58" s="1203"/>
      <c r="AP58" s="1204"/>
      <c r="AQ58" s="1204"/>
      <c r="AR58" s="1205"/>
      <c r="AS58" s="1179"/>
      <c r="AT58" s="1180"/>
      <c r="AU58" s="1180"/>
      <c r="AV58" s="1181"/>
      <c r="AW58" s="859">
        <f>AH58+SUM(AL58:AV60)</f>
        <v>0</v>
      </c>
      <c r="AX58" s="860"/>
      <c r="AY58" s="860"/>
      <c r="AZ58" s="1182"/>
      <c r="BA58" s="1183"/>
      <c r="BB58" s="1184"/>
      <c r="BC58" s="93"/>
      <c r="BD58" s="94"/>
      <c r="BE58" s="94"/>
      <c r="BF58" s="95"/>
      <c r="BG58" s="1188"/>
      <c r="BH58" s="1284"/>
      <c r="BI58" s="1284"/>
      <c r="BJ58" s="1284"/>
      <c r="BK58" s="1284"/>
      <c r="BL58" s="1284"/>
      <c r="BM58" s="1284"/>
      <c r="BN58" s="1284"/>
      <c r="BO58" s="1284"/>
      <c r="BP58" s="1285"/>
      <c r="BY58" s="115"/>
    </row>
    <row r="59" spans="1:77" s="84" customFormat="1" ht="15" customHeight="1">
      <c r="A59" s="833"/>
      <c r="B59" s="1161"/>
      <c r="C59" s="1162"/>
      <c r="D59" s="1162"/>
      <c r="E59" s="1162"/>
      <c r="F59" s="1163"/>
      <c r="G59" s="1164"/>
      <c r="H59" s="1165"/>
      <c r="I59" s="1165"/>
      <c r="J59" s="1165"/>
      <c r="K59" s="1165"/>
      <c r="L59" s="1166"/>
      <c r="M59" s="1170"/>
      <c r="N59" s="1172"/>
      <c r="O59" s="1197"/>
      <c r="P59" s="1198"/>
      <c r="Q59" s="1199"/>
      <c r="R59" s="1219"/>
      <c r="S59" s="1220"/>
      <c r="T59" s="1221"/>
      <c r="U59" s="1225"/>
      <c r="V59" s="1226"/>
      <c r="W59" s="1226"/>
      <c r="X59" s="1227"/>
      <c r="Y59" s="935"/>
      <c r="Z59" s="1228"/>
      <c r="AA59" s="935"/>
      <c r="AB59" s="917"/>
      <c r="AC59" s="918"/>
      <c r="AD59" s="1212"/>
      <c r="AE59" s="1213"/>
      <c r="AF59" s="1213"/>
      <c r="AG59" s="1213"/>
      <c r="AH59" s="1214"/>
      <c r="AI59" s="1213"/>
      <c r="AJ59" s="1213"/>
      <c r="AK59" s="1215"/>
      <c r="AL59" s="1203"/>
      <c r="AM59" s="1204"/>
      <c r="AN59" s="1205"/>
      <c r="AO59" s="1203"/>
      <c r="AP59" s="1204"/>
      <c r="AQ59" s="1204"/>
      <c r="AR59" s="1205"/>
      <c r="AS59" s="1248"/>
      <c r="AT59" s="1249"/>
      <c r="AU59" s="1249"/>
      <c r="AV59" s="1250"/>
      <c r="AW59" s="859"/>
      <c r="AX59" s="860"/>
      <c r="AY59" s="860"/>
      <c r="AZ59" s="1185"/>
      <c r="BA59" s="1186"/>
      <c r="BB59" s="1187"/>
      <c r="BC59" s="93"/>
      <c r="BD59" s="94"/>
      <c r="BE59" s="94"/>
      <c r="BF59" s="95"/>
      <c r="BG59" s="1191"/>
      <c r="BH59" s="1192"/>
      <c r="BI59" s="1192"/>
      <c r="BJ59" s="1192"/>
      <c r="BK59" s="1192"/>
      <c r="BL59" s="1192"/>
      <c r="BM59" s="1192"/>
      <c r="BN59" s="1192"/>
      <c r="BO59" s="1192"/>
      <c r="BP59" s="1193"/>
    </row>
    <row r="60" spans="1:77" s="84" customFormat="1" ht="15" customHeight="1">
      <c r="A60" s="833"/>
      <c r="B60" s="1174"/>
      <c r="C60" s="1175"/>
      <c r="D60" s="1176"/>
      <c r="E60" s="1177"/>
      <c r="F60" s="1178"/>
      <c r="G60" s="1164"/>
      <c r="H60" s="1165"/>
      <c r="I60" s="1165"/>
      <c r="J60" s="1165"/>
      <c r="K60" s="1165"/>
      <c r="L60" s="1166"/>
      <c r="M60" s="1170"/>
      <c r="N60" s="1172"/>
      <c r="O60" s="1197"/>
      <c r="P60" s="1198"/>
      <c r="Q60" s="1199"/>
      <c r="R60" s="1219"/>
      <c r="S60" s="1220"/>
      <c r="T60" s="1221"/>
      <c r="U60" s="1271"/>
      <c r="V60" s="1272"/>
      <c r="W60" s="1272"/>
      <c r="X60" s="180"/>
      <c r="Y60" s="97" t="s">
        <v>278</v>
      </c>
      <c r="Z60" s="181"/>
      <c r="AA60" s="97" t="s">
        <v>278</v>
      </c>
      <c r="AB60" s="99">
        <f>IF((X60+Z60)&gt;=12,X60+Z60-12,X60+Z60)</f>
        <v>0</v>
      </c>
      <c r="AC60" s="97" t="s">
        <v>278</v>
      </c>
      <c r="AD60" s="182" t="s">
        <v>263</v>
      </c>
      <c r="AE60" s="1280"/>
      <c r="AF60" s="1280"/>
      <c r="AG60" s="183" t="s">
        <v>265</v>
      </c>
      <c r="AH60" s="184" t="s">
        <v>263</v>
      </c>
      <c r="AI60" s="1280"/>
      <c r="AJ60" s="1280"/>
      <c r="AK60" s="185" t="s">
        <v>265</v>
      </c>
      <c r="AL60" s="1281"/>
      <c r="AM60" s="1282"/>
      <c r="AN60" s="1283"/>
      <c r="AO60" s="1203"/>
      <c r="AP60" s="1204"/>
      <c r="AQ60" s="1204"/>
      <c r="AR60" s="1205"/>
      <c r="AS60" s="1275"/>
      <c r="AT60" s="1276"/>
      <c r="AU60" s="1276"/>
      <c r="AV60" s="1277"/>
      <c r="AW60" s="859"/>
      <c r="AX60" s="860"/>
      <c r="AY60" s="860"/>
      <c r="AZ60" s="1278"/>
      <c r="BA60" s="1267"/>
      <c r="BB60" s="1279"/>
      <c r="BC60" s="104"/>
      <c r="BD60" s="105"/>
      <c r="BE60" s="105"/>
      <c r="BF60" s="106"/>
      <c r="BG60" s="1242"/>
      <c r="BH60" s="1243"/>
      <c r="BI60" s="1243"/>
      <c r="BJ60" s="1243"/>
      <c r="BK60" s="1243"/>
      <c r="BL60" s="1243"/>
      <c r="BM60" s="1243"/>
      <c r="BN60" s="1243"/>
      <c r="BO60" s="1243"/>
      <c r="BP60" s="1244"/>
    </row>
    <row r="61" spans="1:77" s="84" customFormat="1" ht="15" customHeight="1">
      <c r="A61" s="971">
        <v>11</v>
      </c>
      <c r="B61" s="1158"/>
      <c r="C61" s="1159"/>
      <c r="D61" s="1159"/>
      <c r="E61" s="1159"/>
      <c r="F61" s="1160"/>
      <c r="G61" s="1158"/>
      <c r="H61" s="1159"/>
      <c r="I61" s="1159"/>
      <c r="J61" s="1159"/>
      <c r="K61" s="1159"/>
      <c r="L61" s="1160"/>
      <c r="M61" s="1260"/>
      <c r="N61" s="1262"/>
      <c r="O61" s="1264"/>
      <c r="P61" s="1252"/>
      <c r="Q61" s="1265"/>
      <c r="R61" s="1266"/>
      <c r="S61" s="1267"/>
      <c r="T61" s="1268"/>
      <c r="U61" s="1269"/>
      <c r="V61" s="1270"/>
      <c r="W61" s="1270"/>
      <c r="X61" s="1258"/>
      <c r="Y61" s="967" t="s">
        <v>274</v>
      </c>
      <c r="Z61" s="1259"/>
      <c r="AA61" s="967" t="s">
        <v>274</v>
      </c>
      <c r="AB61" s="969">
        <f>IF((X63+Z63)&gt;=12,X61+Z61+1,X61+Z61)</f>
        <v>0</v>
      </c>
      <c r="AC61" s="970" t="s">
        <v>274</v>
      </c>
      <c r="AD61" s="1254"/>
      <c r="AE61" s="1255"/>
      <c r="AF61" s="1255"/>
      <c r="AG61" s="1255"/>
      <c r="AH61" s="1256"/>
      <c r="AI61" s="1255"/>
      <c r="AJ61" s="1255"/>
      <c r="AK61" s="1257"/>
      <c r="AL61" s="1203"/>
      <c r="AM61" s="1204"/>
      <c r="AN61" s="1205"/>
      <c r="AO61" s="1203"/>
      <c r="AP61" s="1204"/>
      <c r="AQ61" s="1204"/>
      <c r="AR61" s="1205"/>
      <c r="AS61" s="1248"/>
      <c r="AT61" s="1249"/>
      <c r="AU61" s="1249"/>
      <c r="AV61" s="1250"/>
      <c r="AW61" s="859">
        <f>AH61+SUM(AL61:AV63)</f>
        <v>0</v>
      </c>
      <c r="AX61" s="860"/>
      <c r="AY61" s="860"/>
      <c r="AZ61" s="1185"/>
      <c r="BA61" s="1186"/>
      <c r="BB61" s="1187"/>
      <c r="BC61" s="93"/>
      <c r="BD61" s="94"/>
      <c r="BE61" s="94"/>
      <c r="BF61" s="95"/>
      <c r="BG61" s="1188"/>
      <c r="BH61" s="1189"/>
      <c r="BI61" s="1189"/>
      <c r="BJ61" s="1189"/>
      <c r="BK61" s="1189"/>
      <c r="BL61" s="1189"/>
      <c r="BM61" s="1189"/>
      <c r="BN61" s="1189"/>
      <c r="BO61" s="1189"/>
      <c r="BP61" s="1190"/>
    </row>
    <row r="62" spans="1:77" s="84" customFormat="1" ht="15" customHeight="1">
      <c r="A62" s="833"/>
      <c r="B62" s="1161"/>
      <c r="C62" s="1162"/>
      <c r="D62" s="1162"/>
      <c r="E62" s="1162"/>
      <c r="F62" s="1163"/>
      <c r="G62" s="1164"/>
      <c r="H62" s="1165"/>
      <c r="I62" s="1165"/>
      <c r="J62" s="1165"/>
      <c r="K62" s="1165"/>
      <c r="L62" s="1166"/>
      <c r="M62" s="1170"/>
      <c r="N62" s="1172"/>
      <c r="O62" s="1197"/>
      <c r="P62" s="1198"/>
      <c r="Q62" s="1199"/>
      <c r="R62" s="1219"/>
      <c r="S62" s="1220"/>
      <c r="T62" s="1221"/>
      <c r="U62" s="1225"/>
      <c r="V62" s="1226"/>
      <c r="W62" s="1226"/>
      <c r="X62" s="1227"/>
      <c r="Y62" s="935"/>
      <c r="Z62" s="1228"/>
      <c r="AA62" s="935"/>
      <c r="AB62" s="917"/>
      <c r="AC62" s="918"/>
      <c r="AD62" s="1212"/>
      <c r="AE62" s="1213"/>
      <c r="AF62" s="1213"/>
      <c r="AG62" s="1213"/>
      <c r="AH62" s="1214"/>
      <c r="AI62" s="1213"/>
      <c r="AJ62" s="1213"/>
      <c r="AK62" s="1215"/>
      <c r="AL62" s="1203"/>
      <c r="AM62" s="1204"/>
      <c r="AN62" s="1205"/>
      <c r="AO62" s="1203"/>
      <c r="AP62" s="1204"/>
      <c r="AQ62" s="1204"/>
      <c r="AR62" s="1205"/>
      <c r="AS62" s="1248"/>
      <c r="AT62" s="1249"/>
      <c r="AU62" s="1249"/>
      <c r="AV62" s="1250"/>
      <c r="AW62" s="859"/>
      <c r="AX62" s="860"/>
      <c r="AY62" s="860"/>
      <c r="AZ62" s="1185"/>
      <c r="BA62" s="1186"/>
      <c r="BB62" s="1187"/>
      <c r="BC62" s="93"/>
      <c r="BD62" s="94"/>
      <c r="BE62" s="94"/>
      <c r="BF62" s="95"/>
      <c r="BG62" s="1191"/>
      <c r="BH62" s="1192"/>
      <c r="BI62" s="1192"/>
      <c r="BJ62" s="1192"/>
      <c r="BK62" s="1192"/>
      <c r="BL62" s="1192"/>
      <c r="BM62" s="1192"/>
      <c r="BN62" s="1192"/>
      <c r="BO62" s="1192"/>
      <c r="BP62" s="1193"/>
    </row>
    <row r="63" spans="1:77" s="84" customFormat="1" ht="15" customHeight="1">
      <c r="A63" s="972"/>
      <c r="B63" s="1174"/>
      <c r="C63" s="1175"/>
      <c r="D63" s="1176"/>
      <c r="E63" s="1177"/>
      <c r="F63" s="1178"/>
      <c r="G63" s="1161"/>
      <c r="H63" s="1162"/>
      <c r="I63" s="1162"/>
      <c r="J63" s="1162"/>
      <c r="K63" s="1162"/>
      <c r="L63" s="1163"/>
      <c r="M63" s="1261"/>
      <c r="N63" s="1263"/>
      <c r="O63" s="1245"/>
      <c r="P63" s="1246"/>
      <c r="Q63" s="1247"/>
      <c r="R63" s="1229"/>
      <c r="S63" s="1230"/>
      <c r="T63" s="1231"/>
      <c r="U63" s="1273"/>
      <c r="V63" s="1274"/>
      <c r="W63" s="1274"/>
      <c r="X63" s="186"/>
      <c r="Y63" s="108" t="s">
        <v>278</v>
      </c>
      <c r="Z63" s="187"/>
      <c r="AA63" s="108" t="s">
        <v>278</v>
      </c>
      <c r="AB63" s="110">
        <f>IF((X63+Z63)&gt;=12,X63+Z63-12,X63+Z63)</f>
        <v>0</v>
      </c>
      <c r="AC63" s="108" t="s">
        <v>278</v>
      </c>
      <c r="AD63" s="188" t="s">
        <v>263</v>
      </c>
      <c r="AE63" s="1241"/>
      <c r="AF63" s="1241"/>
      <c r="AG63" s="189" t="s">
        <v>265</v>
      </c>
      <c r="AH63" s="190" t="s">
        <v>263</v>
      </c>
      <c r="AI63" s="1241"/>
      <c r="AJ63" s="1241"/>
      <c r="AK63" s="191" t="s">
        <v>265</v>
      </c>
      <c r="AL63" s="1203"/>
      <c r="AM63" s="1204"/>
      <c r="AN63" s="1205"/>
      <c r="AO63" s="1203"/>
      <c r="AP63" s="1204"/>
      <c r="AQ63" s="1204"/>
      <c r="AR63" s="1205"/>
      <c r="AS63" s="1248"/>
      <c r="AT63" s="1249"/>
      <c r="AU63" s="1249"/>
      <c r="AV63" s="1250"/>
      <c r="AW63" s="859"/>
      <c r="AX63" s="860"/>
      <c r="AY63" s="860"/>
      <c r="AZ63" s="1251"/>
      <c r="BA63" s="1252"/>
      <c r="BB63" s="1253"/>
      <c r="BC63" s="104"/>
      <c r="BD63" s="105"/>
      <c r="BE63" s="105"/>
      <c r="BF63" s="106"/>
      <c r="BG63" s="1242"/>
      <c r="BH63" s="1243"/>
      <c r="BI63" s="1243"/>
      <c r="BJ63" s="1243"/>
      <c r="BK63" s="1243"/>
      <c r="BL63" s="1243"/>
      <c r="BM63" s="1243"/>
      <c r="BN63" s="1243"/>
      <c r="BO63" s="1243"/>
      <c r="BP63" s="1244"/>
    </row>
    <row r="64" spans="1:77" s="84" customFormat="1" ht="15" customHeight="1">
      <c r="A64" s="833">
        <v>12</v>
      </c>
      <c r="B64" s="1158"/>
      <c r="C64" s="1159"/>
      <c r="D64" s="1159"/>
      <c r="E64" s="1159"/>
      <c r="F64" s="1160"/>
      <c r="G64" s="1164"/>
      <c r="H64" s="1165"/>
      <c r="I64" s="1165"/>
      <c r="J64" s="1165"/>
      <c r="K64" s="1165"/>
      <c r="L64" s="1166"/>
      <c r="M64" s="1170"/>
      <c r="N64" s="1172"/>
      <c r="O64" s="1229"/>
      <c r="P64" s="1230"/>
      <c r="Q64" s="1231"/>
      <c r="R64" s="1219"/>
      <c r="S64" s="1220"/>
      <c r="T64" s="1221"/>
      <c r="U64" s="1225"/>
      <c r="V64" s="1226"/>
      <c r="W64" s="1226"/>
      <c r="X64" s="1227"/>
      <c r="Y64" s="935" t="s">
        <v>274</v>
      </c>
      <c r="Z64" s="1228"/>
      <c r="AA64" s="935" t="s">
        <v>274</v>
      </c>
      <c r="AB64" s="917">
        <f>IF((X66+Z66)&gt;=12,X64+Z64+1,X64+Z64)</f>
        <v>0</v>
      </c>
      <c r="AC64" s="918" t="s">
        <v>274</v>
      </c>
      <c r="AD64" s="1212"/>
      <c r="AE64" s="1213"/>
      <c r="AF64" s="1213"/>
      <c r="AG64" s="1213"/>
      <c r="AH64" s="1214"/>
      <c r="AI64" s="1213"/>
      <c r="AJ64" s="1213"/>
      <c r="AK64" s="1215"/>
      <c r="AL64" s="1216"/>
      <c r="AM64" s="1217"/>
      <c r="AN64" s="1218"/>
      <c r="AO64" s="1203"/>
      <c r="AP64" s="1204"/>
      <c r="AQ64" s="1204"/>
      <c r="AR64" s="1205"/>
      <c r="AS64" s="1179"/>
      <c r="AT64" s="1180"/>
      <c r="AU64" s="1180"/>
      <c r="AV64" s="1181"/>
      <c r="AW64" s="859">
        <f>AH64+SUM(AL64:AV66)</f>
        <v>0</v>
      </c>
      <c r="AX64" s="860"/>
      <c r="AY64" s="860"/>
      <c r="AZ64" s="1182"/>
      <c r="BA64" s="1183"/>
      <c r="BB64" s="1184"/>
      <c r="BC64" s="93"/>
      <c r="BD64" s="94"/>
      <c r="BE64" s="94"/>
      <c r="BF64" s="95"/>
      <c r="BG64" s="1188"/>
      <c r="BH64" s="1189"/>
      <c r="BI64" s="1189"/>
      <c r="BJ64" s="1189"/>
      <c r="BK64" s="1189"/>
      <c r="BL64" s="1189"/>
      <c r="BM64" s="1189"/>
      <c r="BN64" s="1189"/>
      <c r="BO64" s="1189"/>
      <c r="BP64" s="1190"/>
    </row>
    <row r="65" spans="1:73" s="84" customFormat="1" ht="15" customHeight="1">
      <c r="A65" s="833"/>
      <c r="B65" s="1161"/>
      <c r="C65" s="1162"/>
      <c r="D65" s="1162"/>
      <c r="E65" s="1162"/>
      <c r="F65" s="1163"/>
      <c r="G65" s="1164"/>
      <c r="H65" s="1165"/>
      <c r="I65" s="1165"/>
      <c r="J65" s="1165"/>
      <c r="K65" s="1165"/>
      <c r="L65" s="1166"/>
      <c r="M65" s="1170"/>
      <c r="N65" s="1172"/>
      <c r="O65" s="1197"/>
      <c r="P65" s="1198"/>
      <c r="Q65" s="1199"/>
      <c r="R65" s="1219"/>
      <c r="S65" s="1220"/>
      <c r="T65" s="1221"/>
      <c r="U65" s="1225"/>
      <c r="V65" s="1226"/>
      <c r="W65" s="1226"/>
      <c r="X65" s="1227"/>
      <c r="Y65" s="935"/>
      <c r="Z65" s="1228"/>
      <c r="AA65" s="935"/>
      <c r="AB65" s="917"/>
      <c r="AC65" s="918"/>
      <c r="AD65" s="1212"/>
      <c r="AE65" s="1213"/>
      <c r="AF65" s="1213"/>
      <c r="AG65" s="1213"/>
      <c r="AH65" s="1214"/>
      <c r="AI65" s="1213"/>
      <c r="AJ65" s="1213"/>
      <c r="AK65" s="1215"/>
      <c r="AL65" s="1203"/>
      <c r="AM65" s="1204"/>
      <c r="AN65" s="1205"/>
      <c r="AO65" s="1203"/>
      <c r="AP65" s="1204"/>
      <c r="AQ65" s="1204"/>
      <c r="AR65" s="1205"/>
      <c r="AS65" s="1248"/>
      <c r="AT65" s="1249"/>
      <c r="AU65" s="1249"/>
      <c r="AV65" s="1250"/>
      <c r="AW65" s="859"/>
      <c r="AX65" s="860"/>
      <c r="AY65" s="860"/>
      <c r="AZ65" s="1185"/>
      <c r="BA65" s="1186"/>
      <c r="BB65" s="1187"/>
      <c r="BC65" s="93"/>
      <c r="BD65" s="94"/>
      <c r="BE65" s="94"/>
      <c r="BF65" s="95"/>
      <c r="BG65" s="1191"/>
      <c r="BH65" s="1192"/>
      <c r="BI65" s="1192"/>
      <c r="BJ65" s="1192"/>
      <c r="BK65" s="1192"/>
      <c r="BL65" s="1192"/>
      <c r="BM65" s="1192"/>
      <c r="BN65" s="1192"/>
      <c r="BO65" s="1192"/>
      <c r="BP65" s="1193"/>
    </row>
    <row r="66" spans="1:73" s="84" customFormat="1" ht="15" customHeight="1">
      <c r="A66" s="833"/>
      <c r="B66" s="1174"/>
      <c r="C66" s="1175"/>
      <c r="D66" s="1176"/>
      <c r="E66" s="1177"/>
      <c r="F66" s="1178"/>
      <c r="G66" s="1164"/>
      <c r="H66" s="1165"/>
      <c r="I66" s="1165"/>
      <c r="J66" s="1165"/>
      <c r="K66" s="1165"/>
      <c r="L66" s="1166"/>
      <c r="M66" s="1170"/>
      <c r="N66" s="1172"/>
      <c r="O66" s="1197"/>
      <c r="P66" s="1198"/>
      <c r="Q66" s="1199"/>
      <c r="R66" s="1219"/>
      <c r="S66" s="1220"/>
      <c r="T66" s="1221"/>
      <c r="U66" s="1271"/>
      <c r="V66" s="1272"/>
      <c r="W66" s="1272"/>
      <c r="X66" s="180"/>
      <c r="Y66" s="97" t="s">
        <v>278</v>
      </c>
      <c r="Z66" s="181"/>
      <c r="AA66" s="97" t="s">
        <v>278</v>
      </c>
      <c r="AB66" s="99">
        <f>IF((X66+Z66)&gt;=12,X66+Z66-12,X66+Z66)</f>
        <v>0</v>
      </c>
      <c r="AC66" s="97" t="s">
        <v>278</v>
      </c>
      <c r="AD66" s="182" t="s">
        <v>263</v>
      </c>
      <c r="AE66" s="1280"/>
      <c r="AF66" s="1280"/>
      <c r="AG66" s="183" t="s">
        <v>265</v>
      </c>
      <c r="AH66" s="184" t="s">
        <v>263</v>
      </c>
      <c r="AI66" s="1280"/>
      <c r="AJ66" s="1280"/>
      <c r="AK66" s="185" t="s">
        <v>265</v>
      </c>
      <c r="AL66" s="1281"/>
      <c r="AM66" s="1282"/>
      <c r="AN66" s="1283"/>
      <c r="AO66" s="1203"/>
      <c r="AP66" s="1204"/>
      <c r="AQ66" s="1204"/>
      <c r="AR66" s="1205"/>
      <c r="AS66" s="1275"/>
      <c r="AT66" s="1276"/>
      <c r="AU66" s="1276"/>
      <c r="AV66" s="1277"/>
      <c r="AW66" s="859"/>
      <c r="AX66" s="860"/>
      <c r="AY66" s="860"/>
      <c r="AZ66" s="1278"/>
      <c r="BA66" s="1267"/>
      <c r="BB66" s="1279"/>
      <c r="BC66" s="104"/>
      <c r="BD66" s="105"/>
      <c r="BE66" s="105"/>
      <c r="BF66" s="106"/>
      <c r="BG66" s="1242"/>
      <c r="BH66" s="1243"/>
      <c r="BI66" s="1243"/>
      <c r="BJ66" s="1243"/>
      <c r="BK66" s="1243"/>
      <c r="BL66" s="1243"/>
      <c r="BM66" s="1243"/>
      <c r="BN66" s="1243"/>
      <c r="BO66" s="1243"/>
      <c r="BP66" s="1244"/>
    </row>
    <row r="67" spans="1:73" s="84" customFormat="1" ht="15" customHeight="1">
      <c r="A67" s="971">
        <v>13</v>
      </c>
      <c r="B67" s="1158"/>
      <c r="C67" s="1159"/>
      <c r="D67" s="1159"/>
      <c r="E67" s="1159"/>
      <c r="F67" s="1160"/>
      <c r="G67" s="1158"/>
      <c r="H67" s="1159"/>
      <c r="I67" s="1159"/>
      <c r="J67" s="1159"/>
      <c r="K67" s="1159"/>
      <c r="L67" s="1160"/>
      <c r="M67" s="1260"/>
      <c r="N67" s="1262"/>
      <c r="O67" s="1264"/>
      <c r="P67" s="1252"/>
      <c r="Q67" s="1265"/>
      <c r="R67" s="1266"/>
      <c r="S67" s="1267"/>
      <c r="T67" s="1268"/>
      <c r="U67" s="1269"/>
      <c r="V67" s="1270"/>
      <c r="W67" s="1270"/>
      <c r="X67" s="1258"/>
      <c r="Y67" s="967" t="s">
        <v>274</v>
      </c>
      <c r="Z67" s="1259"/>
      <c r="AA67" s="967" t="s">
        <v>274</v>
      </c>
      <c r="AB67" s="969">
        <f>IF((X69+Z69)&gt;=12,X67+Z67+1,X67+Z67)</f>
        <v>0</v>
      </c>
      <c r="AC67" s="970" t="s">
        <v>274</v>
      </c>
      <c r="AD67" s="1254"/>
      <c r="AE67" s="1255"/>
      <c r="AF67" s="1255"/>
      <c r="AG67" s="1255"/>
      <c r="AH67" s="1256"/>
      <c r="AI67" s="1255"/>
      <c r="AJ67" s="1255"/>
      <c r="AK67" s="1257"/>
      <c r="AL67" s="1203"/>
      <c r="AM67" s="1204"/>
      <c r="AN67" s="1205"/>
      <c r="AO67" s="1203"/>
      <c r="AP67" s="1204"/>
      <c r="AQ67" s="1204"/>
      <c r="AR67" s="1205"/>
      <c r="AS67" s="1248"/>
      <c r="AT67" s="1249"/>
      <c r="AU67" s="1249"/>
      <c r="AV67" s="1250"/>
      <c r="AW67" s="859">
        <f>AH67+SUM(AL67:AV69)</f>
        <v>0</v>
      </c>
      <c r="AX67" s="860"/>
      <c r="AY67" s="860"/>
      <c r="AZ67" s="1185"/>
      <c r="BA67" s="1186"/>
      <c r="BB67" s="1187"/>
      <c r="BC67" s="93"/>
      <c r="BD67" s="94"/>
      <c r="BE67" s="94"/>
      <c r="BF67" s="95"/>
      <c r="BG67" s="1188"/>
      <c r="BH67" s="1189"/>
      <c r="BI67" s="1189"/>
      <c r="BJ67" s="1189"/>
      <c r="BK67" s="1189"/>
      <c r="BL67" s="1189"/>
      <c r="BM67" s="1189"/>
      <c r="BN67" s="1189"/>
      <c r="BO67" s="1189"/>
      <c r="BP67" s="1190"/>
    </row>
    <row r="68" spans="1:73" s="84" customFormat="1" ht="15" customHeight="1">
      <c r="A68" s="833"/>
      <c r="B68" s="1161"/>
      <c r="C68" s="1162"/>
      <c r="D68" s="1162"/>
      <c r="E68" s="1162"/>
      <c r="F68" s="1163"/>
      <c r="G68" s="1164"/>
      <c r="H68" s="1165"/>
      <c r="I68" s="1165"/>
      <c r="J68" s="1165"/>
      <c r="K68" s="1165"/>
      <c r="L68" s="1166"/>
      <c r="M68" s="1170"/>
      <c r="N68" s="1172"/>
      <c r="O68" s="1197"/>
      <c r="P68" s="1198"/>
      <c r="Q68" s="1199"/>
      <c r="R68" s="1219"/>
      <c r="S68" s="1220"/>
      <c r="T68" s="1221"/>
      <c r="U68" s="1225"/>
      <c r="V68" s="1226"/>
      <c r="W68" s="1226"/>
      <c r="X68" s="1227"/>
      <c r="Y68" s="935"/>
      <c r="Z68" s="1228"/>
      <c r="AA68" s="935"/>
      <c r="AB68" s="917"/>
      <c r="AC68" s="918"/>
      <c r="AD68" s="1212"/>
      <c r="AE68" s="1213"/>
      <c r="AF68" s="1213"/>
      <c r="AG68" s="1213"/>
      <c r="AH68" s="1214"/>
      <c r="AI68" s="1213"/>
      <c r="AJ68" s="1213"/>
      <c r="AK68" s="1215"/>
      <c r="AL68" s="1203"/>
      <c r="AM68" s="1204"/>
      <c r="AN68" s="1205"/>
      <c r="AO68" s="1203"/>
      <c r="AP68" s="1204"/>
      <c r="AQ68" s="1204"/>
      <c r="AR68" s="1205"/>
      <c r="AS68" s="1248"/>
      <c r="AT68" s="1249"/>
      <c r="AU68" s="1249"/>
      <c r="AV68" s="1250"/>
      <c r="AW68" s="859"/>
      <c r="AX68" s="860"/>
      <c r="AY68" s="860"/>
      <c r="AZ68" s="1185"/>
      <c r="BA68" s="1186"/>
      <c r="BB68" s="1187"/>
      <c r="BC68" s="93"/>
      <c r="BD68" s="94"/>
      <c r="BE68" s="94"/>
      <c r="BF68" s="95"/>
      <c r="BG68" s="1191"/>
      <c r="BH68" s="1192"/>
      <c r="BI68" s="1192"/>
      <c r="BJ68" s="1192"/>
      <c r="BK68" s="1192"/>
      <c r="BL68" s="1192"/>
      <c r="BM68" s="1192"/>
      <c r="BN68" s="1192"/>
      <c r="BO68" s="1192"/>
      <c r="BP68" s="1193"/>
    </row>
    <row r="69" spans="1:73" s="84" customFormat="1" ht="15" customHeight="1">
      <c r="A69" s="972"/>
      <c r="B69" s="1174"/>
      <c r="C69" s="1175"/>
      <c r="D69" s="1176"/>
      <c r="E69" s="1177"/>
      <c r="F69" s="1178"/>
      <c r="G69" s="1161"/>
      <c r="H69" s="1162"/>
      <c r="I69" s="1162"/>
      <c r="J69" s="1162"/>
      <c r="K69" s="1162"/>
      <c r="L69" s="1163"/>
      <c r="M69" s="1261"/>
      <c r="N69" s="1263"/>
      <c r="O69" s="1245"/>
      <c r="P69" s="1246"/>
      <c r="Q69" s="1247"/>
      <c r="R69" s="1229"/>
      <c r="S69" s="1230"/>
      <c r="T69" s="1231"/>
      <c r="U69" s="1273"/>
      <c r="V69" s="1274"/>
      <c r="W69" s="1274"/>
      <c r="X69" s="186"/>
      <c r="Y69" s="108" t="s">
        <v>278</v>
      </c>
      <c r="Z69" s="187"/>
      <c r="AA69" s="108" t="s">
        <v>278</v>
      </c>
      <c r="AB69" s="110">
        <f>IF((X69+Z69)&gt;=12,X69+Z69-12,X69+Z69)</f>
        <v>0</v>
      </c>
      <c r="AC69" s="108" t="s">
        <v>278</v>
      </c>
      <c r="AD69" s="188" t="s">
        <v>263</v>
      </c>
      <c r="AE69" s="1241"/>
      <c r="AF69" s="1241"/>
      <c r="AG69" s="189" t="s">
        <v>265</v>
      </c>
      <c r="AH69" s="190" t="s">
        <v>263</v>
      </c>
      <c r="AI69" s="1241"/>
      <c r="AJ69" s="1241"/>
      <c r="AK69" s="191" t="s">
        <v>265</v>
      </c>
      <c r="AL69" s="1203"/>
      <c r="AM69" s="1204"/>
      <c r="AN69" s="1205"/>
      <c r="AO69" s="1203"/>
      <c r="AP69" s="1204"/>
      <c r="AQ69" s="1204"/>
      <c r="AR69" s="1205"/>
      <c r="AS69" s="1248"/>
      <c r="AT69" s="1249"/>
      <c r="AU69" s="1249"/>
      <c r="AV69" s="1250"/>
      <c r="AW69" s="859"/>
      <c r="AX69" s="860"/>
      <c r="AY69" s="860"/>
      <c r="AZ69" s="1251"/>
      <c r="BA69" s="1252"/>
      <c r="BB69" s="1253"/>
      <c r="BC69" s="104"/>
      <c r="BD69" s="105"/>
      <c r="BE69" s="105"/>
      <c r="BF69" s="106"/>
      <c r="BG69" s="1242"/>
      <c r="BH69" s="1243"/>
      <c r="BI69" s="1243"/>
      <c r="BJ69" s="1243"/>
      <c r="BK69" s="1243"/>
      <c r="BL69" s="1243"/>
      <c r="BM69" s="1243"/>
      <c r="BN69" s="1243"/>
      <c r="BO69" s="1243"/>
      <c r="BP69" s="1244"/>
    </row>
    <row r="70" spans="1:73" s="84" customFormat="1" ht="15" customHeight="1">
      <c r="A70" s="833">
        <v>14</v>
      </c>
      <c r="B70" s="1158"/>
      <c r="C70" s="1159"/>
      <c r="D70" s="1159"/>
      <c r="E70" s="1159"/>
      <c r="F70" s="1160"/>
      <c r="G70" s="1164"/>
      <c r="H70" s="1165"/>
      <c r="I70" s="1165"/>
      <c r="J70" s="1165"/>
      <c r="K70" s="1165"/>
      <c r="L70" s="1166"/>
      <c r="M70" s="1170"/>
      <c r="N70" s="1172"/>
      <c r="O70" s="1229"/>
      <c r="P70" s="1230"/>
      <c r="Q70" s="1231"/>
      <c r="R70" s="1219"/>
      <c r="S70" s="1220"/>
      <c r="T70" s="1221"/>
      <c r="U70" s="1225"/>
      <c r="V70" s="1226"/>
      <c r="W70" s="1226"/>
      <c r="X70" s="1227"/>
      <c r="Y70" s="935" t="s">
        <v>274</v>
      </c>
      <c r="Z70" s="1228"/>
      <c r="AA70" s="935" t="s">
        <v>274</v>
      </c>
      <c r="AB70" s="917">
        <f>IF((X72+Z72)&gt;=12,X70+Z70+1,X70+Z70)</f>
        <v>0</v>
      </c>
      <c r="AC70" s="918" t="s">
        <v>274</v>
      </c>
      <c r="AD70" s="1212"/>
      <c r="AE70" s="1213"/>
      <c r="AF70" s="1213"/>
      <c r="AG70" s="1213"/>
      <c r="AH70" s="1214"/>
      <c r="AI70" s="1213"/>
      <c r="AJ70" s="1213"/>
      <c r="AK70" s="1215"/>
      <c r="AL70" s="1216"/>
      <c r="AM70" s="1217"/>
      <c r="AN70" s="1218"/>
      <c r="AO70" s="1203"/>
      <c r="AP70" s="1204"/>
      <c r="AQ70" s="1204"/>
      <c r="AR70" s="1205"/>
      <c r="AS70" s="1179"/>
      <c r="AT70" s="1180"/>
      <c r="AU70" s="1180"/>
      <c r="AV70" s="1181"/>
      <c r="AW70" s="859">
        <f>AH70+SUM(AL70:AV72)</f>
        <v>0</v>
      </c>
      <c r="AX70" s="860"/>
      <c r="AY70" s="860"/>
      <c r="AZ70" s="1182"/>
      <c r="BA70" s="1183"/>
      <c r="BB70" s="1184"/>
      <c r="BC70" s="93"/>
      <c r="BD70" s="94"/>
      <c r="BE70" s="94"/>
      <c r="BF70" s="95"/>
      <c r="BG70" s="1188"/>
      <c r="BH70" s="1189"/>
      <c r="BI70" s="1189"/>
      <c r="BJ70" s="1189"/>
      <c r="BK70" s="1189"/>
      <c r="BL70" s="1189"/>
      <c r="BM70" s="1189"/>
      <c r="BN70" s="1189"/>
      <c r="BO70" s="1189"/>
      <c r="BP70" s="1190"/>
    </row>
    <row r="71" spans="1:73" s="84" customFormat="1" ht="15" customHeight="1">
      <c r="A71" s="833"/>
      <c r="B71" s="1161"/>
      <c r="C71" s="1162"/>
      <c r="D71" s="1162"/>
      <c r="E71" s="1162"/>
      <c r="F71" s="1163"/>
      <c r="G71" s="1164"/>
      <c r="H71" s="1165"/>
      <c r="I71" s="1165"/>
      <c r="J71" s="1165"/>
      <c r="K71" s="1165"/>
      <c r="L71" s="1166"/>
      <c r="M71" s="1170"/>
      <c r="N71" s="1172"/>
      <c r="O71" s="1197"/>
      <c r="P71" s="1198"/>
      <c r="Q71" s="1199"/>
      <c r="R71" s="1219"/>
      <c r="S71" s="1220"/>
      <c r="T71" s="1221"/>
      <c r="U71" s="1225"/>
      <c r="V71" s="1226"/>
      <c r="W71" s="1226"/>
      <c r="X71" s="1227"/>
      <c r="Y71" s="935"/>
      <c r="Z71" s="1228"/>
      <c r="AA71" s="935"/>
      <c r="AB71" s="917"/>
      <c r="AC71" s="918"/>
      <c r="AD71" s="1212"/>
      <c r="AE71" s="1213"/>
      <c r="AF71" s="1213"/>
      <c r="AG71" s="1213"/>
      <c r="AH71" s="1214"/>
      <c r="AI71" s="1213"/>
      <c r="AJ71" s="1213"/>
      <c r="AK71" s="1215"/>
      <c r="AL71" s="1203"/>
      <c r="AM71" s="1204"/>
      <c r="AN71" s="1205"/>
      <c r="AO71" s="1203"/>
      <c r="AP71" s="1204"/>
      <c r="AQ71" s="1204"/>
      <c r="AR71" s="1205"/>
      <c r="AS71" s="1206"/>
      <c r="AT71" s="1207"/>
      <c r="AU71" s="1207"/>
      <c r="AV71" s="1208"/>
      <c r="AW71" s="859"/>
      <c r="AX71" s="860"/>
      <c r="AY71" s="860"/>
      <c r="AZ71" s="1185"/>
      <c r="BA71" s="1186"/>
      <c r="BB71" s="1187"/>
      <c r="BC71" s="93"/>
      <c r="BD71" s="94"/>
      <c r="BE71" s="94"/>
      <c r="BF71" s="95"/>
      <c r="BG71" s="1191"/>
      <c r="BH71" s="1192"/>
      <c r="BI71" s="1192"/>
      <c r="BJ71" s="1192"/>
      <c r="BK71" s="1192"/>
      <c r="BL71" s="1192"/>
      <c r="BM71" s="1192"/>
      <c r="BN71" s="1192"/>
      <c r="BO71" s="1192"/>
      <c r="BP71" s="1193"/>
    </row>
    <row r="72" spans="1:73" s="84" customFormat="1" ht="15" customHeight="1" thickBot="1">
      <c r="A72" s="834"/>
      <c r="B72" s="1174"/>
      <c r="C72" s="1175"/>
      <c r="D72" s="1176"/>
      <c r="E72" s="1177"/>
      <c r="F72" s="1178"/>
      <c r="G72" s="1167"/>
      <c r="H72" s="1168"/>
      <c r="I72" s="1168"/>
      <c r="J72" s="1168"/>
      <c r="K72" s="1168"/>
      <c r="L72" s="1169"/>
      <c r="M72" s="1171"/>
      <c r="N72" s="1173"/>
      <c r="O72" s="1200"/>
      <c r="P72" s="1201"/>
      <c r="Q72" s="1202"/>
      <c r="R72" s="1222"/>
      <c r="S72" s="1223"/>
      <c r="T72" s="1224"/>
      <c r="U72" s="1209"/>
      <c r="V72" s="1210"/>
      <c r="W72" s="1210"/>
      <c r="X72" s="192"/>
      <c r="Y72" s="117" t="s">
        <v>278</v>
      </c>
      <c r="Z72" s="193"/>
      <c r="AA72" s="117" t="s">
        <v>278</v>
      </c>
      <c r="AB72" s="119">
        <f>IF((X72+Z72)&gt;=12,X72+Z72-12,X72+Z72)</f>
        <v>0</v>
      </c>
      <c r="AC72" s="120" t="s">
        <v>278</v>
      </c>
      <c r="AD72" s="194" t="s">
        <v>263</v>
      </c>
      <c r="AE72" s="1211"/>
      <c r="AF72" s="1211"/>
      <c r="AG72" s="195" t="s">
        <v>265</v>
      </c>
      <c r="AH72" s="196" t="s">
        <v>263</v>
      </c>
      <c r="AI72" s="1211"/>
      <c r="AJ72" s="1211"/>
      <c r="AK72" s="197" t="s">
        <v>265</v>
      </c>
      <c r="AL72" s="1232"/>
      <c r="AM72" s="1233"/>
      <c r="AN72" s="1234"/>
      <c r="AO72" s="1235"/>
      <c r="AP72" s="1236"/>
      <c r="AQ72" s="1236"/>
      <c r="AR72" s="1237"/>
      <c r="AS72" s="1238"/>
      <c r="AT72" s="1239"/>
      <c r="AU72" s="1239"/>
      <c r="AV72" s="1240"/>
      <c r="AW72" s="861"/>
      <c r="AX72" s="862"/>
      <c r="AY72" s="862"/>
      <c r="AZ72" s="1155"/>
      <c r="BA72" s="1156"/>
      <c r="BB72" s="1157"/>
      <c r="BC72" s="125"/>
      <c r="BD72" s="126"/>
      <c r="BE72" s="126"/>
      <c r="BF72" s="127"/>
      <c r="BG72" s="1194"/>
      <c r="BH72" s="1195"/>
      <c r="BI72" s="1195"/>
      <c r="BJ72" s="1195"/>
      <c r="BK72" s="1195"/>
      <c r="BL72" s="1195"/>
      <c r="BM72" s="1195"/>
      <c r="BN72" s="1195"/>
      <c r="BO72" s="1195"/>
      <c r="BP72" s="1196"/>
    </row>
    <row r="73" spans="1:73" s="84" customFormat="1" ht="14.1" customHeight="1">
      <c r="A73" s="811" t="s">
        <v>310</v>
      </c>
      <c r="B73" s="812"/>
      <c r="C73" s="812"/>
      <c r="D73" s="812"/>
      <c r="E73" s="812"/>
      <c r="F73" s="812"/>
      <c r="G73" s="812"/>
      <c r="H73" s="812"/>
      <c r="I73" s="812"/>
      <c r="J73" s="812"/>
      <c r="K73" s="812"/>
      <c r="L73" s="812"/>
      <c r="M73" s="812"/>
      <c r="N73" s="812"/>
      <c r="O73" s="812"/>
      <c r="P73" s="812"/>
      <c r="Q73" s="812"/>
      <c r="R73" s="812"/>
      <c r="S73" s="812"/>
      <c r="T73" s="812"/>
      <c r="U73" s="812"/>
      <c r="V73" s="812"/>
      <c r="W73" s="813"/>
      <c r="X73" s="128" t="str">
        <f>IFERROR((X52+X55+X58+X61+X64+X67+X70)/COUNTA(G52:L72),"")</f>
        <v/>
      </c>
      <c r="Y73" s="129" t="s">
        <v>274</v>
      </c>
      <c r="Z73" s="130" t="str">
        <f>IFERROR((Z52+Z55+Z58+Z61+Z64+Z67+Z70)/COUNTA(G52:L72),"")</f>
        <v/>
      </c>
      <c r="AA73" s="131" t="s">
        <v>274</v>
      </c>
      <c r="AB73" s="130">
        <f>BU74</f>
        <v>0</v>
      </c>
      <c r="AC73" s="129" t="s">
        <v>274</v>
      </c>
      <c r="AD73" s="817" t="str">
        <f>IFERROR(SUM(AD52,AD55,AD58,AD61,AD64,AD67,AD70)/COUNTA(AD52,AD55,AD58,AD61,AD64,AD67,AD70),"")</f>
        <v/>
      </c>
      <c r="AE73" s="818"/>
      <c r="AF73" s="818"/>
      <c r="AG73" s="819"/>
      <c r="AH73" s="817" t="str">
        <f>IFERROR(SUM(AH52,AH55,AH58,AH61,AH64,AH67,AH70)/COUNTA(AH52,AH55,AH58,AH61,AH64,AH67,AH70),"")</f>
        <v/>
      </c>
      <c r="AI73" s="818"/>
      <c r="AJ73" s="818"/>
      <c r="AK73" s="819"/>
      <c r="AL73" s="823"/>
      <c r="AM73" s="824"/>
      <c r="AN73" s="824"/>
      <c r="AO73" s="824"/>
      <c r="AP73" s="824"/>
      <c r="AQ73" s="824"/>
      <c r="AR73" s="824"/>
      <c r="AS73" s="824"/>
      <c r="AT73" s="824"/>
      <c r="AU73" s="824"/>
      <c r="AV73" s="825"/>
      <c r="AW73" s="829" t="str">
        <f>IFERROR(SUM(AW52:AY72)/COUNTA(G52:L72),"")</f>
        <v/>
      </c>
      <c r="AX73" s="830"/>
      <c r="AY73" s="830"/>
      <c r="AZ73" s="871" t="str">
        <f>IFERROR(AVERAGE(AZ52,AZ55,AZ58,AZ61,AZ64,AZ67,AZ70),"")</f>
        <v/>
      </c>
      <c r="BA73" s="872"/>
      <c r="BB73" s="873"/>
      <c r="BC73" s="877"/>
      <c r="BD73" s="878"/>
      <c r="BE73" s="878"/>
      <c r="BF73" s="879"/>
      <c r="BG73" s="883"/>
      <c r="BH73" s="884"/>
      <c r="BI73" s="884"/>
      <c r="BJ73" s="884"/>
      <c r="BK73" s="884"/>
      <c r="BL73" s="884"/>
      <c r="BM73" s="884"/>
      <c r="BN73" s="884"/>
      <c r="BO73" s="884"/>
      <c r="BP73" s="885"/>
      <c r="BT73" s="132">
        <f>INT(BT74/12)</f>
        <v>0</v>
      </c>
      <c r="BU73" s="132">
        <f>MOD(BT74,12)</f>
        <v>0</v>
      </c>
    </row>
    <row r="74" spans="1:73" s="84" customFormat="1" ht="14.1" customHeight="1" thickBot="1">
      <c r="A74" s="814"/>
      <c r="B74" s="815"/>
      <c r="C74" s="815"/>
      <c r="D74" s="815"/>
      <c r="E74" s="815"/>
      <c r="F74" s="815"/>
      <c r="G74" s="815"/>
      <c r="H74" s="815"/>
      <c r="I74" s="815"/>
      <c r="J74" s="815"/>
      <c r="K74" s="815"/>
      <c r="L74" s="815"/>
      <c r="M74" s="815"/>
      <c r="N74" s="815"/>
      <c r="O74" s="815"/>
      <c r="P74" s="815"/>
      <c r="Q74" s="815"/>
      <c r="R74" s="815"/>
      <c r="S74" s="815"/>
      <c r="T74" s="815"/>
      <c r="U74" s="815"/>
      <c r="V74" s="815"/>
      <c r="W74" s="816"/>
      <c r="X74" s="133" t="str">
        <f>IFERROR((X54+X57+X60+X63+X66+X69+X72)/COUNTA(G52:L72),"")</f>
        <v/>
      </c>
      <c r="Y74" s="134" t="s">
        <v>278</v>
      </c>
      <c r="Z74" s="135" t="str">
        <f>IFERROR((Z54+Z57+Z60+Z63+Z66+Z69+Z72)/COUNTA(G52:L72),"")</f>
        <v/>
      </c>
      <c r="AA74" s="134" t="s">
        <v>278</v>
      </c>
      <c r="AB74" s="135">
        <f>BU73</f>
        <v>0</v>
      </c>
      <c r="AC74" s="134" t="s">
        <v>278</v>
      </c>
      <c r="AD74" s="820"/>
      <c r="AE74" s="821"/>
      <c r="AF74" s="821"/>
      <c r="AG74" s="822"/>
      <c r="AH74" s="820"/>
      <c r="AI74" s="821"/>
      <c r="AJ74" s="821"/>
      <c r="AK74" s="822"/>
      <c r="AL74" s="826"/>
      <c r="AM74" s="827"/>
      <c r="AN74" s="827"/>
      <c r="AO74" s="827"/>
      <c r="AP74" s="827"/>
      <c r="AQ74" s="827"/>
      <c r="AR74" s="827"/>
      <c r="AS74" s="827"/>
      <c r="AT74" s="827"/>
      <c r="AU74" s="827"/>
      <c r="AV74" s="828"/>
      <c r="AW74" s="831"/>
      <c r="AX74" s="832"/>
      <c r="AY74" s="832"/>
      <c r="AZ74" s="874"/>
      <c r="BA74" s="875"/>
      <c r="BB74" s="876"/>
      <c r="BC74" s="880"/>
      <c r="BD74" s="881"/>
      <c r="BE74" s="881"/>
      <c r="BF74" s="882"/>
      <c r="BG74" s="886"/>
      <c r="BH74" s="887"/>
      <c r="BI74" s="887"/>
      <c r="BJ74" s="887"/>
      <c r="BK74" s="887"/>
      <c r="BL74" s="887"/>
      <c r="BM74" s="887"/>
      <c r="BN74" s="887"/>
      <c r="BO74" s="887"/>
      <c r="BP74" s="888"/>
      <c r="BT74" s="132">
        <f>IFERROR(SUM(AB54,AB57,AB60,AB63,AB66,AB69,AB72)/COUNTA(G52:L72),0)</f>
        <v>0</v>
      </c>
      <c r="BU74" s="132">
        <f>IFERROR(SUM(AB52,AB55,AB58,AB61,AB64,AB67,AB70)/COUNTA(G52:L72),0)</f>
        <v>0</v>
      </c>
    </row>
    <row r="75" spans="1:73" s="84" customFormat="1" ht="14.1" customHeight="1">
      <c r="A75" s="889" t="s">
        <v>311</v>
      </c>
      <c r="B75" s="889"/>
      <c r="C75" s="136" t="s">
        <v>312</v>
      </c>
      <c r="D75" s="890" t="s">
        <v>313</v>
      </c>
      <c r="E75" s="890"/>
      <c r="F75" s="890"/>
      <c r="G75" s="890"/>
      <c r="H75" s="890"/>
      <c r="I75" s="890"/>
      <c r="J75" s="890"/>
      <c r="K75" s="890"/>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c r="AM75" s="890"/>
      <c r="AN75" s="890"/>
      <c r="AO75" s="890"/>
      <c r="AP75" s="890"/>
      <c r="AQ75" s="890"/>
      <c r="AR75" s="890"/>
      <c r="AS75" s="890"/>
      <c r="AT75" s="890"/>
      <c r="AU75" s="890"/>
      <c r="AV75" s="890"/>
      <c r="AW75" s="890"/>
      <c r="AX75" s="890"/>
      <c r="AY75" s="890"/>
      <c r="AZ75" s="890"/>
      <c r="BA75" s="890"/>
      <c r="BB75" s="890"/>
      <c r="BC75" s="890"/>
      <c r="BD75" s="890"/>
      <c r="BE75" s="890"/>
      <c r="BF75" s="890"/>
      <c r="BG75" s="890"/>
      <c r="BH75" s="890"/>
      <c r="BI75" s="890"/>
      <c r="BJ75" s="890"/>
      <c r="BK75" s="890"/>
      <c r="BL75" s="890"/>
      <c r="BM75" s="890"/>
      <c r="BN75" s="890"/>
      <c r="BO75" s="890"/>
      <c r="BP75" s="890"/>
    </row>
    <row r="76" spans="1:73" s="84" customFormat="1" ht="14.1" customHeight="1">
      <c r="A76" s="137"/>
      <c r="B76" s="137"/>
      <c r="C76" s="138"/>
      <c r="D76" s="891"/>
      <c r="E76" s="891"/>
      <c r="F76" s="891"/>
      <c r="G76" s="891"/>
      <c r="H76" s="891"/>
      <c r="I76" s="891"/>
      <c r="J76" s="891"/>
      <c r="K76" s="891"/>
      <c r="L76" s="891"/>
      <c r="M76" s="891"/>
      <c r="N76" s="891"/>
      <c r="O76" s="891"/>
      <c r="P76" s="891"/>
      <c r="Q76" s="891"/>
      <c r="R76" s="891"/>
      <c r="S76" s="891"/>
      <c r="T76" s="891"/>
      <c r="U76" s="891"/>
      <c r="V76" s="891"/>
      <c r="W76" s="891"/>
      <c r="X76" s="891"/>
      <c r="Y76" s="891"/>
      <c r="Z76" s="891"/>
      <c r="AA76" s="891"/>
      <c r="AB76" s="891"/>
      <c r="AC76" s="891"/>
      <c r="AD76" s="891"/>
      <c r="AE76" s="891"/>
      <c r="AF76" s="891"/>
      <c r="AG76" s="891"/>
      <c r="AH76" s="891"/>
      <c r="AI76" s="891"/>
      <c r="AJ76" s="891"/>
      <c r="AK76" s="891"/>
      <c r="AL76" s="891"/>
      <c r="AM76" s="891"/>
      <c r="AN76" s="891"/>
      <c r="AO76" s="891"/>
      <c r="AP76" s="891"/>
      <c r="AQ76" s="891"/>
      <c r="AR76" s="891"/>
      <c r="AS76" s="891"/>
      <c r="AT76" s="891"/>
      <c r="AU76" s="891"/>
      <c r="AV76" s="891"/>
      <c r="AW76" s="891"/>
      <c r="AX76" s="891"/>
      <c r="AY76" s="891"/>
      <c r="AZ76" s="891"/>
      <c r="BA76" s="891"/>
      <c r="BB76" s="891"/>
      <c r="BC76" s="891"/>
      <c r="BD76" s="891"/>
      <c r="BE76" s="891"/>
      <c r="BF76" s="891"/>
      <c r="BG76" s="891"/>
      <c r="BH76" s="891"/>
      <c r="BI76" s="891"/>
      <c r="BJ76" s="891"/>
      <c r="BK76" s="891"/>
      <c r="BL76" s="891"/>
      <c r="BM76" s="891"/>
      <c r="BN76" s="891"/>
      <c r="BO76" s="891"/>
      <c r="BP76" s="891"/>
    </row>
    <row r="77" spans="1:73" s="84" customFormat="1" ht="12" customHeight="1">
      <c r="B77" s="140"/>
      <c r="C77" s="138" t="s">
        <v>314</v>
      </c>
      <c r="D77" s="892" t="s">
        <v>315</v>
      </c>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2"/>
      <c r="AX77" s="892"/>
      <c r="AY77" s="892"/>
      <c r="AZ77" s="892"/>
      <c r="BA77" s="892"/>
      <c r="BB77" s="892"/>
      <c r="BC77" s="892"/>
      <c r="BD77" s="892"/>
      <c r="BE77" s="892"/>
      <c r="BF77" s="892"/>
      <c r="BG77" s="892"/>
      <c r="BH77" s="892"/>
      <c r="BI77" s="892"/>
      <c r="BJ77" s="892"/>
      <c r="BK77" s="892"/>
      <c r="BL77" s="892"/>
      <c r="BM77" s="892"/>
      <c r="BN77" s="892"/>
      <c r="BO77" s="892"/>
      <c r="BP77" s="892"/>
    </row>
    <row r="78" spans="1:73" s="84" customFormat="1" ht="12" customHeight="1">
      <c r="C78" s="138" t="s">
        <v>316</v>
      </c>
      <c r="D78" s="869" t="s">
        <v>317</v>
      </c>
      <c r="E78" s="869"/>
      <c r="F78" s="869"/>
      <c r="G78" s="869"/>
      <c r="H78" s="869"/>
      <c r="I78" s="869"/>
      <c r="J78" s="869"/>
      <c r="K78" s="869"/>
      <c r="L78" s="869"/>
      <c r="M78" s="869"/>
      <c r="N78" s="869"/>
      <c r="O78" s="869"/>
      <c r="P78" s="869"/>
      <c r="Q78" s="869"/>
      <c r="R78" s="869"/>
      <c r="S78" s="869"/>
      <c r="T78" s="869"/>
      <c r="U78" s="869"/>
      <c r="V78" s="869"/>
      <c r="W78" s="869"/>
      <c r="X78" s="869"/>
      <c r="Y78" s="869"/>
      <c r="Z78" s="869"/>
      <c r="AA78" s="869"/>
      <c r="AB78" s="869"/>
      <c r="AC78" s="869"/>
      <c r="AD78" s="869"/>
      <c r="AE78" s="869"/>
      <c r="AF78" s="869"/>
      <c r="AG78" s="869"/>
      <c r="AH78" s="869"/>
      <c r="AI78" s="869"/>
      <c r="AJ78" s="869"/>
      <c r="AK78" s="869"/>
      <c r="AL78" s="869"/>
      <c r="AM78" s="869"/>
      <c r="AN78" s="869"/>
      <c r="AO78" s="869"/>
      <c r="AP78" s="869"/>
      <c r="AQ78" s="869"/>
      <c r="AR78" s="869"/>
      <c r="AS78" s="869"/>
      <c r="AT78" s="869"/>
      <c r="AU78" s="869"/>
      <c r="AV78" s="869"/>
      <c r="AW78" s="869"/>
      <c r="AX78" s="869"/>
      <c r="AY78" s="869"/>
      <c r="AZ78" s="869"/>
      <c r="BA78" s="869"/>
      <c r="BB78" s="869"/>
      <c r="BC78" s="869"/>
      <c r="BD78" s="869"/>
      <c r="BE78" s="869"/>
      <c r="BF78" s="869"/>
      <c r="BG78" s="869"/>
      <c r="BH78" s="869"/>
      <c r="BI78" s="869"/>
      <c r="BJ78" s="869"/>
      <c r="BK78" s="869"/>
      <c r="BL78" s="869"/>
      <c r="BM78" s="869"/>
      <c r="BN78" s="869"/>
      <c r="BO78" s="869"/>
      <c r="BP78" s="869"/>
    </row>
    <row r="79" spans="1:73" s="84" customFormat="1" ht="12" customHeight="1">
      <c r="D79" s="869"/>
      <c r="E79" s="869"/>
      <c r="F79" s="869"/>
      <c r="G79" s="869"/>
      <c r="H79" s="869"/>
      <c r="I79" s="869"/>
      <c r="J79" s="869"/>
      <c r="K79" s="869"/>
      <c r="L79" s="869"/>
      <c r="M79" s="869"/>
      <c r="N79" s="869"/>
      <c r="O79" s="869"/>
      <c r="P79" s="869"/>
      <c r="Q79" s="869"/>
      <c r="R79" s="869"/>
      <c r="S79" s="869"/>
      <c r="T79" s="869"/>
      <c r="U79" s="869"/>
      <c r="V79" s="869"/>
      <c r="W79" s="869"/>
      <c r="X79" s="869"/>
      <c r="Y79" s="869"/>
      <c r="Z79" s="869"/>
      <c r="AA79" s="869"/>
      <c r="AB79" s="869"/>
      <c r="AC79" s="869"/>
      <c r="AD79" s="869"/>
      <c r="AE79" s="869"/>
      <c r="AF79" s="869"/>
      <c r="AG79" s="869"/>
      <c r="AH79" s="869"/>
      <c r="AI79" s="869"/>
      <c r="AJ79" s="869"/>
      <c r="AK79" s="869"/>
      <c r="AL79" s="869"/>
      <c r="AM79" s="869"/>
      <c r="AN79" s="869"/>
      <c r="AO79" s="869"/>
      <c r="AP79" s="869"/>
      <c r="AQ79" s="869"/>
      <c r="AR79" s="869"/>
      <c r="AS79" s="869"/>
      <c r="AT79" s="869"/>
      <c r="AU79" s="869"/>
      <c r="AV79" s="869"/>
      <c r="AW79" s="869"/>
      <c r="AX79" s="869"/>
      <c r="AY79" s="869"/>
      <c r="AZ79" s="869"/>
      <c r="BA79" s="869"/>
      <c r="BB79" s="869"/>
      <c r="BC79" s="869"/>
      <c r="BD79" s="869"/>
      <c r="BE79" s="869"/>
      <c r="BF79" s="869"/>
      <c r="BG79" s="869"/>
      <c r="BH79" s="869"/>
      <c r="BI79" s="869"/>
      <c r="BJ79" s="869"/>
      <c r="BK79" s="869"/>
      <c r="BL79" s="869"/>
      <c r="BM79" s="869"/>
      <c r="BN79" s="869"/>
      <c r="BO79" s="869"/>
      <c r="BP79" s="869"/>
    </row>
    <row r="80" spans="1:73" s="84" customFormat="1" ht="12" customHeight="1">
      <c r="C80" s="138" t="s">
        <v>318</v>
      </c>
      <c r="D80" s="869" t="s">
        <v>319</v>
      </c>
      <c r="E80" s="869"/>
      <c r="F80" s="869"/>
      <c r="G80" s="869"/>
      <c r="H80" s="869"/>
      <c r="I80" s="869"/>
      <c r="J80" s="869"/>
      <c r="K80" s="869"/>
      <c r="L80" s="869"/>
      <c r="M80" s="869"/>
      <c r="N80" s="869"/>
      <c r="O80" s="869"/>
      <c r="P80" s="869"/>
      <c r="Q80" s="869"/>
      <c r="R80" s="869"/>
      <c r="S80" s="869"/>
      <c r="T80" s="869"/>
      <c r="U80" s="869"/>
      <c r="V80" s="869"/>
      <c r="W80" s="869"/>
      <c r="X80" s="869"/>
      <c r="Y80" s="869"/>
      <c r="Z80" s="869"/>
      <c r="AA80" s="869"/>
      <c r="AB80" s="869"/>
      <c r="AC80" s="869"/>
      <c r="AD80" s="869"/>
      <c r="AE80" s="869"/>
      <c r="AF80" s="869"/>
      <c r="AG80" s="869"/>
      <c r="AH80" s="869"/>
      <c r="AI80" s="869"/>
      <c r="AJ80" s="869"/>
      <c r="AK80" s="869"/>
      <c r="AL80" s="869"/>
      <c r="AM80" s="869"/>
      <c r="AN80" s="869"/>
      <c r="AO80" s="869"/>
      <c r="AP80" s="869"/>
      <c r="AQ80" s="869"/>
      <c r="AR80" s="869"/>
      <c r="AS80" s="869"/>
      <c r="AT80" s="869"/>
      <c r="AU80" s="869"/>
      <c r="AV80" s="869"/>
      <c r="AW80" s="869"/>
      <c r="AX80" s="869"/>
      <c r="AY80" s="869"/>
      <c r="AZ80" s="869"/>
      <c r="BA80" s="869"/>
      <c r="BB80" s="869"/>
      <c r="BC80" s="869"/>
      <c r="BD80" s="869"/>
      <c r="BE80" s="869"/>
      <c r="BF80" s="869"/>
      <c r="BG80" s="869"/>
      <c r="BH80" s="869"/>
      <c r="BI80" s="869"/>
      <c r="BJ80" s="869"/>
      <c r="BK80" s="869"/>
      <c r="BL80" s="869"/>
      <c r="BM80" s="869"/>
      <c r="BN80" s="869"/>
      <c r="BO80" s="869"/>
      <c r="BP80" s="869"/>
    </row>
    <row r="81" spans="3:68" s="84" customFormat="1" ht="12" customHeight="1">
      <c r="D81" s="869"/>
      <c r="E81" s="869"/>
      <c r="F81" s="869"/>
      <c r="G81" s="869"/>
      <c r="H81" s="869"/>
      <c r="I81" s="869"/>
      <c r="J81" s="869"/>
      <c r="K81" s="869"/>
      <c r="L81" s="869"/>
      <c r="M81" s="869"/>
      <c r="N81" s="869"/>
      <c r="O81" s="869"/>
      <c r="P81" s="869"/>
      <c r="Q81" s="869"/>
      <c r="R81" s="869"/>
      <c r="S81" s="869"/>
      <c r="T81" s="869"/>
      <c r="U81" s="869"/>
      <c r="V81" s="869"/>
      <c r="W81" s="869"/>
      <c r="X81" s="869"/>
      <c r="Y81" s="869"/>
      <c r="Z81" s="869"/>
      <c r="AA81" s="869"/>
      <c r="AB81" s="869"/>
      <c r="AC81" s="869"/>
      <c r="AD81" s="869"/>
      <c r="AE81" s="869"/>
      <c r="AF81" s="869"/>
      <c r="AG81" s="869"/>
      <c r="AH81" s="869"/>
      <c r="AI81" s="869"/>
      <c r="AJ81" s="869"/>
      <c r="AK81" s="869"/>
      <c r="AL81" s="869"/>
      <c r="AM81" s="869"/>
      <c r="AN81" s="869"/>
      <c r="AO81" s="869"/>
      <c r="AP81" s="869"/>
      <c r="AQ81" s="869"/>
      <c r="AR81" s="869"/>
      <c r="AS81" s="869"/>
      <c r="AT81" s="869"/>
      <c r="AU81" s="869"/>
      <c r="AV81" s="869"/>
      <c r="AW81" s="869"/>
      <c r="AX81" s="869"/>
      <c r="AY81" s="869"/>
      <c r="AZ81" s="869"/>
      <c r="BA81" s="869"/>
      <c r="BB81" s="869"/>
      <c r="BC81" s="869"/>
      <c r="BD81" s="869"/>
      <c r="BE81" s="869"/>
      <c r="BF81" s="869"/>
      <c r="BG81" s="869"/>
      <c r="BH81" s="869"/>
      <c r="BI81" s="869"/>
      <c r="BJ81" s="869"/>
      <c r="BK81" s="869"/>
      <c r="BL81" s="869"/>
      <c r="BM81" s="869"/>
      <c r="BN81" s="869"/>
      <c r="BO81" s="869"/>
      <c r="BP81" s="869"/>
    </row>
    <row r="82" spans="3:68" s="84" customFormat="1" ht="12" customHeight="1">
      <c r="C82" s="142" t="s">
        <v>320</v>
      </c>
      <c r="D82" s="870" t="s">
        <v>321</v>
      </c>
      <c r="E82" s="870"/>
      <c r="F82" s="870"/>
      <c r="G82" s="870"/>
      <c r="H82" s="870"/>
      <c r="I82" s="870"/>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row>
    <row r="83" spans="3:68">
      <c r="C83" s="142"/>
      <c r="D83" s="142"/>
      <c r="E83" s="142"/>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row>
  </sheetData>
  <sheetProtection algorithmName="SHA-512" hashValue="5SIOFlbE51yRr4xBVsU5AIwWjTwLp+uZBFw5t4m5lBTyvF/yWoe3tYIX3xSnS6jFlXuJKMz1o1cxvTV/RsWLyw==" saltValue="OcignC2myUo93vyZPmRQhQ==" spinCount="100000" sheet="1" objects="1" scenarios="1"/>
  <mergeCells count="600">
    <mergeCell ref="A1:BP1"/>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Z52:BB53"/>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U48:Y48"/>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C58:AC59"/>
    <mergeCell ref="A58:A60"/>
    <mergeCell ref="B58:F59"/>
    <mergeCell ref="G58:L60"/>
    <mergeCell ref="M58:M60"/>
    <mergeCell ref="N58:N60"/>
    <mergeCell ref="O58:Q58"/>
    <mergeCell ref="R58:T60"/>
    <mergeCell ref="U58:W59"/>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B67:AB68"/>
    <mergeCell ref="AC67:AC68"/>
    <mergeCell ref="A67:A69"/>
    <mergeCell ref="B67:F68"/>
    <mergeCell ref="G67:L69"/>
    <mergeCell ref="M67:M69"/>
    <mergeCell ref="N67:N69"/>
    <mergeCell ref="O67:Q67"/>
    <mergeCell ref="R67:T69"/>
    <mergeCell ref="U67:W68"/>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B3:D3"/>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s>
  <phoneticPr fontId="1"/>
  <conditionalFormatting sqref="B13:D13">
    <cfRule type="containsBlanks" dxfId="121" priority="40">
      <formula>LEN(TRIM(B13))=0</formula>
    </cfRule>
  </conditionalFormatting>
  <conditionalFormatting sqref="B16:D16">
    <cfRule type="containsBlanks" dxfId="120" priority="38">
      <formula>LEN(TRIM(B16))=0</formula>
    </cfRule>
  </conditionalFormatting>
  <conditionalFormatting sqref="B19:D19">
    <cfRule type="containsBlanks" dxfId="119" priority="36">
      <formula>LEN(TRIM(B19))=0</formula>
    </cfRule>
  </conditionalFormatting>
  <conditionalFormatting sqref="B22:D22">
    <cfRule type="containsBlanks" dxfId="118" priority="34">
      <formula>LEN(TRIM(B22))=0</formula>
    </cfRule>
  </conditionalFormatting>
  <conditionalFormatting sqref="B25:D25">
    <cfRule type="containsBlanks" dxfId="117" priority="32">
      <formula>LEN(TRIM(B25))=0</formula>
    </cfRule>
  </conditionalFormatting>
  <conditionalFormatting sqref="B28:D28">
    <cfRule type="containsBlanks" dxfId="116" priority="30">
      <formula>LEN(TRIM(B28))=0</formula>
    </cfRule>
  </conditionalFormatting>
  <conditionalFormatting sqref="B31:D31">
    <cfRule type="containsBlanks" dxfId="115" priority="28">
      <formula>LEN(TRIM(B31))=0</formula>
    </cfRule>
  </conditionalFormatting>
  <conditionalFormatting sqref="B54:D54">
    <cfRule type="containsBlanks" dxfId="114" priority="14">
      <formula>LEN(TRIM(B54))=0</formula>
    </cfRule>
  </conditionalFormatting>
  <conditionalFormatting sqref="B57:D57">
    <cfRule type="containsBlanks" dxfId="113" priority="12">
      <formula>LEN(TRIM(B57))=0</formula>
    </cfRule>
  </conditionalFormatting>
  <conditionalFormatting sqref="B60:D60">
    <cfRule type="containsBlanks" dxfId="112" priority="10">
      <formula>LEN(TRIM(B60))=0</formula>
    </cfRule>
  </conditionalFormatting>
  <conditionalFormatting sqref="B63:D63">
    <cfRule type="containsBlanks" dxfId="111" priority="8">
      <formula>LEN(TRIM(B63))=0</formula>
    </cfRule>
  </conditionalFormatting>
  <conditionalFormatting sqref="B66:D66">
    <cfRule type="containsBlanks" dxfId="110" priority="6">
      <formula>LEN(TRIM(B66))=0</formula>
    </cfRule>
  </conditionalFormatting>
  <conditionalFormatting sqref="B69:D69">
    <cfRule type="containsBlanks" dxfId="109" priority="4">
      <formula>LEN(TRIM(B69))=0</formula>
    </cfRule>
  </conditionalFormatting>
  <conditionalFormatting sqref="B72:D72">
    <cfRule type="containsBlanks" dxfId="108" priority="2">
      <formula>LEN(TRIM(B72))=0</formula>
    </cfRule>
  </conditionalFormatting>
  <conditionalFormatting sqref="B11:F12 E13:F13">
    <cfRule type="containsBlanks" dxfId="107" priority="41">
      <formula>LEN(TRIM(B11))=0</formula>
    </cfRule>
  </conditionalFormatting>
  <conditionalFormatting sqref="B14:F15 E16:F16">
    <cfRule type="containsBlanks" dxfId="106" priority="39">
      <formula>LEN(TRIM(B14))=0</formula>
    </cfRule>
  </conditionalFormatting>
  <conditionalFormatting sqref="B17:F18 E19:F19">
    <cfRule type="containsBlanks" dxfId="105" priority="37">
      <formula>LEN(TRIM(B17))=0</formula>
    </cfRule>
  </conditionalFormatting>
  <conditionalFormatting sqref="B20:F21 E22:F22">
    <cfRule type="containsBlanks" dxfId="104" priority="35">
      <formula>LEN(TRIM(B20))=0</formula>
    </cfRule>
  </conditionalFormatting>
  <conditionalFormatting sqref="B23:F24 E25:F25">
    <cfRule type="containsBlanks" dxfId="103" priority="33">
      <formula>LEN(TRIM(B23))=0</formula>
    </cfRule>
  </conditionalFormatting>
  <conditionalFormatting sqref="B26:F27 E28:F28">
    <cfRule type="containsBlanks" dxfId="102" priority="31">
      <formula>LEN(TRIM(B26))=0</formula>
    </cfRule>
  </conditionalFormatting>
  <conditionalFormatting sqref="B29:F30 E31:F31">
    <cfRule type="containsBlanks" dxfId="101" priority="29">
      <formula>LEN(TRIM(B29))=0</formula>
    </cfRule>
  </conditionalFormatting>
  <conditionalFormatting sqref="B52:F53 E54:F54">
    <cfRule type="containsBlanks" dxfId="100" priority="15">
      <formula>LEN(TRIM(B52))=0</formula>
    </cfRule>
  </conditionalFormatting>
  <conditionalFormatting sqref="B55:F56 E57:F57">
    <cfRule type="containsBlanks" dxfId="99" priority="13">
      <formula>LEN(TRIM(B55))=0</formula>
    </cfRule>
  </conditionalFormatting>
  <conditionalFormatting sqref="B58:F59 E60:F60">
    <cfRule type="containsBlanks" dxfId="98" priority="11">
      <formula>LEN(TRIM(B58))=0</formula>
    </cfRule>
  </conditionalFormatting>
  <conditionalFormatting sqref="B61:F62 E63:F63">
    <cfRule type="containsBlanks" dxfId="97" priority="9">
      <formula>LEN(TRIM(B61))=0</formula>
    </cfRule>
  </conditionalFormatting>
  <conditionalFormatting sqref="B64:F65 E66:F66">
    <cfRule type="containsBlanks" dxfId="96" priority="7">
      <formula>LEN(TRIM(B64))=0</formula>
    </cfRule>
  </conditionalFormatting>
  <conditionalFormatting sqref="B67:F68 E69:F69">
    <cfRule type="containsBlanks" dxfId="95" priority="5">
      <formula>LEN(TRIM(B67))=0</formula>
    </cfRule>
  </conditionalFormatting>
  <conditionalFormatting sqref="B70:F71 E72:F72">
    <cfRule type="containsBlanks" dxfId="94" priority="3">
      <formula>LEN(TRIM(B70))=0</formula>
    </cfRule>
  </conditionalFormatting>
  <conditionalFormatting sqref="G11 AO11:AR30 AD11:AN31 AS11:AV31 G14 G17 G20">
    <cfRule type="containsBlanks" dxfId="93" priority="50">
      <formula>LEN(TRIM(G11))=0</formula>
    </cfRule>
  </conditionalFormatting>
  <conditionalFormatting sqref="G26">
    <cfRule type="containsBlanks" dxfId="92" priority="46">
      <formula>LEN(TRIM(G26))=0</formula>
    </cfRule>
  </conditionalFormatting>
  <conditionalFormatting sqref="G29">
    <cfRule type="containsBlanks" dxfId="91" priority="48">
      <formula>LEN(TRIM(G29))=0</formula>
    </cfRule>
  </conditionalFormatting>
  <conditionalFormatting sqref="G52 AO52:AR71 AD52:AN72 AS52:AV72 G55 G58 G61">
    <cfRule type="containsBlanks" dxfId="90" priority="24">
      <formula>LEN(TRIM(G52))=0</formula>
    </cfRule>
  </conditionalFormatting>
  <conditionalFormatting sqref="G67">
    <cfRule type="containsBlanks" dxfId="89" priority="20">
      <formula>LEN(TRIM(G67))=0</formula>
    </cfRule>
  </conditionalFormatting>
  <conditionalFormatting sqref="G70">
    <cfRule type="containsBlanks" dxfId="88" priority="22">
      <formula>LEN(TRIM(G70))=0</formula>
    </cfRule>
  </conditionalFormatting>
  <conditionalFormatting sqref="M11:M31 G23">
    <cfRule type="containsBlanks" dxfId="87" priority="44">
      <formula>LEN(TRIM(G11))=0</formula>
    </cfRule>
  </conditionalFormatting>
  <conditionalFormatting sqref="M52:M72 G64">
    <cfRule type="containsBlanks" dxfId="86" priority="18">
      <formula>LEN(TRIM(G52))=0</formula>
    </cfRule>
  </conditionalFormatting>
  <conditionalFormatting sqref="N11:O12 N13 N14:O15 N16 N17:O18 N19 N20:O21 N22">
    <cfRule type="containsBlanks" dxfId="85" priority="49">
      <formula>LEN(TRIM(N11))=0</formula>
    </cfRule>
  </conditionalFormatting>
  <conditionalFormatting sqref="N26:O27 N28">
    <cfRule type="containsBlanks" dxfId="84" priority="45">
      <formula>LEN(TRIM(N26))=0</formula>
    </cfRule>
  </conditionalFormatting>
  <conditionalFormatting sqref="N29:O30 N31">
    <cfRule type="containsBlanks" dxfId="83" priority="47">
      <formula>LEN(TRIM(N29))=0</formula>
    </cfRule>
  </conditionalFormatting>
  <conditionalFormatting sqref="N52:O53 N54 N55:O56 N57 N58:O59 N60 N61:O62 N63">
    <cfRule type="containsBlanks" dxfId="82" priority="23">
      <formula>LEN(TRIM(N52))=0</formula>
    </cfRule>
  </conditionalFormatting>
  <conditionalFormatting sqref="N67:O68 N69">
    <cfRule type="containsBlanks" dxfId="81" priority="19">
      <formula>LEN(TRIM(N67))=0</formula>
    </cfRule>
  </conditionalFormatting>
  <conditionalFormatting sqref="N70:O71 N72">
    <cfRule type="containsBlanks" dxfId="80" priority="21">
      <formula>LEN(TRIM(N70))=0</formula>
    </cfRule>
  </conditionalFormatting>
  <conditionalFormatting sqref="R11:T31 N23:O24 N25">
    <cfRule type="containsBlanks" dxfId="79" priority="43">
      <formula>LEN(TRIM(N11))=0</formula>
    </cfRule>
  </conditionalFormatting>
  <conditionalFormatting sqref="R52:T72 N64:O65 N66">
    <cfRule type="containsBlanks" dxfId="78" priority="17">
      <formula>LEN(TRIM(N52))=0</formula>
    </cfRule>
  </conditionalFormatting>
  <conditionalFormatting sqref="U11:X31 Z11:Z31">
    <cfRule type="containsBlanks" dxfId="77" priority="42">
      <formula>LEN(TRIM(U11))=0</formula>
    </cfRule>
  </conditionalFormatting>
  <conditionalFormatting sqref="U52:X72 Z52:Z72">
    <cfRule type="containsBlanks" dxfId="76" priority="16">
      <formula>LEN(TRIM(U52))=0</formula>
    </cfRule>
  </conditionalFormatting>
  <conditionalFormatting sqref="AO31">
    <cfRule type="containsBlanks" dxfId="75" priority="52">
      <formula>LEN(TRIM(AO31))=0</formula>
    </cfRule>
  </conditionalFormatting>
  <conditionalFormatting sqref="AO72">
    <cfRule type="containsBlanks" dxfId="74" priority="26">
      <formula>LEN(TRIM(AO72))=0</formula>
    </cfRule>
  </conditionalFormatting>
  <conditionalFormatting sqref="AZ11:BB31">
    <cfRule type="containsBlanks" dxfId="73" priority="27">
      <formula>LEN(TRIM(AZ11))=0</formula>
    </cfRule>
  </conditionalFormatting>
  <conditionalFormatting sqref="AZ52:BB72">
    <cfRule type="containsBlanks" dxfId="72" priority="1">
      <formula>LEN(TRIM(AZ52))=0</formula>
    </cfRule>
  </conditionalFormatting>
  <conditionalFormatting sqref="BG11 BG14 BG17 BG20 BG23 BG26 BG29">
    <cfRule type="containsBlanks" dxfId="71" priority="51">
      <formula>LEN(TRIM(BG11))=0</formula>
    </cfRule>
  </conditionalFormatting>
  <conditionalFormatting sqref="BG52 BG55 BG58 BG61 BG64 BG67 BG70">
    <cfRule type="containsBlanks" dxfId="70" priority="25">
      <formula>LEN(TRIM(BG52))=0</formula>
    </cfRule>
  </conditionalFormatting>
  <dataValidations count="4">
    <dataValidation type="list" allowBlank="1" showInputMessage="1" showErrorMessage="1" sqref="R11:T31 R52:T72" xr:uid="{84C45395-A84D-443B-93DD-EF07B80F5B24}">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A133B8A4-16CA-4A3A-95DC-48D3084E7816}">
      <formula1>"　,有,無"</formula1>
    </dataValidation>
    <dataValidation type="list" allowBlank="1" showInputMessage="1" showErrorMessage="1" sqref="O30 O18 O15 O12 O21 O27 O24 O71 O59 O56 O53 O62 O68 O65" xr:uid="{EB28EE52-9EB3-4B34-9B08-FD95A0B45AEF}">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xr:uid="{C878E44F-C82F-4A9C-A717-845CB4A79383}">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85"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3D8C-A4B7-454A-AFEC-99272A854486}">
  <sheetPr>
    <tabColor rgb="FFFFCCFF"/>
  </sheetPr>
  <dimension ref="A1:BS85"/>
  <sheetViews>
    <sheetView showGridLines="0" view="pageBreakPreview" zoomScaleNormal="100" zoomScaleSheetLayoutView="100" workbookViewId="0">
      <selection activeCell="G11" sqref="G11:L13"/>
    </sheetView>
  </sheetViews>
  <sheetFormatPr defaultColWidth="8" defaultRowHeight="12"/>
  <cols>
    <col min="1" max="1" width="2.375" style="80" customWidth="1"/>
    <col min="2" max="4" width="2" style="80" customWidth="1"/>
    <col min="5" max="6" width="2.375" style="80" customWidth="1"/>
    <col min="7" max="11" width="2" style="80" customWidth="1"/>
    <col min="12" max="14" width="2.625" style="80" customWidth="1"/>
    <col min="15" max="17" width="3.125" style="80" customWidth="1"/>
    <col min="18" max="20" width="1.875" style="80" customWidth="1"/>
    <col min="21" max="21" width="2.125" style="80" customWidth="1"/>
    <col min="22" max="22" width="1.625" style="80" customWidth="1"/>
    <col min="23" max="23" width="2.125" style="80" customWidth="1"/>
    <col min="24" max="28" width="2.625" style="80" customWidth="1"/>
    <col min="29" max="29" width="2.375" style="80" customWidth="1"/>
    <col min="30" max="33" width="4.625" style="80" customWidth="1"/>
    <col min="34" max="36" width="2.625" style="80" customWidth="1"/>
    <col min="37" max="47" width="2" style="80" customWidth="1"/>
    <col min="48" max="50" width="2.125" style="80" customWidth="1"/>
    <col min="51" max="54" width="1.875" style="80" customWidth="1"/>
    <col min="55" max="57" width="2.625" style="80" customWidth="1"/>
    <col min="58" max="64" width="1.875" style="80" customWidth="1"/>
    <col min="65" max="66" width="2.125" style="80" customWidth="1"/>
    <col min="67" max="68" width="8" style="80" hidden="1" customWidth="1"/>
    <col min="69" max="69" width="8" style="80" customWidth="1"/>
    <col min="70" max="16384" width="8" style="80"/>
  </cols>
  <sheetData>
    <row r="1" spans="1:70" ht="14.1" customHeight="1">
      <c r="A1" s="800" t="s">
        <v>639</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N1" s="81"/>
      <c r="BO1" s="81"/>
      <c r="BP1" s="81"/>
      <c r="BQ1" s="81"/>
      <c r="BR1" s="81"/>
    </row>
    <row r="2" spans="1:70" ht="5.0999999999999996" customHeight="1"/>
    <row r="3" spans="1:70" ht="14.1" customHeight="1">
      <c r="B3" s="1333" t="s">
        <v>504</v>
      </c>
      <c r="C3" s="1334"/>
      <c r="D3" s="1335"/>
      <c r="F3" s="82" t="s">
        <v>505</v>
      </c>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row>
    <row r="4" spans="1:70" ht="6.95" customHeight="1" thickBot="1">
      <c r="A4" s="82"/>
      <c r="B4" s="82"/>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row>
    <row r="5" spans="1:70" s="84" customFormat="1" ht="12.95" customHeight="1">
      <c r="A5" s="1081" t="s">
        <v>229</v>
      </c>
      <c r="B5" s="1083" t="s">
        <v>230</v>
      </c>
      <c r="C5" s="1084"/>
      <c r="D5" s="1084"/>
      <c r="E5" s="1084"/>
      <c r="F5" s="1085"/>
      <c r="G5" s="1083" t="s">
        <v>231</v>
      </c>
      <c r="H5" s="1084"/>
      <c r="I5" s="1084"/>
      <c r="J5" s="1084"/>
      <c r="K5" s="1084"/>
      <c r="L5" s="1085"/>
      <c r="M5" s="1483" t="s">
        <v>232</v>
      </c>
      <c r="N5" s="1091" t="s">
        <v>233</v>
      </c>
      <c r="O5" s="1094" t="s">
        <v>323</v>
      </c>
      <c r="P5" s="1095"/>
      <c r="Q5" s="1096"/>
      <c r="R5" s="1094" t="s">
        <v>235</v>
      </c>
      <c r="S5" s="1095"/>
      <c r="T5" s="1096"/>
      <c r="U5" s="1083" t="s">
        <v>236</v>
      </c>
      <c r="V5" s="1084"/>
      <c r="W5" s="1084"/>
      <c r="X5" s="1084"/>
      <c r="Y5" s="1084"/>
      <c r="Z5" s="1084"/>
      <c r="AA5" s="1084"/>
      <c r="AB5" s="1084"/>
      <c r="AC5" s="1084"/>
      <c r="AD5" s="1491" t="s">
        <v>237</v>
      </c>
      <c r="AE5" s="1492"/>
      <c r="AF5" s="1492"/>
      <c r="AG5" s="1493"/>
      <c r="AH5" s="1118" t="s">
        <v>324</v>
      </c>
      <c r="AI5" s="1119"/>
      <c r="AJ5" s="1119"/>
      <c r="AK5" s="1119"/>
      <c r="AL5" s="1119"/>
      <c r="AM5" s="1119"/>
      <c r="AN5" s="1119"/>
      <c r="AO5" s="1119"/>
      <c r="AP5" s="1119"/>
      <c r="AQ5" s="1119"/>
      <c r="AR5" s="1119"/>
      <c r="AS5" s="1124" t="s">
        <v>239</v>
      </c>
      <c r="AT5" s="1125"/>
      <c r="AU5" s="1494"/>
      <c r="AV5" s="1497" t="s">
        <v>240</v>
      </c>
      <c r="AW5" s="1498"/>
      <c r="AX5" s="1499"/>
      <c r="AY5" s="1503" t="s">
        <v>325</v>
      </c>
      <c r="AZ5" s="1504"/>
      <c r="BA5" s="1504"/>
      <c r="BB5" s="1505"/>
      <c r="BC5" s="1143" t="s">
        <v>326</v>
      </c>
      <c r="BD5" s="1095"/>
      <c r="BE5" s="1095"/>
      <c r="BF5" s="1095"/>
      <c r="BG5" s="1095"/>
      <c r="BH5" s="1095"/>
      <c r="BI5" s="1095"/>
      <c r="BJ5" s="1095"/>
      <c r="BK5" s="1095"/>
      <c r="BL5" s="1144"/>
    </row>
    <row r="6" spans="1:70" s="84" customFormat="1" ht="12.95" customHeight="1">
      <c r="A6" s="1082"/>
      <c r="B6" s="847"/>
      <c r="C6" s="1053"/>
      <c r="D6" s="1053"/>
      <c r="E6" s="1053"/>
      <c r="F6" s="935"/>
      <c r="G6" s="847"/>
      <c r="H6" s="1053"/>
      <c r="I6" s="1053"/>
      <c r="J6" s="1053"/>
      <c r="K6" s="1053"/>
      <c r="L6" s="935"/>
      <c r="M6" s="1484"/>
      <c r="N6" s="1092"/>
      <c r="O6" s="926"/>
      <c r="P6" s="927"/>
      <c r="Q6" s="928"/>
      <c r="R6" s="926"/>
      <c r="S6" s="927"/>
      <c r="T6" s="928"/>
      <c r="U6" s="848"/>
      <c r="V6" s="1097"/>
      <c r="W6" s="1097"/>
      <c r="X6" s="1097"/>
      <c r="Y6" s="1097"/>
      <c r="Z6" s="1097"/>
      <c r="AA6" s="1097"/>
      <c r="AB6" s="1097"/>
      <c r="AC6" s="1097"/>
      <c r="AD6" s="1512" t="s">
        <v>327</v>
      </c>
      <c r="AE6" s="1037"/>
      <c r="AF6" s="1036" t="s">
        <v>328</v>
      </c>
      <c r="AG6" s="1038"/>
      <c r="AH6" s="1121"/>
      <c r="AI6" s="1122"/>
      <c r="AJ6" s="1122"/>
      <c r="AK6" s="1122"/>
      <c r="AL6" s="1122"/>
      <c r="AM6" s="1122"/>
      <c r="AN6" s="1122"/>
      <c r="AO6" s="1122"/>
      <c r="AP6" s="1122"/>
      <c r="AQ6" s="1122"/>
      <c r="AR6" s="1122"/>
      <c r="AS6" s="1071"/>
      <c r="AT6" s="1072"/>
      <c r="AU6" s="1495"/>
      <c r="AV6" s="1500"/>
      <c r="AW6" s="1501"/>
      <c r="AX6" s="1502"/>
      <c r="AY6" s="1506"/>
      <c r="AZ6" s="1507"/>
      <c r="BA6" s="1507"/>
      <c r="BB6" s="1508"/>
      <c r="BC6" s="1145"/>
      <c r="BD6" s="930"/>
      <c r="BE6" s="930"/>
      <c r="BF6" s="930"/>
      <c r="BG6" s="930"/>
      <c r="BH6" s="930"/>
      <c r="BI6" s="930"/>
      <c r="BJ6" s="930"/>
      <c r="BK6" s="930"/>
      <c r="BL6" s="1146"/>
    </row>
    <row r="7" spans="1:70" s="84" customFormat="1" ht="15" customHeight="1">
      <c r="A7" s="1082"/>
      <c r="B7" s="847"/>
      <c r="C7" s="1053"/>
      <c r="D7" s="1053"/>
      <c r="E7" s="1053"/>
      <c r="F7" s="935"/>
      <c r="G7" s="847"/>
      <c r="H7" s="1053"/>
      <c r="I7" s="1053"/>
      <c r="J7" s="1053"/>
      <c r="K7" s="1053"/>
      <c r="L7" s="935"/>
      <c r="M7" s="1484"/>
      <c r="N7" s="1092"/>
      <c r="O7" s="937"/>
      <c r="P7" s="938"/>
      <c r="Q7" s="939"/>
      <c r="R7" s="926"/>
      <c r="S7" s="927"/>
      <c r="T7" s="928"/>
      <c r="U7" s="1098" t="s">
        <v>245</v>
      </c>
      <c r="V7" s="1099"/>
      <c r="W7" s="1099"/>
      <c r="X7" s="1099"/>
      <c r="Y7" s="1099"/>
      <c r="Z7" s="1100" t="s">
        <v>246</v>
      </c>
      <c r="AA7" s="1101"/>
      <c r="AB7" s="1036" t="s">
        <v>247</v>
      </c>
      <c r="AC7" s="1037"/>
      <c r="AD7" s="1008"/>
      <c r="AE7" s="927"/>
      <c r="AF7" s="926"/>
      <c r="AG7" s="928"/>
      <c r="AH7" s="1103" t="s">
        <v>329</v>
      </c>
      <c r="AI7" s="1104"/>
      <c r="AJ7" s="1104"/>
      <c r="AK7" s="1104"/>
      <c r="AL7" s="1104"/>
      <c r="AM7" s="1104"/>
      <c r="AN7" s="1104"/>
      <c r="AO7" s="1104"/>
      <c r="AP7" s="1104"/>
      <c r="AQ7" s="1104"/>
      <c r="AR7" s="1104"/>
      <c r="AS7" s="1071"/>
      <c r="AT7" s="1072"/>
      <c r="AU7" s="1495"/>
      <c r="AV7" s="1485" t="s">
        <v>249</v>
      </c>
      <c r="AW7" s="1486"/>
      <c r="AX7" s="1487"/>
      <c r="AY7" s="1506"/>
      <c r="AZ7" s="1507"/>
      <c r="BA7" s="1507"/>
      <c r="BB7" s="1508"/>
      <c r="BC7" s="1109" t="s">
        <v>330</v>
      </c>
      <c r="BD7" s="1110"/>
      <c r="BE7" s="1110"/>
      <c r="BF7" s="1110"/>
      <c r="BG7" s="1110"/>
      <c r="BH7" s="1110"/>
      <c r="BI7" s="1110"/>
      <c r="BJ7" s="1110"/>
      <c r="BK7" s="1110"/>
      <c r="BL7" s="1111"/>
    </row>
    <row r="8" spans="1:70" s="84" customFormat="1" ht="15" customHeight="1">
      <c r="A8" s="1082"/>
      <c r="B8" s="974"/>
      <c r="C8" s="1086"/>
      <c r="D8" s="1086"/>
      <c r="E8" s="1086"/>
      <c r="F8" s="1087"/>
      <c r="G8" s="847"/>
      <c r="H8" s="1053"/>
      <c r="I8" s="1053"/>
      <c r="J8" s="1053"/>
      <c r="K8" s="1053"/>
      <c r="L8" s="935"/>
      <c r="M8" s="1484"/>
      <c r="N8" s="1092"/>
      <c r="O8" s="1071" t="s">
        <v>331</v>
      </c>
      <c r="P8" s="1072"/>
      <c r="Q8" s="1073"/>
      <c r="R8" s="926"/>
      <c r="S8" s="927"/>
      <c r="T8" s="928"/>
      <c r="U8" s="1036" t="s">
        <v>252</v>
      </c>
      <c r="V8" s="1037"/>
      <c r="W8" s="1037"/>
      <c r="X8" s="1036" t="s">
        <v>253</v>
      </c>
      <c r="Y8" s="1038"/>
      <c r="Z8" s="1102"/>
      <c r="AA8" s="1102"/>
      <c r="AB8" s="926"/>
      <c r="AC8" s="927"/>
      <c r="AD8" s="1008"/>
      <c r="AE8" s="927"/>
      <c r="AF8" s="926"/>
      <c r="AG8" s="928"/>
      <c r="AH8" s="1074" t="s">
        <v>254</v>
      </c>
      <c r="AI8" s="1075"/>
      <c r="AJ8" s="1076"/>
      <c r="AK8" s="1074" t="s">
        <v>255</v>
      </c>
      <c r="AL8" s="1075"/>
      <c r="AM8" s="1075"/>
      <c r="AN8" s="1076"/>
      <c r="AO8" s="1074" t="s">
        <v>256</v>
      </c>
      <c r="AP8" s="1075"/>
      <c r="AQ8" s="1075"/>
      <c r="AR8" s="1076"/>
      <c r="AS8" s="1071"/>
      <c r="AT8" s="1072"/>
      <c r="AU8" s="1495"/>
      <c r="AV8" s="1488"/>
      <c r="AW8" s="1489"/>
      <c r="AX8" s="1490"/>
      <c r="AY8" s="1506"/>
      <c r="AZ8" s="1507"/>
      <c r="BA8" s="1507"/>
      <c r="BB8" s="1508"/>
      <c r="BC8" s="1109"/>
      <c r="BD8" s="1110"/>
      <c r="BE8" s="1110"/>
      <c r="BF8" s="1110"/>
      <c r="BG8" s="1110"/>
      <c r="BH8" s="1110"/>
      <c r="BI8" s="1110"/>
      <c r="BJ8" s="1110"/>
      <c r="BK8" s="1110"/>
      <c r="BL8" s="1111"/>
    </row>
    <row r="9" spans="1:70" s="84" customFormat="1" ht="15" customHeight="1">
      <c r="A9" s="1082"/>
      <c r="B9" s="979" t="s">
        <v>257</v>
      </c>
      <c r="C9" s="1051"/>
      <c r="D9" s="1052"/>
      <c r="E9" s="1471" t="s">
        <v>258</v>
      </c>
      <c r="F9" s="1472"/>
      <c r="G9" s="847"/>
      <c r="H9" s="1053"/>
      <c r="I9" s="1053"/>
      <c r="J9" s="1053"/>
      <c r="K9" s="1053"/>
      <c r="L9" s="935"/>
      <c r="M9" s="1484"/>
      <c r="N9" s="1092"/>
      <c r="O9" s="1071"/>
      <c r="P9" s="1072"/>
      <c r="Q9" s="1073"/>
      <c r="R9" s="926"/>
      <c r="S9" s="927"/>
      <c r="T9" s="928"/>
      <c r="U9" s="926"/>
      <c r="V9" s="927"/>
      <c r="W9" s="927"/>
      <c r="X9" s="926"/>
      <c r="Y9" s="928"/>
      <c r="Z9" s="1102"/>
      <c r="AA9" s="1102"/>
      <c r="AB9" s="926"/>
      <c r="AC9" s="927"/>
      <c r="AD9" s="1513"/>
      <c r="AE9" s="938"/>
      <c r="AF9" s="937"/>
      <c r="AG9" s="939"/>
      <c r="AH9" s="1059" t="s">
        <v>259</v>
      </c>
      <c r="AI9" s="1060"/>
      <c r="AJ9" s="1061"/>
      <c r="AK9" s="1059" t="s">
        <v>260</v>
      </c>
      <c r="AL9" s="1060"/>
      <c r="AM9" s="1060"/>
      <c r="AN9" s="1061"/>
      <c r="AO9" s="1059" t="s">
        <v>261</v>
      </c>
      <c r="AP9" s="1060"/>
      <c r="AQ9" s="1060"/>
      <c r="AR9" s="1061"/>
      <c r="AS9" s="1071"/>
      <c r="AT9" s="1072"/>
      <c r="AU9" s="1495"/>
      <c r="AV9" s="1475" t="s">
        <v>262</v>
      </c>
      <c r="AW9" s="1476"/>
      <c r="AX9" s="1477"/>
      <c r="AY9" s="1506"/>
      <c r="AZ9" s="1507"/>
      <c r="BA9" s="1507"/>
      <c r="BB9" s="1508"/>
      <c r="BC9" s="1109"/>
      <c r="BD9" s="1110"/>
      <c r="BE9" s="1110"/>
      <c r="BF9" s="1110"/>
      <c r="BG9" s="1110"/>
      <c r="BH9" s="1110"/>
      <c r="BI9" s="1110"/>
      <c r="BJ9" s="1110"/>
      <c r="BK9" s="1110"/>
      <c r="BL9" s="1111"/>
    </row>
    <row r="10" spans="1:70" s="84" customFormat="1" ht="15" customHeight="1">
      <c r="A10" s="1082"/>
      <c r="B10" s="847"/>
      <c r="C10" s="1053"/>
      <c r="D10" s="1054"/>
      <c r="E10" s="1473"/>
      <c r="F10" s="1474"/>
      <c r="G10" s="847"/>
      <c r="H10" s="1053"/>
      <c r="I10" s="1053"/>
      <c r="J10" s="1053"/>
      <c r="K10" s="1053"/>
      <c r="L10" s="935"/>
      <c r="M10" s="1484"/>
      <c r="N10" s="1092"/>
      <c r="O10" s="1071"/>
      <c r="P10" s="1072"/>
      <c r="Q10" s="1073"/>
      <c r="R10" s="926"/>
      <c r="S10" s="927"/>
      <c r="T10" s="928"/>
      <c r="U10" s="926"/>
      <c r="V10" s="927"/>
      <c r="W10" s="927"/>
      <c r="X10" s="926"/>
      <c r="Y10" s="928"/>
      <c r="Z10" s="1102"/>
      <c r="AA10" s="1102"/>
      <c r="AB10" s="926"/>
      <c r="AC10" s="927"/>
      <c r="AD10" s="1481" t="s">
        <v>332</v>
      </c>
      <c r="AE10" s="1482"/>
      <c r="AF10" s="1482" t="s">
        <v>332</v>
      </c>
      <c r="AG10" s="1482"/>
      <c r="AH10" s="835" t="s">
        <v>266</v>
      </c>
      <c r="AI10" s="836"/>
      <c r="AJ10" s="837"/>
      <c r="AK10" s="1068" t="s">
        <v>267</v>
      </c>
      <c r="AL10" s="1069"/>
      <c r="AM10" s="1069"/>
      <c r="AN10" s="1070"/>
      <c r="AO10" s="835" t="s">
        <v>268</v>
      </c>
      <c r="AP10" s="836"/>
      <c r="AQ10" s="836"/>
      <c r="AR10" s="837"/>
      <c r="AS10" s="1126"/>
      <c r="AT10" s="1127"/>
      <c r="AU10" s="1496"/>
      <c r="AV10" s="1478"/>
      <c r="AW10" s="1479"/>
      <c r="AX10" s="1480"/>
      <c r="AY10" s="1509"/>
      <c r="AZ10" s="1510"/>
      <c r="BA10" s="1510"/>
      <c r="BB10" s="1511"/>
      <c r="BC10" s="1112"/>
      <c r="BD10" s="1113"/>
      <c r="BE10" s="1113"/>
      <c r="BF10" s="1113"/>
      <c r="BG10" s="1113"/>
      <c r="BH10" s="1113"/>
      <c r="BI10" s="1113"/>
      <c r="BJ10" s="1113"/>
      <c r="BK10" s="1113"/>
      <c r="BL10" s="1114"/>
    </row>
    <row r="11" spans="1:70" s="84" customFormat="1" ht="15" customHeight="1">
      <c r="A11" s="1010">
        <v>1</v>
      </c>
      <c r="B11" s="1011" t="s">
        <v>288</v>
      </c>
      <c r="C11" s="1012"/>
      <c r="D11" s="1012"/>
      <c r="E11" s="1012"/>
      <c r="F11" s="1013"/>
      <c r="G11" s="1011" t="s">
        <v>644</v>
      </c>
      <c r="H11" s="1012"/>
      <c r="I11" s="1012"/>
      <c r="J11" s="1012"/>
      <c r="K11" s="1012"/>
      <c r="L11" s="1013"/>
      <c r="M11" s="1014">
        <v>21</v>
      </c>
      <c r="N11" s="1015" t="s">
        <v>271</v>
      </c>
      <c r="O11" s="1036" t="s">
        <v>271</v>
      </c>
      <c r="P11" s="1037"/>
      <c r="Q11" s="1038"/>
      <c r="R11" s="1036" t="s">
        <v>290</v>
      </c>
      <c r="S11" s="1037"/>
      <c r="T11" s="1038"/>
      <c r="U11" s="1464" t="s">
        <v>333</v>
      </c>
      <c r="V11" s="1465"/>
      <c r="W11" s="1465"/>
      <c r="X11" s="1045"/>
      <c r="Y11" s="1013" t="s">
        <v>274</v>
      </c>
      <c r="Z11" s="1047"/>
      <c r="AA11" s="1013" t="s">
        <v>274</v>
      </c>
      <c r="AB11" s="1027">
        <f>IF((X13+Z13)&gt;=12,X11+Z11+1,X11+Z11)</f>
        <v>0</v>
      </c>
      <c r="AC11" s="1012" t="s">
        <v>274</v>
      </c>
      <c r="AD11" s="1455"/>
      <c r="AE11" s="1456"/>
      <c r="AF11" s="1457">
        <v>158000</v>
      </c>
      <c r="AG11" s="1456"/>
      <c r="AH11" s="1458">
        <v>6000</v>
      </c>
      <c r="AI11" s="1459"/>
      <c r="AJ11" s="1460"/>
      <c r="AK11" s="1461"/>
      <c r="AL11" s="1462"/>
      <c r="AM11" s="1462"/>
      <c r="AN11" s="1463"/>
      <c r="AO11" s="1440">
        <v>7100</v>
      </c>
      <c r="AP11" s="1441"/>
      <c r="AQ11" s="1441"/>
      <c r="AR11" s="1442"/>
      <c r="AS11" s="1443">
        <f>AF11+SUM(AH11:AR13)</f>
        <v>183100</v>
      </c>
      <c r="AT11" s="1444"/>
      <c r="AU11" s="1445"/>
      <c r="AV11" s="1446"/>
      <c r="AW11" s="1447"/>
      <c r="AX11" s="1448"/>
      <c r="AY11" s="198"/>
      <c r="AZ11" s="198"/>
      <c r="BA11" s="198"/>
      <c r="BB11" s="198"/>
      <c r="BC11" s="1452"/>
      <c r="BD11" s="1453"/>
      <c r="BE11" s="1453"/>
      <c r="BF11" s="1453"/>
      <c r="BG11" s="1453"/>
      <c r="BH11" s="1453"/>
      <c r="BI11" s="1453"/>
      <c r="BJ11" s="1453"/>
      <c r="BK11" s="1453"/>
      <c r="BL11" s="1454"/>
    </row>
    <row r="12" spans="1:70" s="84" customFormat="1" ht="15" customHeight="1">
      <c r="A12" s="833"/>
      <c r="B12" s="838"/>
      <c r="C12" s="839"/>
      <c r="D12" s="839"/>
      <c r="E12" s="839"/>
      <c r="F12" s="840"/>
      <c r="G12" s="841"/>
      <c r="H12" s="842"/>
      <c r="I12" s="842"/>
      <c r="J12" s="842"/>
      <c r="K12" s="842"/>
      <c r="L12" s="843"/>
      <c r="M12" s="847"/>
      <c r="N12" s="849"/>
      <c r="O12" s="1005" t="s">
        <v>284</v>
      </c>
      <c r="P12" s="1006"/>
      <c r="Q12" s="1007"/>
      <c r="R12" s="926"/>
      <c r="S12" s="927"/>
      <c r="T12" s="928"/>
      <c r="U12" s="932"/>
      <c r="V12" s="933"/>
      <c r="W12" s="933"/>
      <c r="X12" s="934"/>
      <c r="Y12" s="843"/>
      <c r="Z12" s="936"/>
      <c r="AA12" s="843"/>
      <c r="AB12" s="917"/>
      <c r="AC12" s="842"/>
      <c r="AD12" s="1391"/>
      <c r="AE12" s="1392"/>
      <c r="AF12" s="1394"/>
      <c r="AG12" s="1392"/>
      <c r="AH12" s="1383"/>
      <c r="AI12" s="1384"/>
      <c r="AJ12" s="1385"/>
      <c r="AK12" s="1383"/>
      <c r="AL12" s="1384"/>
      <c r="AM12" s="1384"/>
      <c r="AN12" s="1385"/>
      <c r="AO12" s="1386"/>
      <c r="AP12" s="1387"/>
      <c r="AQ12" s="1387"/>
      <c r="AR12" s="1388"/>
      <c r="AS12" s="1402"/>
      <c r="AT12" s="1403"/>
      <c r="AU12" s="1404"/>
      <c r="AV12" s="1449"/>
      <c r="AW12" s="1450"/>
      <c r="AX12" s="1451"/>
      <c r="AY12" s="199"/>
      <c r="AZ12" s="199"/>
      <c r="BA12" s="199"/>
      <c r="BB12" s="199"/>
      <c r="BC12" s="1411"/>
      <c r="BD12" s="1412"/>
      <c r="BE12" s="1412"/>
      <c r="BF12" s="1412"/>
      <c r="BG12" s="1412"/>
      <c r="BH12" s="1412"/>
      <c r="BI12" s="1412"/>
      <c r="BJ12" s="1412"/>
      <c r="BK12" s="1412"/>
      <c r="BL12" s="1413"/>
    </row>
    <row r="13" spans="1:70" s="84" customFormat="1" ht="15" customHeight="1">
      <c r="A13" s="972"/>
      <c r="B13" s="851" t="s">
        <v>285</v>
      </c>
      <c r="C13" s="852"/>
      <c r="D13" s="853"/>
      <c r="E13" s="854">
        <v>40</v>
      </c>
      <c r="F13" s="855"/>
      <c r="G13" s="838"/>
      <c r="H13" s="839"/>
      <c r="I13" s="839"/>
      <c r="J13" s="839"/>
      <c r="K13" s="839"/>
      <c r="L13" s="840"/>
      <c r="M13" s="974"/>
      <c r="N13" s="976"/>
      <c r="O13" s="953"/>
      <c r="P13" s="954"/>
      <c r="Q13" s="955"/>
      <c r="R13" s="937"/>
      <c r="S13" s="938"/>
      <c r="T13" s="939"/>
      <c r="U13" s="986">
        <v>43922</v>
      </c>
      <c r="V13" s="987"/>
      <c r="W13" s="987"/>
      <c r="X13" s="107">
        <v>2</v>
      </c>
      <c r="Y13" s="200" t="s">
        <v>278</v>
      </c>
      <c r="Z13" s="109"/>
      <c r="AA13" s="200" t="s">
        <v>278</v>
      </c>
      <c r="AB13" s="99">
        <f>IF((X13+Z13)&gt;=12,X13+Z13-12,X13+Z13)</f>
        <v>2</v>
      </c>
      <c r="AC13" s="201" t="s">
        <v>278</v>
      </c>
      <c r="AD13" s="202" t="s">
        <v>334</v>
      </c>
      <c r="AE13" s="203"/>
      <c r="AF13" s="204" t="s">
        <v>335</v>
      </c>
      <c r="AG13" s="205" t="s">
        <v>336</v>
      </c>
      <c r="AH13" s="1383">
        <v>7000</v>
      </c>
      <c r="AI13" s="1384"/>
      <c r="AJ13" s="1385"/>
      <c r="AK13" s="1466"/>
      <c r="AL13" s="1467"/>
      <c r="AM13" s="1467"/>
      <c r="AN13" s="1468"/>
      <c r="AO13" s="1386">
        <v>5000</v>
      </c>
      <c r="AP13" s="1387"/>
      <c r="AQ13" s="1387"/>
      <c r="AR13" s="1388"/>
      <c r="AS13" s="1402"/>
      <c r="AT13" s="1403"/>
      <c r="AU13" s="1404"/>
      <c r="AV13" s="1469"/>
      <c r="AW13" s="839"/>
      <c r="AX13" s="1470"/>
      <c r="AY13" s="92"/>
      <c r="AZ13" s="92"/>
      <c r="BA13" s="92"/>
      <c r="BB13" s="92"/>
      <c r="BC13" s="1414"/>
      <c r="BD13" s="1415"/>
      <c r="BE13" s="1415"/>
      <c r="BF13" s="1415"/>
      <c r="BG13" s="1415"/>
      <c r="BH13" s="1415"/>
      <c r="BI13" s="1415"/>
      <c r="BJ13" s="1415"/>
      <c r="BK13" s="1415"/>
      <c r="BL13" s="1416"/>
    </row>
    <row r="14" spans="1:70" s="84" customFormat="1" ht="15" customHeight="1">
      <c r="A14" s="971">
        <v>2</v>
      </c>
      <c r="B14" s="835" t="s">
        <v>337</v>
      </c>
      <c r="C14" s="836"/>
      <c r="D14" s="836"/>
      <c r="E14" s="836"/>
      <c r="F14" s="837"/>
      <c r="G14" s="835" t="s">
        <v>338</v>
      </c>
      <c r="H14" s="836"/>
      <c r="I14" s="836"/>
      <c r="J14" s="836"/>
      <c r="K14" s="836"/>
      <c r="L14" s="837"/>
      <c r="M14" s="973">
        <v>34</v>
      </c>
      <c r="N14" s="975" t="s">
        <v>303</v>
      </c>
      <c r="O14" s="979" t="s">
        <v>271</v>
      </c>
      <c r="P14" s="980"/>
      <c r="Q14" s="981"/>
      <c r="R14" s="979" t="s">
        <v>272</v>
      </c>
      <c r="S14" s="980"/>
      <c r="T14" s="981"/>
      <c r="U14" s="982" t="s">
        <v>339</v>
      </c>
      <c r="V14" s="983"/>
      <c r="W14" s="983"/>
      <c r="X14" s="966">
        <v>3</v>
      </c>
      <c r="Y14" s="837" t="s">
        <v>274</v>
      </c>
      <c r="Z14" s="968">
        <v>3</v>
      </c>
      <c r="AA14" s="837" t="s">
        <v>274</v>
      </c>
      <c r="AB14" s="969">
        <f>IF((X16+Z16)&gt;=12,X14+Z14+1,X14+Z14)</f>
        <v>6</v>
      </c>
      <c r="AC14" s="836" t="s">
        <v>274</v>
      </c>
      <c r="AD14" s="1419">
        <v>156000</v>
      </c>
      <c r="AE14" s="1420"/>
      <c r="AF14" s="1421">
        <v>157000</v>
      </c>
      <c r="AG14" s="1420"/>
      <c r="AH14" s="1383">
        <v>6000</v>
      </c>
      <c r="AI14" s="1384"/>
      <c r="AJ14" s="1385"/>
      <c r="AK14" s="1383"/>
      <c r="AL14" s="1384"/>
      <c r="AM14" s="1384"/>
      <c r="AN14" s="1385"/>
      <c r="AO14" s="1386">
        <v>10000</v>
      </c>
      <c r="AP14" s="1387"/>
      <c r="AQ14" s="1387"/>
      <c r="AR14" s="1388"/>
      <c r="AS14" s="859">
        <f>AF14+SUM(AH14:AR16)</f>
        <v>188000</v>
      </c>
      <c r="AT14" s="860"/>
      <c r="AU14" s="1398"/>
      <c r="AV14" s="1399">
        <v>7</v>
      </c>
      <c r="AW14" s="1400"/>
      <c r="AX14" s="1401"/>
      <c r="AY14" s="206"/>
      <c r="AZ14" s="206"/>
      <c r="BA14" s="206"/>
      <c r="BB14" s="206"/>
      <c r="BC14" s="1408"/>
      <c r="BD14" s="1431"/>
      <c r="BE14" s="1431"/>
      <c r="BF14" s="1431"/>
      <c r="BG14" s="1431"/>
      <c r="BH14" s="1431"/>
      <c r="BI14" s="1431"/>
      <c r="BJ14" s="1431"/>
      <c r="BK14" s="1431"/>
      <c r="BL14" s="1432"/>
    </row>
    <row r="15" spans="1:70" s="84" customFormat="1" ht="15" customHeight="1">
      <c r="A15" s="833"/>
      <c r="B15" s="838"/>
      <c r="C15" s="839"/>
      <c r="D15" s="839"/>
      <c r="E15" s="839"/>
      <c r="F15" s="840"/>
      <c r="G15" s="841"/>
      <c r="H15" s="842"/>
      <c r="I15" s="842"/>
      <c r="J15" s="842"/>
      <c r="K15" s="842"/>
      <c r="L15" s="843"/>
      <c r="M15" s="847"/>
      <c r="N15" s="849"/>
      <c r="O15" s="1005" t="s">
        <v>340</v>
      </c>
      <c r="P15" s="1006"/>
      <c r="Q15" s="1007"/>
      <c r="R15" s="926"/>
      <c r="S15" s="927"/>
      <c r="T15" s="928"/>
      <c r="U15" s="932"/>
      <c r="V15" s="933"/>
      <c r="W15" s="933"/>
      <c r="X15" s="934"/>
      <c r="Y15" s="843"/>
      <c r="Z15" s="936"/>
      <c r="AA15" s="843"/>
      <c r="AB15" s="917"/>
      <c r="AC15" s="842"/>
      <c r="AD15" s="1391"/>
      <c r="AE15" s="1392"/>
      <c r="AF15" s="1394"/>
      <c r="AG15" s="1392"/>
      <c r="AH15" s="1383">
        <v>5000</v>
      </c>
      <c r="AI15" s="1384"/>
      <c r="AJ15" s="1385"/>
      <c r="AK15" s="1383"/>
      <c r="AL15" s="1384"/>
      <c r="AM15" s="1384"/>
      <c r="AN15" s="1385"/>
      <c r="AO15" s="1386"/>
      <c r="AP15" s="1387"/>
      <c r="AQ15" s="1387"/>
      <c r="AR15" s="1388"/>
      <c r="AS15" s="859"/>
      <c r="AT15" s="860"/>
      <c r="AU15" s="1398"/>
      <c r="AV15" s="1399"/>
      <c r="AW15" s="1400"/>
      <c r="AX15" s="1401"/>
      <c r="AY15" s="199"/>
      <c r="AZ15" s="199"/>
      <c r="BA15" s="199"/>
      <c r="BB15" s="199"/>
      <c r="BC15" s="1433"/>
      <c r="BD15" s="1434"/>
      <c r="BE15" s="1434"/>
      <c r="BF15" s="1434"/>
      <c r="BG15" s="1434"/>
      <c r="BH15" s="1434"/>
      <c r="BI15" s="1434"/>
      <c r="BJ15" s="1434"/>
      <c r="BK15" s="1434"/>
      <c r="BL15" s="1435"/>
    </row>
    <row r="16" spans="1:70" s="84" customFormat="1" ht="15" customHeight="1">
      <c r="A16" s="972"/>
      <c r="B16" s="851" t="s">
        <v>285</v>
      </c>
      <c r="C16" s="852"/>
      <c r="D16" s="853"/>
      <c r="E16" s="854">
        <v>40</v>
      </c>
      <c r="F16" s="855"/>
      <c r="G16" s="838"/>
      <c r="H16" s="839"/>
      <c r="I16" s="839"/>
      <c r="J16" s="839"/>
      <c r="K16" s="839"/>
      <c r="L16" s="840"/>
      <c r="M16" s="974"/>
      <c r="N16" s="976"/>
      <c r="O16" s="953"/>
      <c r="P16" s="954"/>
      <c r="Q16" s="955"/>
      <c r="R16" s="937"/>
      <c r="S16" s="938"/>
      <c r="T16" s="939"/>
      <c r="U16" s="986">
        <v>43922</v>
      </c>
      <c r="V16" s="987"/>
      <c r="W16" s="987"/>
      <c r="X16" s="107">
        <v>2</v>
      </c>
      <c r="Y16" s="200" t="s">
        <v>278</v>
      </c>
      <c r="Z16" s="109"/>
      <c r="AA16" s="200" t="s">
        <v>278</v>
      </c>
      <c r="AB16" s="207">
        <f>IF((X16+Z16)&gt;=12,X16+Z16-12,X16+Z16)</f>
        <v>2</v>
      </c>
      <c r="AC16" s="201" t="s">
        <v>278</v>
      </c>
      <c r="AD16" s="202" t="s">
        <v>335</v>
      </c>
      <c r="AE16" s="203" t="s">
        <v>341</v>
      </c>
      <c r="AF16" s="204" t="s">
        <v>335</v>
      </c>
      <c r="AG16" s="205" t="s">
        <v>342</v>
      </c>
      <c r="AH16" s="1383">
        <v>7000</v>
      </c>
      <c r="AI16" s="1384"/>
      <c r="AJ16" s="1385"/>
      <c r="AK16" s="1383"/>
      <c r="AL16" s="1384"/>
      <c r="AM16" s="1384"/>
      <c r="AN16" s="1385"/>
      <c r="AO16" s="1386">
        <v>3000</v>
      </c>
      <c r="AP16" s="1387"/>
      <c r="AQ16" s="1387"/>
      <c r="AR16" s="1388"/>
      <c r="AS16" s="859"/>
      <c r="AT16" s="860"/>
      <c r="AU16" s="1398"/>
      <c r="AV16" s="1417">
        <v>10</v>
      </c>
      <c r="AW16" s="1060"/>
      <c r="AX16" s="1418"/>
      <c r="AY16" s="92"/>
      <c r="AZ16" s="92"/>
      <c r="BA16" s="92"/>
      <c r="BB16" s="92"/>
      <c r="BC16" s="1436"/>
      <c r="BD16" s="1437"/>
      <c r="BE16" s="1437"/>
      <c r="BF16" s="1437"/>
      <c r="BG16" s="1437"/>
      <c r="BH16" s="1437"/>
      <c r="BI16" s="1437"/>
      <c r="BJ16" s="1437"/>
      <c r="BK16" s="1437"/>
      <c r="BL16" s="1438"/>
    </row>
    <row r="17" spans="1:71" s="84" customFormat="1" ht="15" customHeight="1">
      <c r="A17" s="833">
        <v>3</v>
      </c>
      <c r="B17" s="835" t="s">
        <v>343</v>
      </c>
      <c r="C17" s="836"/>
      <c r="D17" s="836"/>
      <c r="E17" s="836"/>
      <c r="F17" s="837"/>
      <c r="G17" s="835" t="s">
        <v>344</v>
      </c>
      <c r="H17" s="836"/>
      <c r="I17" s="836"/>
      <c r="J17" s="836"/>
      <c r="K17" s="836"/>
      <c r="L17" s="837"/>
      <c r="M17" s="973">
        <v>45</v>
      </c>
      <c r="N17" s="975" t="s">
        <v>303</v>
      </c>
      <c r="O17" s="979" t="s">
        <v>271</v>
      </c>
      <c r="P17" s="980"/>
      <c r="Q17" s="981"/>
      <c r="R17" s="979" t="s">
        <v>290</v>
      </c>
      <c r="S17" s="980"/>
      <c r="T17" s="981"/>
      <c r="U17" s="982" t="s">
        <v>273</v>
      </c>
      <c r="V17" s="983"/>
      <c r="W17" s="983"/>
      <c r="X17" s="966">
        <v>6</v>
      </c>
      <c r="Y17" s="837" t="s">
        <v>274</v>
      </c>
      <c r="Z17" s="968">
        <v>10</v>
      </c>
      <c r="AA17" s="837" t="s">
        <v>274</v>
      </c>
      <c r="AB17" s="1439">
        <f>IF((X19+Z19)&gt;=12,X17+Z17+1,X17+Z17)</f>
        <v>16</v>
      </c>
      <c r="AC17" s="836" t="s">
        <v>274</v>
      </c>
      <c r="AD17" s="1419">
        <v>97500</v>
      </c>
      <c r="AE17" s="1420"/>
      <c r="AF17" s="1421">
        <v>105000</v>
      </c>
      <c r="AG17" s="1420"/>
      <c r="AH17" s="1383">
        <v>3000</v>
      </c>
      <c r="AI17" s="1384"/>
      <c r="AJ17" s="1385"/>
      <c r="AK17" s="1383"/>
      <c r="AL17" s="1384"/>
      <c r="AM17" s="1384"/>
      <c r="AN17" s="1385"/>
      <c r="AO17" s="1386">
        <v>4200</v>
      </c>
      <c r="AP17" s="1387"/>
      <c r="AQ17" s="1387"/>
      <c r="AR17" s="1388"/>
      <c r="AS17" s="859">
        <f>AF17+SUM(AH17:AR19)</f>
        <v>130200</v>
      </c>
      <c r="AT17" s="860"/>
      <c r="AU17" s="1398"/>
      <c r="AV17" s="1399">
        <v>6</v>
      </c>
      <c r="AW17" s="1400"/>
      <c r="AX17" s="1401"/>
      <c r="AY17" s="206"/>
      <c r="AZ17" s="206"/>
      <c r="BA17" s="206"/>
      <c r="BB17" s="206"/>
      <c r="BC17" s="1408" t="s">
        <v>643</v>
      </c>
      <c r="BD17" s="1431"/>
      <c r="BE17" s="1431"/>
      <c r="BF17" s="1431"/>
      <c r="BG17" s="1431"/>
      <c r="BH17" s="1431"/>
      <c r="BI17" s="1431"/>
      <c r="BJ17" s="1431"/>
      <c r="BK17" s="1431"/>
      <c r="BL17" s="1432"/>
    </row>
    <row r="18" spans="1:71" s="84" customFormat="1" ht="15" customHeight="1">
      <c r="A18" s="833"/>
      <c r="B18" s="838"/>
      <c r="C18" s="839"/>
      <c r="D18" s="839"/>
      <c r="E18" s="839"/>
      <c r="F18" s="840"/>
      <c r="G18" s="841"/>
      <c r="H18" s="842"/>
      <c r="I18" s="842"/>
      <c r="J18" s="842"/>
      <c r="K18" s="842"/>
      <c r="L18" s="843"/>
      <c r="M18" s="847"/>
      <c r="N18" s="849"/>
      <c r="O18" s="1005" t="s">
        <v>345</v>
      </c>
      <c r="P18" s="1006"/>
      <c r="Q18" s="1007"/>
      <c r="R18" s="926"/>
      <c r="S18" s="927"/>
      <c r="T18" s="928"/>
      <c r="U18" s="932"/>
      <c r="V18" s="933"/>
      <c r="W18" s="933"/>
      <c r="X18" s="934"/>
      <c r="Y18" s="843"/>
      <c r="Z18" s="936"/>
      <c r="AA18" s="843"/>
      <c r="AB18" s="969"/>
      <c r="AC18" s="842"/>
      <c r="AD18" s="1391"/>
      <c r="AE18" s="1392"/>
      <c r="AF18" s="1394"/>
      <c r="AG18" s="1392"/>
      <c r="AH18" s="1383">
        <v>8000</v>
      </c>
      <c r="AI18" s="1384"/>
      <c r="AJ18" s="1385"/>
      <c r="AK18" s="1383"/>
      <c r="AL18" s="1384"/>
      <c r="AM18" s="1384"/>
      <c r="AN18" s="1385"/>
      <c r="AO18" s="1386"/>
      <c r="AP18" s="1387"/>
      <c r="AQ18" s="1387"/>
      <c r="AR18" s="1388"/>
      <c r="AS18" s="859"/>
      <c r="AT18" s="860"/>
      <c r="AU18" s="1398"/>
      <c r="AV18" s="1399"/>
      <c r="AW18" s="1400"/>
      <c r="AX18" s="1401"/>
      <c r="AY18" s="199"/>
      <c r="AZ18" s="199"/>
      <c r="BA18" s="199"/>
      <c r="BB18" s="199"/>
      <c r="BC18" s="1433"/>
      <c r="BD18" s="1434"/>
      <c r="BE18" s="1434"/>
      <c r="BF18" s="1434"/>
      <c r="BG18" s="1434"/>
      <c r="BH18" s="1434"/>
      <c r="BI18" s="1434"/>
      <c r="BJ18" s="1434"/>
      <c r="BK18" s="1434"/>
      <c r="BL18" s="1435"/>
    </row>
    <row r="19" spans="1:71" s="84" customFormat="1" ht="15" customHeight="1">
      <c r="A19" s="833"/>
      <c r="B19" s="851" t="s">
        <v>277</v>
      </c>
      <c r="C19" s="852"/>
      <c r="D19" s="853"/>
      <c r="E19" s="854">
        <v>20</v>
      </c>
      <c r="F19" s="855"/>
      <c r="G19" s="838"/>
      <c r="H19" s="839"/>
      <c r="I19" s="839"/>
      <c r="J19" s="839"/>
      <c r="K19" s="839"/>
      <c r="L19" s="840"/>
      <c r="M19" s="974"/>
      <c r="N19" s="976"/>
      <c r="O19" s="953"/>
      <c r="P19" s="954"/>
      <c r="Q19" s="955"/>
      <c r="R19" s="937"/>
      <c r="S19" s="938"/>
      <c r="T19" s="939"/>
      <c r="U19" s="986">
        <v>43922</v>
      </c>
      <c r="V19" s="987"/>
      <c r="W19" s="987"/>
      <c r="X19" s="107">
        <v>2</v>
      </c>
      <c r="Y19" s="200" t="s">
        <v>278</v>
      </c>
      <c r="Z19" s="109"/>
      <c r="AA19" s="200" t="s">
        <v>278</v>
      </c>
      <c r="AB19" s="208">
        <f>IF((X19+Z19)&gt;=12,X19+Z19-12,X19+Z19)</f>
        <v>2</v>
      </c>
      <c r="AC19" s="201" t="s">
        <v>278</v>
      </c>
      <c r="AD19" s="202" t="s">
        <v>346</v>
      </c>
      <c r="AE19" s="209" t="s">
        <v>347</v>
      </c>
      <c r="AF19" s="204" t="s">
        <v>346</v>
      </c>
      <c r="AG19" s="205" t="s">
        <v>348</v>
      </c>
      <c r="AH19" s="1383">
        <v>5000</v>
      </c>
      <c r="AI19" s="1384"/>
      <c r="AJ19" s="1385"/>
      <c r="AK19" s="1383"/>
      <c r="AL19" s="1384"/>
      <c r="AM19" s="1384"/>
      <c r="AN19" s="1385"/>
      <c r="AO19" s="1386">
        <v>5000</v>
      </c>
      <c r="AP19" s="1387"/>
      <c r="AQ19" s="1387"/>
      <c r="AR19" s="1388"/>
      <c r="AS19" s="859"/>
      <c r="AT19" s="860"/>
      <c r="AU19" s="1398"/>
      <c r="AV19" s="1417">
        <v>12</v>
      </c>
      <c r="AW19" s="1060"/>
      <c r="AX19" s="1418"/>
      <c r="AY19" s="92"/>
      <c r="AZ19" s="92"/>
      <c r="BA19" s="92"/>
      <c r="BB19" s="92"/>
      <c r="BC19" s="1436"/>
      <c r="BD19" s="1437"/>
      <c r="BE19" s="1437"/>
      <c r="BF19" s="1437"/>
      <c r="BG19" s="1437"/>
      <c r="BH19" s="1437"/>
      <c r="BI19" s="1437"/>
      <c r="BJ19" s="1437"/>
      <c r="BK19" s="1437"/>
      <c r="BL19" s="1438"/>
    </row>
    <row r="20" spans="1:71" s="84" customFormat="1" ht="15" customHeight="1">
      <c r="A20" s="971">
        <v>4</v>
      </c>
      <c r="B20" s="835"/>
      <c r="C20" s="836"/>
      <c r="D20" s="836"/>
      <c r="E20" s="836"/>
      <c r="F20" s="837"/>
      <c r="G20" s="835"/>
      <c r="H20" s="836"/>
      <c r="I20" s="836"/>
      <c r="J20" s="836"/>
      <c r="K20" s="836"/>
      <c r="L20" s="837"/>
      <c r="M20" s="973"/>
      <c r="N20" s="975"/>
      <c r="O20" s="979"/>
      <c r="P20" s="980"/>
      <c r="Q20" s="981"/>
      <c r="R20" s="979"/>
      <c r="S20" s="980"/>
      <c r="T20" s="981"/>
      <c r="U20" s="982"/>
      <c r="V20" s="983"/>
      <c r="W20" s="983"/>
      <c r="X20" s="966"/>
      <c r="Y20" s="837" t="s">
        <v>274</v>
      </c>
      <c r="Z20" s="968"/>
      <c r="AA20" s="837" t="s">
        <v>274</v>
      </c>
      <c r="AB20" s="1439">
        <f>IF((X22+Z22)&gt;=12,X20+Z20+1,X20+Z20)</f>
        <v>0</v>
      </c>
      <c r="AC20" s="836" t="s">
        <v>274</v>
      </c>
      <c r="AD20" s="1419"/>
      <c r="AE20" s="1420"/>
      <c r="AF20" s="1421"/>
      <c r="AG20" s="1420"/>
      <c r="AH20" s="1383"/>
      <c r="AI20" s="1384"/>
      <c r="AJ20" s="1385"/>
      <c r="AK20" s="1383"/>
      <c r="AL20" s="1384"/>
      <c r="AM20" s="1384"/>
      <c r="AN20" s="1385"/>
      <c r="AO20" s="1386"/>
      <c r="AP20" s="1387"/>
      <c r="AQ20" s="1387"/>
      <c r="AR20" s="1388"/>
      <c r="AS20" s="859">
        <f>AF20+SUM(AH20:AR22)</f>
        <v>0</v>
      </c>
      <c r="AT20" s="860"/>
      <c r="AU20" s="1398"/>
      <c r="AV20" s="1399"/>
      <c r="AW20" s="1400"/>
      <c r="AX20" s="1401"/>
      <c r="AY20" s="206"/>
      <c r="AZ20" s="206"/>
      <c r="BA20" s="206"/>
      <c r="BB20" s="206"/>
      <c r="BC20" s="1408"/>
      <c r="BD20" s="1431"/>
      <c r="BE20" s="1431"/>
      <c r="BF20" s="1431"/>
      <c r="BG20" s="1431"/>
      <c r="BH20" s="1431"/>
      <c r="BI20" s="1431"/>
      <c r="BJ20" s="1431"/>
      <c r="BK20" s="1431"/>
      <c r="BL20" s="1432"/>
    </row>
    <row r="21" spans="1:71" s="84" customFormat="1" ht="15" customHeight="1">
      <c r="A21" s="833"/>
      <c r="B21" s="838"/>
      <c r="C21" s="839"/>
      <c r="D21" s="839"/>
      <c r="E21" s="839"/>
      <c r="F21" s="840"/>
      <c r="G21" s="841"/>
      <c r="H21" s="842"/>
      <c r="I21" s="842"/>
      <c r="J21" s="842"/>
      <c r="K21" s="842"/>
      <c r="L21" s="843"/>
      <c r="M21" s="847"/>
      <c r="N21" s="849"/>
      <c r="O21" s="1377"/>
      <c r="P21" s="1378"/>
      <c r="Q21" s="1379"/>
      <c r="R21" s="926"/>
      <c r="S21" s="927"/>
      <c r="T21" s="928"/>
      <c r="U21" s="932"/>
      <c r="V21" s="933"/>
      <c r="W21" s="933"/>
      <c r="X21" s="934"/>
      <c r="Y21" s="843"/>
      <c r="Z21" s="936"/>
      <c r="AA21" s="843"/>
      <c r="AB21" s="969"/>
      <c r="AC21" s="842"/>
      <c r="AD21" s="1391"/>
      <c r="AE21" s="1392"/>
      <c r="AF21" s="1394"/>
      <c r="AG21" s="1392"/>
      <c r="AH21" s="1383"/>
      <c r="AI21" s="1384"/>
      <c r="AJ21" s="1385"/>
      <c r="AK21" s="1383"/>
      <c r="AL21" s="1384"/>
      <c r="AM21" s="1384"/>
      <c r="AN21" s="1385"/>
      <c r="AO21" s="1386"/>
      <c r="AP21" s="1387"/>
      <c r="AQ21" s="1387"/>
      <c r="AR21" s="1388"/>
      <c r="AS21" s="859"/>
      <c r="AT21" s="860"/>
      <c r="AU21" s="1398"/>
      <c r="AV21" s="1399"/>
      <c r="AW21" s="1400"/>
      <c r="AX21" s="1401"/>
      <c r="AY21" s="199"/>
      <c r="AZ21" s="199"/>
      <c r="BA21" s="199"/>
      <c r="BB21" s="199"/>
      <c r="BC21" s="1433"/>
      <c r="BD21" s="1434"/>
      <c r="BE21" s="1434"/>
      <c r="BF21" s="1434"/>
      <c r="BG21" s="1434"/>
      <c r="BH21" s="1434"/>
      <c r="BI21" s="1434"/>
      <c r="BJ21" s="1434"/>
      <c r="BK21" s="1434"/>
      <c r="BL21" s="1435"/>
    </row>
    <row r="22" spans="1:71" s="84" customFormat="1" ht="15" customHeight="1">
      <c r="A22" s="972"/>
      <c r="B22" s="851"/>
      <c r="C22" s="852"/>
      <c r="D22" s="853"/>
      <c r="E22" s="854"/>
      <c r="F22" s="855"/>
      <c r="G22" s="838"/>
      <c r="H22" s="839"/>
      <c r="I22" s="839"/>
      <c r="J22" s="839"/>
      <c r="K22" s="839"/>
      <c r="L22" s="840"/>
      <c r="M22" s="974"/>
      <c r="N22" s="976"/>
      <c r="O22" s="1428"/>
      <c r="P22" s="1429"/>
      <c r="Q22" s="1430"/>
      <c r="R22" s="937"/>
      <c r="S22" s="938"/>
      <c r="T22" s="939"/>
      <c r="U22" s="986"/>
      <c r="V22" s="987"/>
      <c r="W22" s="987"/>
      <c r="X22" s="107"/>
      <c r="Y22" s="200" t="s">
        <v>278</v>
      </c>
      <c r="Z22" s="109"/>
      <c r="AA22" s="200" t="s">
        <v>278</v>
      </c>
      <c r="AB22" s="208">
        <f>IF((X22+Z22)&gt;=12,X22+Z22-12,X22+Z22)</f>
        <v>0</v>
      </c>
      <c r="AC22" s="201" t="s">
        <v>278</v>
      </c>
      <c r="AD22" s="202"/>
      <c r="AE22" s="203"/>
      <c r="AF22" s="204"/>
      <c r="AG22" s="205"/>
      <c r="AH22" s="1383"/>
      <c r="AI22" s="1384"/>
      <c r="AJ22" s="1385"/>
      <c r="AK22" s="1383"/>
      <c r="AL22" s="1384"/>
      <c r="AM22" s="1384"/>
      <c r="AN22" s="1385"/>
      <c r="AO22" s="1386"/>
      <c r="AP22" s="1387"/>
      <c r="AQ22" s="1387"/>
      <c r="AR22" s="1388"/>
      <c r="AS22" s="859"/>
      <c r="AT22" s="860"/>
      <c r="AU22" s="1398"/>
      <c r="AV22" s="1417"/>
      <c r="AW22" s="1060"/>
      <c r="AX22" s="1418"/>
      <c r="AY22" s="92"/>
      <c r="AZ22" s="92"/>
      <c r="BA22" s="92"/>
      <c r="BB22" s="92"/>
      <c r="BC22" s="1436"/>
      <c r="BD22" s="1437"/>
      <c r="BE22" s="1437"/>
      <c r="BF22" s="1437"/>
      <c r="BG22" s="1437"/>
      <c r="BH22" s="1437"/>
      <c r="BI22" s="1437"/>
      <c r="BJ22" s="1437"/>
      <c r="BK22" s="1437"/>
      <c r="BL22" s="1438"/>
    </row>
    <row r="23" spans="1:71" s="84" customFormat="1" ht="15" customHeight="1">
      <c r="A23" s="833">
        <v>5</v>
      </c>
      <c r="B23" s="841"/>
      <c r="C23" s="842"/>
      <c r="D23" s="842"/>
      <c r="E23" s="842"/>
      <c r="F23" s="843"/>
      <c r="G23" s="835"/>
      <c r="H23" s="836"/>
      <c r="I23" s="836"/>
      <c r="J23" s="836"/>
      <c r="K23" s="836"/>
      <c r="L23" s="837"/>
      <c r="M23" s="847"/>
      <c r="N23" s="849"/>
      <c r="O23" s="979"/>
      <c r="P23" s="980"/>
      <c r="Q23" s="981"/>
      <c r="R23" s="926"/>
      <c r="S23" s="927"/>
      <c r="T23" s="928"/>
      <c r="U23" s="932"/>
      <c r="V23" s="933"/>
      <c r="W23" s="933"/>
      <c r="X23" s="934"/>
      <c r="Y23" s="843" t="s">
        <v>274</v>
      </c>
      <c r="Z23" s="936"/>
      <c r="AA23" s="843" t="s">
        <v>274</v>
      </c>
      <c r="AB23" s="1439">
        <f>IF((X25+Z25)&gt;=12,X23+Z23+1,X23+Z23)</f>
        <v>0</v>
      </c>
      <c r="AC23" s="842" t="s">
        <v>274</v>
      </c>
      <c r="AD23" s="1389"/>
      <c r="AE23" s="1390"/>
      <c r="AF23" s="1393"/>
      <c r="AG23" s="1390"/>
      <c r="AH23" s="1383"/>
      <c r="AI23" s="1384"/>
      <c r="AJ23" s="1385"/>
      <c r="AK23" s="1383"/>
      <c r="AL23" s="1384"/>
      <c r="AM23" s="1384"/>
      <c r="AN23" s="1385"/>
      <c r="AO23" s="1386"/>
      <c r="AP23" s="1387"/>
      <c r="AQ23" s="1387"/>
      <c r="AR23" s="1388"/>
      <c r="AS23" s="859">
        <f>AF23+SUM(AH23:AR25)</f>
        <v>0</v>
      </c>
      <c r="AT23" s="860"/>
      <c r="AU23" s="1398"/>
      <c r="AV23" s="1399"/>
      <c r="AW23" s="1400"/>
      <c r="AX23" s="1401"/>
      <c r="AY23" s="206"/>
      <c r="AZ23" s="206"/>
      <c r="BA23" s="206"/>
      <c r="BB23" s="206"/>
      <c r="BC23" s="1408"/>
      <c r="BD23" s="1431"/>
      <c r="BE23" s="1431"/>
      <c r="BF23" s="1431"/>
      <c r="BG23" s="1431"/>
      <c r="BH23" s="1431"/>
      <c r="BI23" s="1431"/>
      <c r="BJ23" s="1431"/>
      <c r="BK23" s="1431"/>
      <c r="BL23" s="1432"/>
    </row>
    <row r="24" spans="1:71" s="84" customFormat="1" ht="15" customHeight="1">
      <c r="A24" s="833"/>
      <c r="B24" s="838"/>
      <c r="C24" s="839"/>
      <c r="D24" s="839"/>
      <c r="E24" s="839"/>
      <c r="F24" s="840"/>
      <c r="G24" s="841"/>
      <c r="H24" s="842"/>
      <c r="I24" s="842"/>
      <c r="J24" s="842"/>
      <c r="K24" s="842"/>
      <c r="L24" s="843"/>
      <c r="M24" s="847"/>
      <c r="N24" s="849"/>
      <c r="O24" s="1377"/>
      <c r="P24" s="1378"/>
      <c r="Q24" s="1379"/>
      <c r="R24" s="926"/>
      <c r="S24" s="927"/>
      <c r="T24" s="928"/>
      <c r="U24" s="932"/>
      <c r="V24" s="933"/>
      <c r="W24" s="933"/>
      <c r="X24" s="934"/>
      <c r="Y24" s="843"/>
      <c r="Z24" s="936"/>
      <c r="AA24" s="843"/>
      <c r="AB24" s="969"/>
      <c r="AC24" s="842"/>
      <c r="AD24" s="1391"/>
      <c r="AE24" s="1392"/>
      <c r="AF24" s="1394"/>
      <c r="AG24" s="1392"/>
      <c r="AH24" s="1383"/>
      <c r="AI24" s="1384"/>
      <c r="AJ24" s="1385"/>
      <c r="AK24" s="1383"/>
      <c r="AL24" s="1384"/>
      <c r="AM24" s="1384"/>
      <c r="AN24" s="1385"/>
      <c r="AO24" s="1386"/>
      <c r="AP24" s="1387"/>
      <c r="AQ24" s="1387"/>
      <c r="AR24" s="1388"/>
      <c r="AS24" s="859"/>
      <c r="AT24" s="860"/>
      <c r="AU24" s="1398"/>
      <c r="AV24" s="1399"/>
      <c r="AW24" s="1400"/>
      <c r="AX24" s="1401"/>
      <c r="AY24" s="199"/>
      <c r="AZ24" s="199"/>
      <c r="BA24" s="199"/>
      <c r="BB24" s="199"/>
      <c r="BC24" s="1433"/>
      <c r="BD24" s="1434"/>
      <c r="BE24" s="1434"/>
      <c r="BF24" s="1434"/>
      <c r="BG24" s="1434"/>
      <c r="BH24" s="1434"/>
      <c r="BI24" s="1434"/>
      <c r="BJ24" s="1434"/>
      <c r="BK24" s="1434"/>
      <c r="BL24" s="1435"/>
    </row>
    <row r="25" spans="1:71" s="84" customFormat="1" ht="15" customHeight="1">
      <c r="A25" s="833"/>
      <c r="B25" s="1372"/>
      <c r="C25" s="1373"/>
      <c r="D25" s="1374"/>
      <c r="E25" s="1375"/>
      <c r="F25" s="1376"/>
      <c r="G25" s="838"/>
      <c r="H25" s="839"/>
      <c r="I25" s="839"/>
      <c r="J25" s="839"/>
      <c r="K25" s="839"/>
      <c r="L25" s="840"/>
      <c r="M25" s="847"/>
      <c r="N25" s="849"/>
      <c r="O25" s="1428"/>
      <c r="P25" s="1429"/>
      <c r="Q25" s="1430"/>
      <c r="R25" s="926"/>
      <c r="S25" s="927"/>
      <c r="T25" s="928"/>
      <c r="U25" s="984"/>
      <c r="V25" s="985"/>
      <c r="W25" s="985"/>
      <c r="X25" s="96"/>
      <c r="Y25" s="210" t="s">
        <v>278</v>
      </c>
      <c r="Z25" s="98"/>
      <c r="AA25" s="210" t="s">
        <v>278</v>
      </c>
      <c r="AB25" s="208">
        <f>IF((X25+Z25)&gt;=12,X25+Z25-12,X25+Z25)</f>
        <v>0</v>
      </c>
      <c r="AC25" s="169" t="s">
        <v>278</v>
      </c>
      <c r="AD25" s="211"/>
      <c r="AE25" s="212"/>
      <c r="AF25" s="213"/>
      <c r="AG25" s="214"/>
      <c r="AH25" s="1383"/>
      <c r="AI25" s="1384"/>
      <c r="AJ25" s="1385"/>
      <c r="AK25" s="1383"/>
      <c r="AL25" s="1384"/>
      <c r="AM25" s="1384"/>
      <c r="AN25" s="1385"/>
      <c r="AO25" s="1386"/>
      <c r="AP25" s="1387"/>
      <c r="AQ25" s="1387"/>
      <c r="AR25" s="1388"/>
      <c r="AS25" s="859"/>
      <c r="AT25" s="860"/>
      <c r="AU25" s="1398"/>
      <c r="AV25" s="1417"/>
      <c r="AW25" s="1060"/>
      <c r="AX25" s="1418"/>
      <c r="AY25" s="92"/>
      <c r="AZ25" s="92"/>
      <c r="BA25" s="92"/>
      <c r="BB25" s="92"/>
      <c r="BC25" s="1436"/>
      <c r="BD25" s="1437"/>
      <c r="BE25" s="1437"/>
      <c r="BF25" s="1437"/>
      <c r="BG25" s="1437"/>
      <c r="BH25" s="1437"/>
      <c r="BI25" s="1437"/>
      <c r="BJ25" s="1437"/>
      <c r="BK25" s="1437"/>
      <c r="BL25" s="1438"/>
    </row>
    <row r="26" spans="1:71" s="84" customFormat="1" ht="15" customHeight="1">
      <c r="A26" s="971">
        <v>6</v>
      </c>
      <c r="B26" s="835"/>
      <c r="C26" s="836"/>
      <c r="D26" s="836"/>
      <c r="E26" s="836"/>
      <c r="F26" s="837"/>
      <c r="G26" s="835"/>
      <c r="H26" s="836"/>
      <c r="I26" s="836"/>
      <c r="J26" s="836"/>
      <c r="K26" s="836"/>
      <c r="L26" s="837"/>
      <c r="M26" s="973"/>
      <c r="N26" s="975"/>
      <c r="O26" s="979"/>
      <c r="P26" s="980"/>
      <c r="Q26" s="981"/>
      <c r="R26" s="979"/>
      <c r="S26" s="980"/>
      <c r="T26" s="981"/>
      <c r="U26" s="982"/>
      <c r="V26" s="983"/>
      <c r="W26" s="983"/>
      <c r="X26" s="966"/>
      <c r="Y26" s="837" t="s">
        <v>274</v>
      </c>
      <c r="Z26" s="968"/>
      <c r="AA26" s="837" t="s">
        <v>274</v>
      </c>
      <c r="AB26" s="917">
        <f>IF((X28+Z28)&gt;=12,X26+Z26+1,X26+Z26)</f>
        <v>0</v>
      </c>
      <c r="AC26" s="836" t="s">
        <v>274</v>
      </c>
      <c r="AD26" s="1419"/>
      <c r="AE26" s="1420"/>
      <c r="AF26" s="1421"/>
      <c r="AG26" s="1420"/>
      <c r="AH26" s="1383"/>
      <c r="AI26" s="1384"/>
      <c r="AJ26" s="1385"/>
      <c r="AK26" s="1383"/>
      <c r="AL26" s="1384"/>
      <c r="AM26" s="1384"/>
      <c r="AN26" s="1385"/>
      <c r="AO26" s="1386"/>
      <c r="AP26" s="1387"/>
      <c r="AQ26" s="1387"/>
      <c r="AR26" s="1388"/>
      <c r="AS26" s="859">
        <f>AF26+SUM(AH26:AR28)</f>
        <v>0</v>
      </c>
      <c r="AT26" s="860"/>
      <c r="AU26" s="1398"/>
      <c r="AV26" s="1399"/>
      <c r="AW26" s="1400"/>
      <c r="AX26" s="1401"/>
      <c r="AY26" s="206"/>
      <c r="AZ26" s="206"/>
      <c r="BA26" s="206"/>
      <c r="BB26" s="206"/>
      <c r="BC26" s="1408"/>
      <c r="BD26" s="1409"/>
      <c r="BE26" s="1409"/>
      <c r="BF26" s="1409"/>
      <c r="BG26" s="1409"/>
      <c r="BH26" s="1409"/>
      <c r="BI26" s="1409"/>
      <c r="BJ26" s="1409"/>
      <c r="BK26" s="1409"/>
      <c r="BL26" s="1410"/>
    </row>
    <row r="27" spans="1:71" s="84" customFormat="1" ht="15" customHeight="1">
      <c r="A27" s="833"/>
      <c r="B27" s="838"/>
      <c r="C27" s="839"/>
      <c r="D27" s="839"/>
      <c r="E27" s="839"/>
      <c r="F27" s="840"/>
      <c r="G27" s="841"/>
      <c r="H27" s="842"/>
      <c r="I27" s="842"/>
      <c r="J27" s="842"/>
      <c r="K27" s="842"/>
      <c r="L27" s="843"/>
      <c r="M27" s="847"/>
      <c r="N27" s="849"/>
      <c r="O27" s="1377"/>
      <c r="P27" s="1378"/>
      <c r="Q27" s="1379"/>
      <c r="R27" s="926"/>
      <c r="S27" s="927"/>
      <c r="T27" s="928"/>
      <c r="U27" s="932"/>
      <c r="V27" s="933"/>
      <c r="W27" s="933"/>
      <c r="X27" s="934"/>
      <c r="Y27" s="843"/>
      <c r="Z27" s="936"/>
      <c r="AA27" s="843"/>
      <c r="AB27" s="917"/>
      <c r="AC27" s="842"/>
      <c r="AD27" s="1391"/>
      <c r="AE27" s="1392"/>
      <c r="AF27" s="1394"/>
      <c r="AG27" s="1392"/>
      <c r="AH27" s="1383"/>
      <c r="AI27" s="1384"/>
      <c r="AJ27" s="1385"/>
      <c r="AK27" s="1383"/>
      <c r="AL27" s="1384"/>
      <c r="AM27" s="1384"/>
      <c r="AN27" s="1385"/>
      <c r="AO27" s="1386"/>
      <c r="AP27" s="1387"/>
      <c r="AQ27" s="1387"/>
      <c r="AR27" s="1388"/>
      <c r="AS27" s="859"/>
      <c r="AT27" s="860"/>
      <c r="AU27" s="1398"/>
      <c r="AV27" s="1399"/>
      <c r="AW27" s="1400"/>
      <c r="AX27" s="1401"/>
      <c r="AY27" s="199"/>
      <c r="AZ27" s="199"/>
      <c r="BA27" s="199"/>
      <c r="BB27" s="199"/>
      <c r="BC27" s="1411"/>
      <c r="BD27" s="1412"/>
      <c r="BE27" s="1412"/>
      <c r="BF27" s="1412"/>
      <c r="BG27" s="1412"/>
      <c r="BH27" s="1412"/>
      <c r="BI27" s="1412"/>
      <c r="BJ27" s="1412"/>
      <c r="BK27" s="1412"/>
      <c r="BL27" s="1413"/>
    </row>
    <row r="28" spans="1:71" s="84" customFormat="1" ht="15" customHeight="1">
      <c r="A28" s="972"/>
      <c r="B28" s="851"/>
      <c r="C28" s="852"/>
      <c r="D28" s="853"/>
      <c r="E28" s="854"/>
      <c r="F28" s="855"/>
      <c r="G28" s="838"/>
      <c r="H28" s="839"/>
      <c r="I28" s="839"/>
      <c r="J28" s="839"/>
      <c r="K28" s="839"/>
      <c r="L28" s="840"/>
      <c r="M28" s="974"/>
      <c r="N28" s="976"/>
      <c r="O28" s="1428"/>
      <c r="P28" s="1429"/>
      <c r="Q28" s="1430"/>
      <c r="R28" s="937"/>
      <c r="S28" s="938"/>
      <c r="T28" s="939"/>
      <c r="U28" s="986"/>
      <c r="V28" s="987"/>
      <c r="W28" s="987"/>
      <c r="X28" s="107"/>
      <c r="Y28" s="200" t="s">
        <v>278</v>
      </c>
      <c r="Z28" s="109"/>
      <c r="AA28" s="200" t="s">
        <v>278</v>
      </c>
      <c r="AB28" s="208">
        <f>IF((X28+Z28)&gt;=12,X28+Z28-12,X28+Z28)</f>
        <v>0</v>
      </c>
      <c r="AC28" s="201" t="s">
        <v>278</v>
      </c>
      <c r="AD28" s="202"/>
      <c r="AE28" s="203"/>
      <c r="AF28" s="204"/>
      <c r="AG28" s="205"/>
      <c r="AH28" s="1383"/>
      <c r="AI28" s="1384"/>
      <c r="AJ28" s="1385"/>
      <c r="AK28" s="1383"/>
      <c r="AL28" s="1384"/>
      <c r="AM28" s="1384"/>
      <c r="AN28" s="1385"/>
      <c r="AO28" s="1386"/>
      <c r="AP28" s="1387"/>
      <c r="AQ28" s="1387"/>
      <c r="AR28" s="1388"/>
      <c r="AS28" s="859"/>
      <c r="AT28" s="860"/>
      <c r="AU28" s="1398"/>
      <c r="AV28" s="1417"/>
      <c r="AW28" s="1060"/>
      <c r="AX28" s="1418"/>
      <c r="AY28" s="92"/>
      <c r="AZ28" s="92"/>
      <c r="BA28" s="92"/>
      <c r="BB28" s="92"/>
      <c r="BC28" s="1414"/>
      <c r="BD28" s="1415"/>
      <c r="BE28" s="1415"/>
      <c r="BF28" s="1415"/>
      <c r="BG28" s="1415"/>
      <c r="BH28" s="1415"/>
      <c r="BI28" s="1415"/>
      <c r="BJ28" s="1415"/>
      <c r="BK28" s="1415"/>
      <c r="BL28" s="1416"/>
      <c r="BS28" s="215"/>
    </row>
    <row r="29" spans="1:71" s="84" customFormat="1" ht="15" customHeight="1">
      <c r="A29" s="833">
        <v>7</v>
      </c>
      <c r="B29" s="841"/>
      <c r="C29" s="842"/>
      <c r="D29" s="842"/>
      <c r="E29" s="842"/>
      <c r="F29" s="843"/>
      <c r="G29" s="835"/>
      <c r="H29" s="836"/>
      <c r="I29" s="836"/>
      <c r="J29" s="836"/>
      <c r="K29" s="836"/>
      <c r="L29" s="837"/>
      <c r="M29" s="847"/>
      <c r="N29" s="849"/>
      <c r="O29" s="979"/>
      <c r="P29" s="980"/>
      <c r="Q29" s="981"/>
      <c r="R29" s="926"/>
      <c r="S29" s="927"/>
      <c r="T29" s="928"/>
      <c r="U29" s="932"/>
      <c r="V29" s="933"/>
      <c r="W29" s="933"/>
      <c r="X29" s="934"/>
      <c r="Y29" s="843" t="s">
        <v>274</v>
      </c>
      <c r="Z29" s="936"/>
      <c r="AA29" s="843" t="s">
        <v>274</v>
      </c>
      <c r="AB29" s="917">
        <f>IF((X31+Z31)&gt;=12,X29+Z29+1,X29+Z29)</f>
        <v>0</v>
      </c>
      <c r="AC29" s="842" t="s">
        <v>274</v>
      </c>
      <c r="AD29" s="1389"/>
      <c r="AE29" s="1390"/>
      <c r="AF29" s="1393"/>
      <c r="AG29" s="1390"/>
      <c r="AH29" s="1383"/>
      <c r="AI29" s="1384"/>
      <c r="AJ29" s="1385"/>
      <c r="AK29" s="1383"/>
      <c r="AL29" s="1384"/>
      <c r="AM29" s="1384"/>
      <c r="AN29" s="1385"/>
      <c r="AO29" s="1386"/>
      <c r="AP29" s="1387"/>
      <c r="AQ29" s="1387"/>
      <c r="AR29" s="1388"/>
      <c r="AS29" s="1402">
        <f>AF29+SUM(AH29:AR31)</f>
        <v>0</v>
      </c>
      <c r="AT29" s="1403"/>
      <c r="AU29" s="1404"/>
      <c r="AV29" s="1399"/>
      <c r="AW29" s="1400"/>
      <c r="AX29" s="1401"/>
      <c r="AY29" s="206"/>
      <c r="AZ29" s="206"/>
      <c r="BA29" s="206"/>
      <c r="BB29" s="206"/>
      <c r="BC29" s="1408"/>
      <c r="BD29" s="1409"/>
      <c r="BE29" s="1409"/>
      <c r="BF29" s="1409"/>
      <c r="BG29" s="1409"/>
      <c r="BH29" s="1409"/>
      <c r="BI29" s="1409"/>
      <c r="BJ29" s="1409"/>
      <c r="BK29" s="1409"/>
      <c r="BL29" s="1410"/>
    </row>
    <row r="30" spans="1:71" s="84" customFormat="1" ht="15" customHeight="1">
      <c r="A30" s="833"/>
      <c r="B30" s="838"/>
      <c r="C30" s="839"/>
      <c r="D30" s="839"/>
      <c r="E30" s="839"/>
      <c r="F30" s="840"/>
      <c r="G30" s="841"/>
      <c r="H30" s="842"/>
      <c r="I30" s="842"/>
      <c r="J30" s="842"/>
      <c r="K30" s="842"/>
      <c r="L30" s="843"/>
      <c r="M30" s="847"/>
      <c r="N30" s="849"/>
      <c r="O30" s="1377"/>
      <c r="P30" s="1378"/>
      <c r="Q30" s="1379"/>
      <c r="R30" s="926"/>
      <c r="S30" s="927"/>
      <c r="T30" s="928"/>
      <c r="U30" s="932"/>
      <c r="V30" s="933"/>
      <c r="W30" s="933"/>
      <c r="X30" s="934"/>
      <c r="Y30" s="843"/>
      <c r="Z30" s="936"/>
      <c r="AA30" s="843"/>
      <c r="AB30" s="917"/>
      <c r="AC30" s="842"/>
      <c r="AD30" s="1391"/>
      <c r="AE30" s="1392"/>
      <c r="AF30" s="1394"/>
      <c r="AG30" s="1392"/>
      <c r="AH30" s="1383"/>
      <c r="AI30" s="1384"/>
      <c r="AJ30" s="1385"/>
      <c r="AK30" s="1383"/>
      <c r="AL30" s="1384"/>
      <c r="AM30" s="1384"/>
      <c r="AN30" s="1385"/>
      <c r="AO30" s="1386"/>
      <c r="AP30" s="1387"/>
      <c r="AQ30" s="1387"/>
      <c r="AR30" s="1388"/>
      <c r="AS30" s="1402"/>
      <c r="AT30" s="1403"/>
      <c r="AU30" s="1404"/>
      <c r="AV30" s="1399"/>
      <c r="AW30" s="1400"/>
      <c r="AX30" s="1401"/>
      <c r="AY30" s="199"/>
      <c r="AZ30" s="199"/>
      <c r="BA30" s="199"/>
      <c r="BB30" s="199"/>
      <c r="BC30" s="1411"/>
      <c r="BD30" s="1412"/>
      <c r="BE30" s="1412"/>
      <c r="BF30" s="1412"/>
      <c r="BG30" s="1412"/>
      <c r="BH30" s="1412"/>
      <c r="BI30" s="1412"/>
      <c r="BJ30" s="1412"/>
      <c r="BK30" s="1412"/>
      <c r="BL30" s="1413"/>
    </row>
    <row r="31" spans="1:71" s="84" customFormat="1" ht="15" customHeight="1" thickBot="1">
      <c r="A31" s="833"/>
      <c r="B31" s="1372"/>
      <c r="C31" s="1373"/>
      <c r="D31" s="1374"/>
      <c r="E31" s="1375"/>
      <c r="F31" s="1376"/>
      <c r="G31" s="1369"/>
      <c r="H31" s="1370"/>
      <c r="I31" s="1370"/>
      <c r="J31" s="1370"/>
      <c r="K31" s="1370"/>
      <c r="L31" s="1371"/>
      <c r="M31" s="847"/>
      <c r="N31" s="849"/>
      <c r="O31" s="1380"/>
      <c r="P31" s="1381"/>
      <c r="Q31" s="1382"/>
      <c r="R31" s="926"/>
      <c r="S31" s="927"/>
      <c r="T31" s="928"/>
      <c r="U31" s="984"/>
      <c r="V31" s="985"/>
      <c r="W31" s="985"/>
      <c r="X31" s="96"/>
      <c r="Y31" s="210" t="s">
        <v>278</v>
      </c>
      <c r="Z31" s="98"/>
      <c r="AA31" s="210" t="s">
        <v>278</v>
      </c>
      <c r="AB31" s="119">
        <f>IF((X31+Z31)&gt;=12,X31+Z31-12,X31+Z31)</f>
        <v>0</v>
      </c>
      <c r="AC31" s="169" t="s">
        <v>278</v>
      </c>
      <c r="AD31" s="211"/>
      <c r="AE31" s="212"/>
      <c r="AF31" s="213"/>
      <c r="AG31" s="214"/>
      <c r="AH31" s="943"/>
      <c r="AI31" s="944"/>
      <c r="AJ31" s="945"/>
      <c r="AK31" s="1383"/>
      <c r="AL31" s="1384"/>
      <c r="AM31" s="1384"/>
      <c r="AN31" s="1385"/>
      <c r="AO31" s="1395"/>
      <c r="AP31" s="1396"/>
      <c r="AQ31" s="1396"/>
      <c r="AR31" s="1397"/>
      <c r="AS31" s="1405"/>
      <c r="AT31" s="1406"/>
      <c r="AU31" s="1407"/>
      <c r="AV31" s="1425"/>
      <c r="AW31" s="1426"/>
      <c r="AX31" s="1427"/>
      <c r="AY31" s="216"/>
      <c r="AZ31" s="216"/>
      <c r="BA31" s="216"/>
      <c r="BB31" s="216"/>
      <c r="BC31" s="1422"/>
      <c r="BD31" s="1423"/>
      <c r="BE31" s="1423"/>
      <c r="BF31" s="1423"/>
      <c r="BG31" s="1423"/>
      <c r="BH31" s="1423"/>
      <c r="BI31" s="1423"/>
      <c r="BJ31" s="1423"/>
      <c r="BK31" s="1423"/>
      <c r="BL31" s="1424"/>
    </row>
    <row r="32" spans="1:71" s="84" customFormat="1" ht="14.1" customHeight="1">
      <c r="A32" s="811" t="s">
        <v>349</v>
      </c>
      <c r="B32" s="812"/>
      <c r="C32" s="812"/>
      <c r="D32" s="812"/>
      <c r="E32" s="812"/>
      <c r="F32" s="812"/>
      <c r="G32" s="812"/>
      <c r="H32" s="812"/>
      <c r="I32" s="812"/>
      <c r="J32" s="812"/>
      <c r="K32" s="812"/>
      <c r="L32" s="812"/>
      <c r="M32" s="812"/>
      <c r="N32" s="812"/>
      <c r="O32" s="812"/>
      <c r="P32" s="812"/>
      <c r="Q32" s="812"/>
      <c r="R32" s="812"/>
      <c r="S32" s="812"/>
      <c r="T32" s="812"/>
      <c r="U32" s="812"/>
      <c r="V32" s="812"/>
      <c r="W32" s="813"/>
      <c r="X32" s="217">
        <f>IFERROR((X11+X14+X17+X20+X23+X26+X29)/COUNTA(G11:L31),"")</f>
        <v>3</v>
      </c>
      <c r="Y32" s="218" t="s">
        <v>274</v>
      </c>
      <c r="Z32" s="219">
        <f>IFERROR((Z11+Z14+Z17+Z20+Z23+Z26+Z29)/COUNTA(G11:L31),"")</f>
        <v>4.333333333333333</v>
      </c>
      <c r="AA32" s="218" t="s">
        <v>274</v>
      </c>
      <c r="AB32" s="128">
        <f>BP33</f>
        <v>7.333333333333333</v>
      </c>
      <c r="AC32" s="218" t="s">
        <v>274</v>
      </c>
      <c r="AD32" s="1347">
        <f>IFERROR(AVERAGE(AD11,AD14,AD17,AD20,AD23,AD26,AD29),"")</f>
        <v>126750</v>
      </c>
      <c r="AE32" s="1348"/>
      <c r="AF32" s="1347">
        <f>IFERROR(AVERAGE(AF11,AF14,AF17,AF20,AF23,AF26,AF29),"")</f>
        <v>140000</v>
      </c>
      <c r="AG32" s="1348"/>
      <c r="AH32" s="1351"/>
      <c r="AI32" s="1352"/>
      <c r="AJ32" s="1352"/>
      <c r="AK32" s="1352"/>
      <c r="AL32" s="1352"/>
      <c r="AM32" s="1352"/>
      <c r="AN32" s="1352"/>
      <c r="AO32" s="1352"/>
      <c r="AP32" s="1352"/>
      <c r="AQ32" s="1352"/>
      <c r="AR32" s="1353"/>
      <c r="AS32" s="1357">
        <f>IFERROR(SUM(AS11:AU31)/COUNTA(G11:L31),"")</f>
        <v>167100</v>
      </c>
      <c r="AT32" s="1358"/>
      <c r="AU32" s="1359"/>
      <c r="AV32" s="1363">
        <f>IFERROR(AVERAGE(AV11,AV14,AV17,AV20,AV23,AV26,AV29),"")</f>
        <v>6.5</v>
      </c>
      <c r="AW32" s="1364"/>
      <c r="AX32" s="1365"/>
      <c r="AY32" s="1338"/>
      <c r="AZ32" s="1339"/>
      <c r="BA32" s="1339"/>
      <c r="BB32" s="1340"/>
      <c r="BC32" s="1338" t="str">
        <f>IFERROR(AVERAGE(BC11,BC14,BC17,BC20,#REF!,BC26,BC29),"")</f>
        <v/>
      </c>
      <c r="BD32" s="1339"/>
      <c r="BE32" s="1339"/>
      <c r="BF32" s="1339"/>
      <c r="BG32" s="1339"/>
      <c r="BH32" s="1339"/>
      <c r="BI32" s="1339"/>
      <c r="BJ32" s="1339"/>
      <c r="BK32" s="1339"/>
      <c r="BL32" s="1340"/>
      <c r="BO32" s="220">
        <f>INT(BO33/12)</f>
        <v>0</v>
      </c>
      <c r="BP32" s="220">
        <f>MOD(BO33,12)</f>
        <v>2</v>
      </c>
    </row>
    <row r="33" spans="1:70" ht="14.1" customHeight="1" thickBot="1">
      <c r="A33" s="814"/>
      <c r="B33" s="815"/>
      <c r="C33" s="815"/>
      <c r="D33" s="815"/>
      <c r="E33" s="815"/>
      <c r="F33" s="815"/>
      <c r="G33" s="815"/>
      <c r="H33" s="815"/>
      <c r="I33" s="815"/>
      <c r="J33" s="815"/>
      <c r="K33" s="815"/>
      <c r="L33" s="815"/>
      <c r="M33" s="815"/>
      <c r="N33" s="815"/>
      <c r="O33" s="815"/>
      <c r="P33" s="815"/>
      <c r="Q33" s="815"/>
      <c r="R33" s="815"/>
      <c r="S33" s="815"/>
      <c r="T33" s="815"/>
      <c r="U33" s="815"/>
      <c r="V33" s="815"/>
      <c r="W33" s="816"/>
      <c r="X33" s="221">
        <f>IFERROR((X13+X16+X19+X22+X25+X28+X31)/COUNTA(G11:L31),"")</f>
        <v>2</v>
      </c>
      <c r="Y33" s="222" t="s">
        <v>278</v>
      </c>
      <c r="Z33" s="221">
        <f>IFERROR((Z13+Z16+Z19+Z22+Z25+Z28+Z31)/COUNTA(G11:L31),"")</f>
        <v>0</v>
      </c>
      <c r="AA33" s="222" t="s">
        <v>278</v>
      </c>
      <c r="AB33" s="133">
        <f>BP32</f>
        <v>2</v>
      </c>
      <c r="AC33" s="222" t="s">
        <v>278</v>
      </c>
      <c r="AD33" s="1349"/>
      <c r="AE33" s="1350"/>
      <c r="AF33" s="1349"/>
      <c r="AG33" s="1350"/>
      <c r="AH33" s="1354"/>
      <c r="AI33" s="1355"/>
      <c r="AJ33" s="1355"/>
      <c r="AK33" s="1355"/>
      <c r="AL33" s="1355"/>
      <c r="AM33" s="1355"/>
      <c r="AN33" s="1355"/>
      <c r="AO33" s="1355"/>
      <c r="AP33" s="1355"/>
      <c r="AQ33" s="1355"/>
      <c r="AR33" s="1356"/>
      <c r="AS33" s="1360"/>
      <c r="AT33" s="1361"/>
      <c r="AU33" s="1362"/>
      <c r="AV33" s="1366"/>
      <c r="AW33" s="1367"/>
      <c r="AX33" s="1368"/>
      <c r="AY33" s="1341"/>
      <c r="AZ33" s="1342"/>
      <c r="BA33" s="1342"/>
      <c r="BB33" s="1343"/>
      <c r="BC33" s="1341"/>
      <c r="BD33" s="1342"/>
      <c r="BE33" s="1342"/>
      <c r="BF33" s="1342"/>
      <c r="BG33" s="1342"/>
      <c r="BH33" s="1342"/>
      <c r="BI33" s="1342"/>
      <c r="BJ33" s="1342"/>
      <c r="BK33" s="1342"/>
      <c r="BL33" s="1343"/>
      <c r="BM33" s="223"/>
      <c r="BN33" s="223"/>
      <c r="BO33" s="220">
        <f>IFERROR(SUM(AB13,AB16,AB19,AB22,AB25,AB28,AB31)/COUNTA(G11:L31),0)</f>
        <v>2</v>
      </c>
      <c r="BP33" s="220">
        <f>IFERROR(SUM(AB11,AB14,AB17,AB20,AB23,AB26,AB29)/COUNTA(G11:L31),0)</f>
        <v>7.333333333333333</v>
      </c>
      <c r="BQ33" s="223"/>
      <c r="BR33" s="223"/>
    </row>
    <row r="34" spans="1:70" s="84" customFormat="1" ht="14.1" customHeight="1">
      <c r="A34" s="1344" t="s">
        <v>311</v>
      </c>
      <c r="B34" s="1344"/>
      <c r="C34" s="136" t="s">
        <v>312</v>
      </c>
      <c r="D34" s="890" t="s">
        <v>350</v>
      </c>
      <c r="E34" s="890"/>
      <c r="F34" s="890"/>
      <c r="G34" s="890"/>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0"/>
      <c r="AY34" s="890"/>
      <c r="AZ34" s="890"/>
      <c r="BA34" s="890"/>
      <c r="BB34" s="890"/>
      <c r="BC34" s="890"/>
      <c r="BD34" s="890"/>
      <c r="BE34" s="890"/>
      <c r="BF34" s="890"/>
      <c r="BG34" s="890"/>
      <c r="BH34" s="890"/>
      <c r="BI34" s="890"/>
      <c r="BJ34" s="139"/>
      <c r="BK34" s="139"/>
    </row>
    <row r="35" spans="1:70" s="84" customFormat="1" ht="14.1" customHeight="1">
      <c r="A35" s="137"/>
      <c r="B35" s="137"/>
      <c r="C35" s="136"/>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c r="BG35" s="891"/>
      <c r="BH35" s="891"/>
      <c r="BI35" s="891"/>
      <c r="BJ35" s="139"/>
      <c r="BK35" s="139"/>
    </row>
    <row r="36" spans="1:70" s="84" customFormat="1" ht="12" customHeight="1">
      <c r="C36" s="138" t="s">
        <v>351</v>
      </c>
      <c r="D36" s="1345" t="s">
        <v>315</v>
      </c>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c r="AL36" s="1345"/>
      <c r="AM36" s="1345"/>
      <c r="AN36" s="1345"/>
      <c r="AO36" s="1345"/>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c r="BJ36" s="179"/>
      <c r="BK36" s="179"/>
      <c r="BL36" s="178"/>
    </row>
    <row r="37" spans="1:70" s="84" customFormat="1" ht="12" customHeight="1">
      <c r="B37" s="140"/>
      <c r="C37" s="1346" t="s">
        <v>352</v>
      </c>
      <c r="D37" s="869" t="s">
        <v>317</v>
      </c>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141"/>
      <c r="BK37" s="141"/>
      <c r="BL37" s="178"/>
    </row>
    <row r="38" spans="1:70" s="84" customFormat="1" ht="12" customHeight="1">
      <c r="C38" s="1346"/>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c r="BD38" s="869"/>
      <c r="BE38" s="869"/>
      <c r="BF38" s="869"/>
      <c r="BG38" s="869"/>
      <c r="BH38" s="869"/>
      <c r="BI38" s="869"/>
      <c r="BJ38" s="141"/>
      <c r="BK38" s="141"/>
      <c r="BL38" s="178"/>
    </row>
    <row r="39" spans="1:70" s="84" customFormat="1" ht="12" customHeight="1">
      <c r="C39" s="1336" t="s">
        <v>353</v>
      </c>
      <c r="D39" s="869" t="s">
        <v>319</v>
      </c>
      <c r="E39" s="869"/>
      <c r="F39" s="869"/>
      <c r="G39" s="869"/>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141"/>
      <c r="BK39" s="141"/>
      <c r="BL39" s="178"/>
    </row>
    <row r="40" spans="1:70" s="84" customFormat="1" ht="12" customHeight="1">
      <c r="C40" s="1337"/>
      <c r="D40" s="869"/>
      <c r="E40" s="869"/>
      <c r="F40" s="869"/>
      <c r="G40" s="869"/>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141"/>
      <c r="BK40" s="141"/>
    </row>
    <row r="41" spans="1:70" s="84" customFormat="1" ht="12" customHeight="1">
      <c r="C41" s="142" t="s">
        <v>354</v>
      </c>
      <c r="D41" s="870" t="s">
        <v>355</v>
      </c>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143"/>
      <c r="BK41" s="143"/>
    </row>
    <row r="42" spans="1:70">
      <c r="C42" s="142"/>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row>
    <row r="43" spans="1:70">
      <c r="A43" s="144"/>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70" ht="5.0999999999999996" customHeight="1"/>
    <row r="45" spans="1:70" ht="14.1"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row>
    <row r="46" spans="1:70" ht="6.95" customHeight="1">
      <c r="A46" s="147"/>
      <c r="B46" s="147"/>
    </row>
    <row r="47" spans="1:70" ht="12.95" customHeight="1">
      <c r="A47" s="148"/>
      <c r="B47" s="149"/>
      <c r="C47" s="149"/>
      <c r="D47" s="149"/>
      <c r="E47" s="149"/>
      <c r="F47" s="149"/>
      <c r="G47" s="149"/>
      <c r="H47" s="149"/>
      <c r="I47" s="149"/>
      <c r="J47" s="149"/>
      <c r="K47" s="149"/>
      <c r="L47" s="149"/>
      <c r="M47" s="148"/>
      <c r="N47" s="150"/>
      <c r="O47" s="151"/>
      <c r="P47" s="151"/>
      <c r="Q47" s="151"/>
      <c r="R47" s="151"/>
      <c r="S47" s="151"/>
      <c r="T47" s="151"/>
      <c r="U47" s="149"/>
      <c r="V47" s="149"/>
      <c r="W47" s="149"/>
      <c r="X47" s="149"/>
      <c r="Y47" s="149"/>
      <c r="Z47" s="149"/>
      <c r="AA47" s="149"/>
      <c r="AB47" s="149"/>
      <c r="AC47" s="149"/>
      <c r="AD47" s="98"/>
      <c r="AE47" s="98"/>
      <c r="AF47" s="98"/>
      <c r="AG47" s="98"/>
      <c r="AH47" s="151"/>
      <c r="AI47" s="151"/>
      <c r="AJ47" s="151"/>
      <c r="AK47" s="151"/>
      <c r="AL47" s="151"/>
      <c r="AM47" s="151"/>
      <c r="AN47" s="151"/>
      <c r="AO47" s="151"/>
      <c r="AP47" s="151"/>
      <c r="AQ47" s="151"/>
      <c r="AR47" s="151"/>
      <c r="AS47" s="153"/>
      <c r="AT47" s="153"/>
      <c r="AU47" s="153"/>
      <c r="AV47" s="224"/>
      <c r="AW47" s="224"/>
      <c r="AX47" s="224"/>
      <c r="AY47" s="224"/>
      <c r="AZ47" s="224"/>
      <c r="BA47" s="224"/>
      <c r="BB47" s="224"/>
      <c r="BC47" s="151"/>
      <c r="BD47" s="151"/>
      <c r="BE47" s="151"/>
      <c r="BF47" s="151"/>
      <c r="BG47" s="151"/>
      <c r="BH47" s="151"/>
      <c r="BI47" s="151"/>
      <c r="BJ47" s="151"/>
      <c r="BK47" s="151"/>
      <c r="BL47" s="151"/>
    </row>
    <row r="48" spans="1:70" ht="12.95" customHeight="1">
      <c r="A48" s="148"/>
      <c r="B48" s="149"/>
      <c r="C48" s="149"/>
      <c r="D48" s="149"/>
      <c r="E48" s="149"/>
      <c r="F48" s="149"/>
      <c r="G48" s="149"/>
      <c r="H48" s="149"/>
      <c r="I48" s="149"/>
      <c r="J48" s="149"/>
      <c r="K48" s="149"/>
      <c r="L48" s="149"/>
      <c r="M48" s="148"/>
      <c r="N48" s="150"/>
      <c r="O48" s="151"/>
      <c r="P48" s="151"/>
      <c r="Q48" s="151"/>
      <c r="R48" s="151"/>
      <c r="S48" s="151"/>
      <c r="T48" s="151"/>
      <c r="U48" s="149"/>
      <c r="V48" s="149"/>
      <c r="W48" s="149"/>
      <c r="X48" s="149"/>
      <c r="Y48" s="149"/>
      <c r="Z48" s="149"/>
      <c r="AA48" s="149"/>
      <c r="AB48" s="149"/>
      <c r="AC48" s="149"/>
      <c r="AD48" s="151"/>
      <c r="AE48" s="151"/>
      <c r="AF48" s="151"/>
      <c r="AG48" s="151"/>
      <c r="AH48" s="151"/>
      <c r="AI48" s="151"/>
      <c r="AJ48" s="151"/>
      <c r="AK48" s="151"/>
      <c r="AL48" s="151"/>
      <c r="AM48" s="151"/>
      <c r="AN48" s="151"/>
      <c r="AO48" s="151"/>
      <c r="AP48" s="151"/>
      <c r="AQ48" s="151"/>
      <c r="AR48" s="151"/>
      <c r="AS48" s="153"/>
      <c r="AT48" s="153"/>
      <c r="AU48" s="153"/>
      <c r="AV48" s="224"/>
      <c r="AW48" s="224"/>
      <c r="AX48" s="224"/>
      <c r="AY48" s="224"/>
      <c r="AZ48" s="224"/>
      <c r="BA48" s="224"/>
      <c r="BB48" s="224"/>
      <c r="BC48" s="151"/>
      <c r="BD48" s="151"/>
      <c r="BE48" s="151"/>
      <c r="BF48" s="151"/>
      <c r="BG48" s="151"/>
      <c r="BH48" s="151"/>
      <c r="BI48" s="151"/>
      <c r="BJ48" s="151"/>
      <c r="BK48" s="151"/>
      <c r="BL48" s="151"/>
    </row>
    <row r="49" spans="1:64" ht="15" customHeight="1">
      <c r="A49" s="148"/>
      <c r="B49" s="149"/>
      <c r="C49" s="149"/>
      <c r="D49" s="149"/>
      <c r="E49" s="149"/>
      <c r="F49" s="149"/>
      <c r="G49" s="149"/>
      <c r="H49" s="149"/>
      <c r="I49" s="149"/>
      <c r="J49" s="149"/>
      <c r="K49" s="149"/>
      <c r="L49" s="149"/>
      <c r="M49" s="148"/>
      <c r="N49" s="150"/>
      <c r="O49" s="151"/>
      <c r="P49" s="151"/>
      <c r="Q49" s="151"/>
      <c r="R49" s="151"/>
      <c r="S49" s="151"/>
      <c r="T49" s="151"/>
      <c r="U49" s="84"/>
      <c r="V49" s="84"/>
      <c r="W49" s="84"/>
      <c r="X49" s="84"/>
      <c r="Y49" s="84"/>
      <c r="Z49" s="155"/>
      <c r="AA49" s="155"/>
      <c r="AB49" s="151"/>
      <c r="AC49" s="151"/>
      <c r="AD49" s="151"/>
      <c r="AE49" s="151"/>
      <c r="AF49" s="151"/>
      <c r="AG49" s="151"/>
      <c r="AH49" s="149"/>
      <c r="AI49" s="149"/>
      <c r="AJ49" s="149"/>
      <c r="AK49" s="149"/>
      <c r="AL49" s="149"/>
      <c r="AM49" s="149"/>
      <c r="AN49" s="149"/>
      <c r="AO49" s="149"/>
      <c r="AP49" s="149"/>
      <c r="AQ49" s="149"/>
      <c r="AR49" s="149"/>
      <c r="AS49" s="153"/>
      <c r="AT49" s="153"/>
      <c r="AU49" s="153"/>
      <c r="AV49" s="156"/>
      <c r="AW49" s="156"/>
      <c r="AX49" s="156"/>
      <c r="AY49" s="156"/>
      <c r="AZ49" s="156"/>
      <c r="BA49" s="156"/>
      <c r="BB49" s="156"/>
      <c r="BC49" s="151"/>
      <c r="BD49" s="151"/>
      <c r="BE49" s="151"/>
      <c r="BF49" s="151"/>
      <c r="BG49" s="151"/>
      <c r="BH49" s="151"/>
      <c r="BI49" s="151"/>
      <c r="BJ49" s="151"/>
      <c r="BK49" s="151"/>
      <c r="BL49" s="151"/>
    </row>
    <row r="50" spans="1:64" ht="15" customHeight="1">
      <c r="A50" s="148"/>
      <c r="B50" s="149"/>
      <c r="C50" s="149"/>
      <c r="D50" s="149"/>
      <c r="E50" s="149"/>
      <c r="F50" s="149"/>
      <c r="G50" s="149"/>
      <c r="H50" s="149"/>
      <c r="I50" s="149"/>
      <c r="J50" s="149"/>
      <c r="K50" s="149"/>
      <c r="L50" s="149"/>
      <c r="M50" s="148"/>
      <c r="N50" s="150"/>
      <c r="O50" s="153"/>
      <c r="P50" s="153"/>
      <c r="Q50" s="153"/>
      <c r="R50" s="151"/>
      <c r="S50" s="151"/>
      <c r="T50" s="151"/>
      <c r="U50" s="151"/>
      <c r="V50" s="151"/>
      <c r="W50" s="151"/>
      <c r="X50" s="151"/>
      <c r="Y50" s="151"/>
      <c r="Z50" s="155"/>
      <c r="AA50" s="155"/>
      <c r="AB50" s="151"/>
      <c r="AC50" s="151"/>
      <c r="AD50" s="151"/>
      <c r="AE50" s="151"/>
      <c r="AF50" s="151"/>
      <c r="AG50" s="151"/>
      <c r="AH50" s="98"/>
      <c r="AI50" s="98"/>
      <c r="AJ50" s="98"/>
      <c r="AK50" s="149"/>
      <c r="AL50" s="149"/>
      <c r="AM50" s="149"/>
      <c r="AN50" s="149"/>
      <c r="AO50" s="149"/>
      <c r="AP50" s="149"/>
      <c r="AQ50" s="149"/>
      <c r="AR50" s="149"/>
      <c r="AS50" s="153"/>
      <c r="AT50" s="153"/>
      <c r="AU50" s="153"/>
      <c r="AV50" s="156"/>
      <c r="AW50" s="156"/>
      <c r="AX50" s="156"/>
      <c r="AY50" s="156"/>
      <c r="AZ50" s="156"/>
      <c r="BA50" s="156"/>
      <c r="BB50" s="156"/>
      <c r="BC50" s="151"/>
      <c r="BD50" s="151"/>
      <c r="BE50" s="151"/>
      <c r="BF50" s="151"/>
      <c r="BG50" s="151"/>
      <c r="BH50" s="151"/>
      <c r="BI50" s="151"/>
      <c r="BJ50" s="151"/>
      <c r="BK50" s="151"/>
      <c r="BL50" s="151"/>
    </row>
    <row r="51" spans="1:64" ht="15" customHeight="1">
      <c r="A51" s="148"/>
      <c r="B51" s="151"/>
      <c r="C51" s="149"/>
      <c r="D51" s="149"/>
      <c r="E51" s="225"/>
      <c r="F51" s="225"/>
      <c r="G51" s="149"/>
      <c r="H51" s="149"/>
      <c r="I51" s="149"/>
      <c r="J51" s="149"/>
      <c r="K51" s="149"/>
      <c r="L51" s="149"/>
      <c r="M51" s="148"/>
      <c r="N51" s="150"/>
      <c r="O51" s="153"/>
      <c r="P51" s="153"/>
      <c r="Q51" s="153"/>
      <c r="R51" s="151"/>
      <c r="S51" s="151"/>
      <c r="T51" s="151"/>
      <c r="U51" s="151"/>
      <c r="V51" s="151"/>
      <c r="W51" s="151"/>
      <c r="X51" s="151"/>
      <c r="Y51" s="151"/>
      <c r="Z51" s="155"/>
      <c r="AA51" s="155"/>
      <c r="AB51" s="151"/>
      <c r="AC51" s="151"/>
      <c r="AD51" s="151"/>
      <c r="AE51" s="151"/>
      <c r="AF51" s="151"/>
      <c r="AG51" s="151"/>
      <c r="AH51" s="98"/>
      <c r="AI51" s="98"/>
      <c r="AJ51" s="98"/>
      <c r="AK51" s="98"/>
      <c r="AL51" s="98"/>
      <c r="AM51" s="98"/>
      <c r="AN51" s="98"/>
      <c r="AO51" s="98"/>
      <c r="AP51" s="98"/>
      <c r="AQ51" s="98"/>
      <c r="AR51" s="98"/>
      <c r="AS51" s="153"/>
      <c r="AT51" s="153"/>
      <c r="AU51" s="153"/>
      <c r="AV51" s="156"/>
      <c r="AW51" s="156"/>
      <c r="AX51" s="156"/>
      <c r="AY51" s="156"/>
      <c r="AZ51" s="156"/>
      <c r="BA51" s="156"/>
      <c r="BB51" s="156"/>
      <c r="BC51" s="151"/>
      <c r="BD51" s="151"/>
      <c r="BE51" s="151"/>
      <c r="BF51" s="151"/>
      <c r="BG51" s="151"/>
      <c r="BH51" s="151"/>
      <c r="BI51" s="151"/>
      <c r="BJ51" s="151"/>
      <c r="BK51" s="151"/>
      <c r="BL51" s="151"/>
    </row>
    <row r="52" spans="1:64" ht="15" customHeight="1">
      <c r="A52" s="148"/>
      <c r="B52" s="149"/>
      <c r="C52" s="149"/>
      <c r="D52" s="149"/>
      <c r="E52" s="225"/>
      <c r="F52" s="225"/>
      <c r="G52" s="149"/>
      <c r="H52" s="149"/>
      <c r="I52" s="149"/>
      <c r="J52" s="149"/>
      <c r="K52" s="149"/>
      <c r="L52" s="149"/>
      <c r="M52" s="148"/>
      <c r="N52" s="150"/>
      <c r="O52" s="153"/>
      <c r="P52" s="153"/>
      <c r="Q52" s="153"/>
      <c r="R52" s="151"/>
      <c r="S52" s="151"/>
      <c r="T52" s="151"/>
      <c r="U52" s="151"/>
      <c r="V52" s="151"/>
      <c r="W52" s="151"/>
      <c r="X52" s="151"/>
      <c r="Y52" s="151"/>
      <c r="Z52" s="155"/>
      <c r="AA52" s="155"/>
      <c r="AB52" s="151"/>
      <c r="AC52" s="151"/>
      <c r="AD52" s="226"/>
      <c r="AE52" s="226"/>
      <c r="AF52" s="226"/>
      <c r="AG52" s="226"/>
      <c r="AH52" s="98"/>
      <c r="AI52" s="98"/>
      <c r="AJ52" s="98"/>
      <c r="AK52" s="149"/>
      <c r="AL52" s="149"/>
      <c r="AM52" s="149"/>
      <c r="AN52" s="149"/>
      <c r="AO52" s="98"/>
      <c r="AP52" s="98"/>
      <c r="AQ52" s="98"/>
      <c r="AR52" s="98"/>
      <c r="AS52" s="153"/>
      <c r="AT52" s="153"/>
      <c r="AU52" s="153"/>
      <c r="AV52" s="156"/>
      <c r="AW52" s="156"/>
      <c r="AX52" s="156"/>
      <c r="AY52" s="156"/>
      <c r="AZ52" s="156"/>
      <c r="BA52" s="156"/>
      <c r="BB52" s="156"/>
      <c r="BC52" s="151"/>
      <c r="BD52" s="151"/>
      <c r="BE52" s="151"/>
      <c r="BF52" s="151"/>
      <c r="BG52" s="151"/>
      <c r="BH52" s="151"/>
      <c r="BI52" s="151"/>
      <c r="BJ52" s="151"/>
      <c r="BK52" s="151"/>
      <c r="BL52" s="151"/>
    </row>
    <row r="53" spans="1:64" ht="15" customHeight="1">
      <c r="A53" s="149"/>
      <c r="B53" s="98"/>
      <c r="C53" s="98"/>
      <c r="D53" s="98"/>
      <c r="E53" s="98"/>
      <c r="F53" s="98"/>
      <c r="G53" s="98"/>
      <c r="H53" s="98"/>
      <c r="I53" s="98"/>
      <c r="J53" s="98"/>
      <c r="K53" s="98"/>
      <c r="L53" s="98"/>
      <c r="M53" s="149"/>
      <c r="N53" s="149"/>
      <c r="O53" s="151"/>
      <c r="P53" s="151"/>
      <c r="Q53" s="151"/>
      <c r="R53" s="151"/>
      <c r="S53" s="151"/>
      <c r="T53" s="151"/>
      <c r="U53" s="159"/>
      <c r="V53" s="159"/>
      <c r="W53" s="159"/>
      <c r="X53" s="159"/>
      <c r="Y53" s="98"/>
      <c r="Z53" s="98"/>
      <c r="AA53" s="98"/>
      <c r="AB53" s="171"/>
      <c r="AC53" s="98"/>
      <c r="AD53" s="227"/>
      <c r="AE53" s="227"/>
      <c r="AF53" s="227"/>
      <c r="AG53" s="227"/>
      <c r="AH53" s="161"/>
      <c r="AI53" s="161"/>
      <c r="AJ53" s="161"/>
      <c r="AK53" s="162"/>
      <c r="AL53" s="162"/>
      <c r="AM53" s="162"/>
      <c r="AN53" s="162"/>
      <c r="AO53" s="161"/>
      <c r="AP53" s="161"/>
      <c r="AQ53" s="161"/>
      <c r="AR53" s="161"/>
      <c r="AS53" s="162"/>
      <c r="AT53" s="162"/>
      <c r="AU53" s="162"/>
      <c r="AV53" s="228"/>
      <c r="AW53" s="228"/>
      <c r="AX53" s="228"/>
      <c r="AY53" s="228"/>
      <c r="AZ53" s="228"/>
      <c r="BA53" s="228"/>
      <c r="BB53" s="228"/>
      <c r="BC53" s="229"/>
      <c r="BD53" s="229"/>
      <c r="BE53" s="229"/>
      <c r="BF53" s="229"/>
      <c r="BG53" s="229"/>
      <c r="BH53" s="229"/>
      <c r="BI53" s="229"/>
      <c r="BJ53" s="229"/>
      <c r="BK53" s="229"/>
      <c r="BL53" s="229"/>
    </row>
    <row r="54" spans="1:64" ht="15" customHeight="1">
      <c r="A54" s="149"/>
      <c r="B54" s="98"/>
      <c r="C54" s="98"/>
      <c r="D54" s="98"/>
      <c r="E54" s="98"/>
      <c r="F54" s="98"/>
      <c r="G54" s="98"/>
      <c r="H54" s="98"/>
      <c r="I54" s="98"/>
      <c r="J54" s="98"/>
      <c r="K54" s="98"/>
      <c r="L54" s="98"/>
      <c r="M54" s="149"/>
      <c r="N54" s="149"/>
      <c r="O54" s="230"/>
      <c r="P54" s="230"/>
      <c r="Q54" s="230"/>
      <c r="R54" s="151"/>
      <c r="S54" s="151"/>
      <c r="T54" s="151"/>
      <c r="U54" s="159"/>
      <c r="V54" s="159"/>
      <c r="W54" s="159"/>
      <c r="X54" s="159"/>
      <c r="Y54" s="98"/>
      <c r="Z54" s="98"/>
      <c r="AA54" s="98"/>
      <c r="AB54" s="171"/>
      <c r="AC54" s="98"/>
      <c r="AD54" s="227"/>
      <c r="AE54" s="227"/>
      <c r="AF54" s="227"/>
      <c r="AG54" s="227"/>
      <c r="AH54" s="161"/>
      <c r="AI54" s="161"/>
      <c r="AJ54" s="161"/>
      <c r="AK54" s="161"/>
      <c r="AL54" s="161"/>
      <c r="AM54" s="161"/>
      <c r="AN54" s="161"/>
      <c r="AO54" s="161"/>
      <c r="AP54" s="161"/>
      <c r="AQ54" s="161"/>
      <c r="AR54" s="161"/>
      <c r="AS54" s="162"/>
      <c r="AT54" s="162"/>
      <c r="AU54" s="162"/>
      <c r="AV54" s="228"/>
      <c r="AW54" s="228"/>
      <c r="AX54" s="228"/>
      <c r="AY54" s="228"/>
      <c r="AZ54" s="228"/>
      <c r="BA54" s="228"/>
      <c r="BB54" s="228"/>
      <c r="BC54" s="229"/>
      <c r="BD54" s="229"/>
      <c r="BE54" s="229"/>
      <c r="BF54" s="229"/>
      <c r="BG54" s="229"/>
      <c r="BH54" s="229"/>
      <c r="BI54" s="229"/>
      <c r="BJ54" s="229"/>
      <c r="BK54" s="229"/>
      <c r="BL54" s="229"/>
    </row>
    <row r="55" spans="1:64" ht="15" customHeight="1">
      <c r="A55" s="149"/>
      <c r="B55" s="231"/>
      <c r="C55" s="231"/>
      <c r="D55" s="231"/>
      <c r="E55" s="232"/>
      <c r="F55" s="232"/>
      <c r="G55" s="98"/>
      <c r="H55" s="98"/>
      <c r="I55" s="98"/>
      <c r="J55" s="98"/>
      <c r="K55" s="98"/>
      <c r="L55" s="98"/>
      <c r="M55" s="149"/>
      <c r="N55" s="149"/>
      <c r="O55" s="230"/>
      <c r="P55" s="230"/>
      <c r="Q55" s="230"/>
      <c r="R55" s="151"/>
      <c r="S55" s="151"/>
      <c r="T55" s="151"/>
      <c r="U55" s="165"/>
      <c r="V55" s="165"/>
      <c r="W55" s="165"/>
      <c r="X55" s="98"/>
      <c r="Y55" s="169"/>
      <c r="Z55" s="98"/>
      <c r="AA55" s="169"/>
      <c r="AB55" s="171"/>
      <c r="AC55" s="169"/>
      <c r="AD55" s="233"/>
      <c r="AE55" s="212"/>
      <c r="AF55" s="233"/>
      <c r="AG55" s="212"/>
      <c r="AH55" s="161"/>
      <c r="AI55" s="161"/>
      <c r="AJ55" s="161"/>
      <c r="AK55" s="162"/>
      <c r="AL55" s="162"/>
      <c r="AM55" s="162"/>
      <c r="AN55" s="162"/>
      <c r="AO55" s="161"/>
      <c r="AP55" s="161"/>
      <c r="AQ55" s="161"/>
      <c r="AR55" s="161"/>
      <c r="AS55" s="162"/>
      <c r="AT55" s="162"/>
      <c r="AU55" s="162"/>
      <c r="AV55" s="98"/>
      <c r="AW55" s="98"/>
      <c r="AX55" s="98"/>
      <c r="AY55" s="98"/>
      <c r="AZ55" s="98"/>
      <c r="BA55" s="98"/>
      <c r="BB55" s="98"/>
      <c r="BC55" s="229"/>
      <c r="BD55" s="229"/>
      <c r="BE55" s="229"/>
      <c r="BF55" s="229"/>
      <c r="BG55" s="229"/>
      <c r="BH55" s="229"/>
      <c r="BI55" s="229"/>
      <c r="BJ55" s="229"/>
      <c r="BK55" s="229"/>
      <c r="BL55" s="229"/>
    </row>
    <row r="56" spans="1:64" ht="15" customHeight="1">
      <c r="A56" s="149"/>
      <c r="B56" s="98"/>
      <c r="C56" s="98"/>
      <c r="D56" s="98"/>
      <c r="E56" s="98"/>
      <c r="F56" s="98"/>
      <c r="G56" s="98"/>
      <c r="H56" s="98"/>
      <c r="I56" s="98"/>
      <c r="J56" s="98"/>
      <c r="K56" s="98"/>
      <c r="L56" s="98"/>
      <c r="M56" s="149"/>
      <c r="N56" s="149"/>
      <c r="O56" s="151"/>
      <c r="P56" s="151"/>
      <c r="Q56" s="151"/>
      <c r="R56" s="151"/>
      <c r="S56" s="151"/>
      <c r="T56" s="151"/>
      <c r="U56" s="159"/>
      <c r="V56" s="159"/>
      <c r="W56" s="159"/>
      <c r="X56" s="159"/>
      <c r="Y56" s="98"/>
      <c r="Z56" s="98"/>
      <c r="AA56" s="98"/>
      <c r="AB56" s="171"/>
      <c r="AC56" s="98"/>
      <c r="AD56" s="227"/>
      <c r="AE56" s="227"/>
      <c r="AF56" s="227"/>
      <c r="AG56" s="227"/>
      <c r="AH56" s="161"/>
      <c r="AI56" s="161"/>
      <c r="AJ56" s="161"/>
      <c r="AK56" s="161"/>
      <c r="AL56" s="161"/>
      <c r="AM56" s="161"/>
      <c r="AN56" s="161"/>
      <c r="AO56" s="161"/>
      <c r="AP56" s="161"/>
      <c r="AQ56" s="161"/>
      <c r="AR56" s="161"/>
      <c r="AS56" s="162"/>
      <c r="AT56" s="162"/>
      <c r="AU56" s="162"/>
      <c r="AV56" s="228"/>
      <c r="AW56" s="228"/>
      <c r="AX56" s="228"/>
      <c r="AY56" s="228"/>
      <c r="AZ56" s="228"/>
      <c r="BA56" s="228"/>
      <c r="BB56" s="228"/>
      <c r="BC56" s="229"/>
      <c r="BD56" s="234"/>
      <c r="BE56" s="234"/>
      <c r="BF56" s="234"/>
      <c r="BG56" s="234"/>
      <c r="BH56" s="234"/>
      <c r="BI56" s="234"/>
      <c r="BJ56" s="234"/>
      <c r="BK56" s="234"/>
      <c r="BL56" s="234"/>
    </row>
    <row r="57" spans="1:64" ht="15" customHeight="1">
      <c r="A57" s="149"/>
      <c r="B57" s="98"/>
      <c r="C57" s="98"/>
      <c r="D57" s="98"/>
      <c r="E57" s="98"/>
      <c r="F57" s="98"/>
      <c r="G57" s="98"/>
      <c r="H57" s="98"/>
      <c r="I57" s="98"/>
      <c r="J57" s="98"/>
      <c r="K57" s="98"/>
      <c r="L57" s="98"/>
      <c r="M57" s="149"/>
      <c r="N57" s="149"/>
      <c r="O57" s="230"/>
      <c r="P57" s="230"/>
      <c r="Q57" s="230"/>
      <c r="R57" s="151"/>
      <c r="S57" s="151"/>
      <c r="T57" s="151"/>
      <c r="U57" s="159"/>
      <c r="V57" s="159"/>
      <c r="W57" s="159"/>
      <c r="X57" s="159"/>
      <c r="Y57" s="98"/>
      <c r="Z57" s="98"/>
      <c r="AA57" s="98"/>
      <c r="AB57" s="171"/>
      <c r="AC57" s="98"/>
      <c r="AD57" s="227"/>
      <c r="AE57" s="227"/>
      <c r="AF57" s="227"/>
      <c r="AG57" s="227"/>
      <c r="AH57" s="161"/>
      <c r="AI57" s="161"/>
      <c r="AJ57" s="161"/>
      <c r="AK57" s="161"/>
      <c r="AL57" s="161"/>
      <c r="AM57" s="161"/>
      <c r="AN57" s="161"/>
      <c r="AO57" s="161"/>
      <c r="AP57" s="161"/>
      <c r="AQ57" s="161"/>
      <c r="AR57" s="161"/>
      <c r="AS57" s="162"/>
      <c r="AT57" s="162"/>
      <c r="AU57" s="162"/>
      <c r="AV57" s="228"/>
      <c r="AW57" s="228"/>
      <c r="AX57" s="228"/>
      <c r="AY57" s="228"/>
      <c r="AZ57" s="228"/>
      <c r="BA57" s="228"/>
      <c r="BB57" s="228"/>
      <c r="BC57" s="234"/>
      <c r="BD57" s="234"/>
      <c r="BE57" s="234"/>
      <c r="BF57" s="234"/>
      <c r="BG57" s="234"/>
      <c r="BH57" s="234"/>
      <c r="BI57" s="234"/>
      <c r="BJ57" s="234"/>
      <c r="BK57" s="234"/>
      <c r="BL57" s="234"/>
    </row>
    <row r="58" spans="1:64" ht="15" customHeight="1">
      <c r="A58" s="149"/>
      <c r="B58" s="231"/>
      <c r="C58" s="231"/>
      <c r="D58" s="231"/>
      <c r="E58" s="232"/>
      <c r="F58" s="232"/>
      <c r="G58" s="98"/>
      <c r="H58" s="98"/>
      <c r="I58" s="98"/>
      <c r="J58" s="98"/>
      <c r="K58" s="98"/>
      <c r="L58" s="98"/>
      <c r="M58" s="149"/>
      <c r="N58" s="149"/>
      <c r="O58" s="230"/>
      <c r="P58" s="230"/>
      <c r="Q58" s="230"/>
      <c r="R58" s="151"/>
      <c r="S58" s="151"/>
      <c r="T58" s="151"/>
      <c r="U58" s="165"/>
      <c r="V58" s="165"/>
      <c r="W58" s="165"/>
      <c r="X58" s="98"/>
      <c r="Y58" s="169"/>
      <c r="Z58" s="98"/>
      <c r="AA58" s="169"/>
      <c r="AB58" s="171"/>
      <c r="AC58" s="169"/>
      <c r="AD58" s="233"/>
      <c r="AE58" s="212"/>
      <c r="AF58" s="233"/>
      <c r="AG58" s="212"/>
      <c r="AH58" s="161"/>
      <c r="AI58" s="161"/>
      <c r="AJ58" s="161"/>
      <c r="AK58" s="161"/>
      <c r="AL58" s="161"/>
      <c r="AM58" s="161"/>
      <c r="AN58" s="161"/>
      <c r="AO58" s="161"/>
      <c r="AP58" s="161"/>
      <c r="AQ58" s="161"/>
      <c r="AR58" s="161"/>
      <c r="AS58" s="162"/>
      <c r="AT58" s="162"/>
      <c r="AU58" s="162"/>
      <c r="AV58" s="98"/>
      <c r="AW58" s="98"/>
      <c r="AX58" s="98"/>
      <c r="AY58" s="98"/>
      <c r="AZ58" s="98"/>
      <c r="BA58" s="98"/>
      <c r="BB58" s="98"/>
      <c r="BC58" s="234"/>
      <c r="BD58" s="234"/>
      <c r="BE58" s="234"/>
      <c r="BF58" s="234"/>
      <c r="BG58" s="234"/>
      <c r="BH58" s="234"/>
      <c r="BI58" s="234"/>
      <c r="BJ58" s="234"/>
      <c r="BK58" s="234"/>
      <c r="BL58" s="234"/>
    </row>
    <row r="59" spans="1:64" ht="15" customHeight="1">
      <c r="A59" s="149"/>
      <c r="B59" s="98"/>
      <c r="C59" s="98"/>
      <c r="D59" s="98"/>
      <c r="E59" s="98"/>
      <c r="F59" s="98"/>
      <c r="G59" s="98"/>
      <c r="H59" s="98"/>
      <c r="I59" s="98"/>
      <c r="J59" s="98"/>
      <c r="K59" s="98"/>
      <c r="L59" s="98"/>
      <c r="M59" s="149"/>
      <c r="N59" s="149"/>
      <c r="O59" s="151"/>
      <c r="P59" s="151"/>
      <c r="Q59" s="151"/>
      <c r="R59" s="151"/>
      <c r="S59" s="151"/>
      <c r="T59" s="151"/>
      <c r="U59" s="159"/>
      <c r="V59" s="159"/>
      <c r="W59" s="159"/>
      <c r="X59" s="159"/>
      <c r="Y59" s="98"/>
      <c r="Z59" s="98"/>
      <c r="AA59" s="98"/>
      <c r="AB59" s="171"/>
      <c r="AC59" s="98"/>
      <c r="AD59" s="227"/>
      <c r="AE59" s="227"/>
      <c r="AF59" s="227"/>
      <c r="AG59" s="227"/>
      <c r="AH59" s="161"/>
      <c r="AI59" s="161"/>
      <c r="AJ59" s="161"/>
      <c r="AK59" s="161"/>
      <c r="AL59" s="161"/>
      <c r="AM59" s="161"/>
      <c r="AN59" s="161"/>
      <c r="AO59" s="161"/>
      <c r="AP59" s="161"/>
      <c r="AQ59" s="161"/>
      <c r="AR59" s="161"/>
      <c r="AS59" s="162"/>
      <c r="AT59" s="162"/>
      <c r="AU59" s="162"/>
      <c r="AV59" s="228"/>
      <c r="AW59" s="228"/>
      <c r="AX59" s="228"/>
      <c r="AY59" s="228"/>
      <c r="AZ59" s="228"/>
      <c r="BA59" s="228"/>
      <c r="BB59" s="228"/>
      <c r="BC59" s="229"/>
      <c r="BD59" s="234"/>
      <c r="BE59" s="234"/>
      <c r="BF59" s="234"/>
      <c r="BG59" s="234"/>
      <c r="BH59" s="234"/>
      <c r="BI59" s="234"/>
      <c r="BJ59" s="234"/>
      <c r="BK59" s="234"/>
      <c r="BL59" s="234"/>
    </row>
    <row r="60" spans="1:64" ht="15" customHeight="1">
      <c r="A60" s="149"/>
      <c r="B60" s="98"/>
      <c r="C60" s="98"/>
      <c r="D60" s="98"/>
      <c r="E60" s="98"/>
      <c r="F60" s="98"/>
      <c r="G60" s="98"/>
      <c r="H60" s="98"/>
      <c r="I60" s="98"/>
      <c r="J60" s="98"/>
      <c r="K60" s="98"/>
      <c r="L60" s="98"/>
      <c r="M60" s="149"/>
      <c r="N60" s="149"/>
      <c r="O60" s="230"/>
      <c r="P60" s="230"/>
      <c r="Q60" s="230"/>
      <c r="R60" s="151"/>
      <c r="S60" s="151"/>
      <c r="T60" s="151"/>
      <c r="U60" s="159"/>
      <c r="V60" s="159"/>
      <c r="W60" s="159"/>
      <c r="X60" s="159"/>
      <c r="Y60" s="98"/>
      <c r="Z60" s="98"/>
      <c r="AA60" s="98"/>
      <c r="AB60" s="171"/>
      <c r="AC60" s="98"/>
      <c r="AD60" s="227"/>
      <c r="AE60" s="227"/>
      <c r="AF60" s="227"/>
      <c r="AG60" s="227"/>
      <c r="AH60" s="161"/>
      <c r="AI60" s="161"/>
      <c r="AJ60" s="161"/>
      <c r="AK60" s="161"/>
      <c r="AL60" s="161"/>
      <c r="AM60" s="161"/>
      <c r="AN60" s="161"/>
      <c r="AO60" s="161"/>
      <c r="AP60" s="161"/>
      <c r="AQ60" s="161"/>
      <c r="AR60" s="161"/>
      <c r="AS60" s="162"/>
      <c r="AT60" s="162"/>
      <c r="AU60" s="162"/>
      <c r="AV60" s="228"/>
      <c r="AW60" s="228"/>
      <c r="AX60" s="228"/>
      <c r="AY60" s="228"/>
      <c r="AZ60" s="228"/>
      <c r="BA60" s="228"/>
      <c r="BB60" s="228"/>
      <c r="BC60" s="234"/>
      <c r="BD60" s="234"/>
      <c r="BE60" s="234"/>
      <c r="BF60" s="234"/>
      <c r="BG60" s="234"/>
      <c r="BH60" s="234"/>
      <c r="BI60" s="234"/>
      <c r="BJ60" s="234"/>
      <c r="BK60" s="234"/>
      <c r="BL60" s="234"/>
    </row>
    <row r="61" spans="1:64" ht="15" customHeight="1">
      <c r="A61" s="149"/>
      <c r="B61" s="231"/>
      <c r="C61" s="231"/>
      <c r="D61" s="231"/>
      <c r="E61" s="232"/>
      <c r="F61" s="232"/>
      <c r="G61" s="98"/>
      <c r="H61" s="98"/>
      <c r="I61" s="98"/>
      <c r="J61" s="98"/>
      <c r="K61" s="98"/>
      <c r="L61" s="98"/>
      <c r="M61" s="149"/>
      <c r="N61" s="149"/>
      <c r="O61" s="230"/>
      <c r="P61" s="230"/>
      <c r="Q61" s="230"/>
      <c r="R61" s="151"/>
      <c r="S61" s="151"/>
      <c r="T61" s="151"/>
      <c r="U61" s="165"/>
      <c r="V61" s="165"/>
      <c r="W61" s="165"/>
      <c r="X61" s="98"/>
      <c r="Y61" s="169"/>
      <c r="Z61" s="98"/>
      <c r="AA61" s="169"/>
      <c r="AB61" s="171"/>
      <c r="AC61" s="169"/>
      <c r="AD61" s="233"/>
      <c r="AE61" s="212"/>
      <c r="AF61" s="233"/>
      <c r="AG61" s="212"/>
      <c r="AH61" s="161"/>
      <c r="AI61" s="161"/>
      <c r="AJ61" s="161"/>
      <c r="AK61" s="161"/>
      <c r="AL61" s="161"/>
      <c r="AM61" s="161"/>
      <c r="AN61" s="161"/>
      <c r="AO61" s="161"/>
      <c r="AP61" s="161"/>
      <c r="AQ61" s="161"/>
      <c r="AR61" s="161"/>
      <c r="AS61" s="162"/>
      <c r="AT61" s="162"/>
      <c r="AU61" s="162"/>
      <c r="AV61" s="98"/>
      <c r="AW61" s="98"/>
      <c r="AX61" s="98"/>
      <c r="AY61" s="98"/>
      <c r="AZ61" s="98"/>
      <c r="BA61" s="98"/>
      <c r="BB61" s="98"/>
      <c r="BC61" s="234"/>
      <c r="BD61" s="234"/>
      <c r="BE61" s="234"/>
      <c r="BF61" s="234"/>
      <c r="BG61" s="234"/>
      <c r="BH61" s="234"/>
      <c r="BI61" s="234"/>
      <c r="BJ61" s="234"/>
      <c r="BK61" s="234"/>
      <c r="BL61" s="234"/>
    </row>
    <row r="62" spans="1:64" ht="15" customHeight="1">
      <c r="A62" s="149"/>
      <c r="B62" s="98"/>
      <c r="C62" s="98"/>
      <c r="D62" s="98"/>
      <c r="E62" s="98"/>
      <c r="F62" s="98"/>
      <c r="G62" s="98"/>
      <c r="H62" s="98"/>
      <c r="I62" s="98"/>
      <c r="J62" s="98"/>
      <c r="K62" s="98"/>
      <c r="L62" s="98"/>
      <c r="M62" s="149"/>
      <c r="N62" s="149"/>
      <c r="O62" s="151"/>
      <c r="P62" s="151"/>
      <c r="Q62" s="151"/>
      <c r="R62" s="151"/>
      <c r="S62" s="151"/>
      <c r="T62" s="151"/>
      <c r="U62" s="159"/>
      <c r="V62" s="159"/>
      <c r="W62" s="159"/>
      <c r="X62" s="159"/>
      <c r="Y62" s="98"/>
      <c r="Z62" s="98"/>
      <c r="AA62" s="98"/>
      <c r="AB62" s="171"/>
      <c r="AC62" s="98"/>
      <c r="AD62" s="227"/>
      <c r="AE62" s="227"/>
      <c r="AF62" s="227"/>
      <c r="AG62" s="227"/>
      <c r="AH62" s="161"/>
      <c r="AI62" s="161"/>
      <c r="AJ62" s="161"/>
      <c r="AK62" s="161"/>
      <c r="AL62" s="161"/>
      <c r="AM62" s="161"/>
      <c r="AN62" s="161"/>
      <c r="AO62" s="161"/>
      <c r="AP62" s="161"/>
      <c r="AQ62" s="161"/>
      <c r="AR62" s="161"/>
      <c r="AS62" s="162"/>
      <c r="AT62" s="162"/>
      <c r="AU62" s="162"/>
      <c r="AV62" s="228"/>
      <c r="AW62" s="228"/>
      <c r="AX62" s="228"/>
      <c r="AY62" s="228"/>
      <c r="AZ62" s="228"/>
      <c r="BA62" s="228"/>
      <c r="BB62" s="228"/>
      <c r="BC62" s="229"/>
      <c r="BD62" s="234"/>
      <c r="BE62" s="234"/>
      <c r="BF62" s="234"/>
      <c r="BG62" s="234"/>
      <c r="BH62" s="234"/>
      <c r="BI62" s="234"/>
      <c r="BJ62" s="234"/>
      <c r="BK62" s="234"/>
      <c r="BL62" s="234"/>
    </row>
    <row r="63" spans="1:64" ht="15" customHeight="1">
      <c r="A63" s="149"/>
      <c r="B63" s="98"/>
      <c r="C63" s="98"/>
      <c r="D63" s="98"/>
      <c r="E63" s="98"/>
      <c r="F63" s="98"/>
      <c r="G63" s="98"/>
      <c r="H63" s="98"/>
      <c r="I63" s="98"/>
      <c r="J63" s="98"/>
      <c r="K63" s="98"/>
      <c r="L63" s="98"/>
      <c r="M63" s="149"/>
      <c r="N63" s="149"/>
      <c r="O63" s="230"/>
      <c r="P63" s="230"/>
      <c r="Q63" s="230"/>
      <c r="R63" s="151"/>
      <c r="S63" s="151"/>
      <c r="T63" s="151"/>
      <c r="U63" s="159"/>
      <c r="V63" s="159"/>
      <c r="W63" s="159"/>
      <c r="X63" s="159"/>
      <c r="Y63" s="98"/>
      <c r="Z63" s="98"/>
      <c r="AA63" s="98"/>
      <c r="AB63" s="171"/>
      <c r="AC63" s="98"/>
      <c r="AD63" s="227"/>
      <c r="AE63" s="227"/>
      <c r="AF63" s="227"/>
      <c r="AG63" s="227"/>
      <c r="AH63" s="161"/>
      <c r="AI63" s="161"/>
      <c r="AJ63" s="161"/>
      <c r="AK63" s="161"/>
      <c r="AL63" s="161"/>
      <c r="AM63" s="161"/>
      <c r="AN63" s="161"/>
      <c r="AO63" s="161"/>
      <c r="AP63" s="161"/>
      <c r="AQ63" s="161"/>
      <c r="AR63" s="161"/>
      <c r="AS63" s="162"/>
      <c r="AT63" s="162"/>
      <c r="AU63" s="162"/>
      <c r="AV63" s="228"/>
      <c r="AW63" s="228"/>
      <c r="AX63" s="228"/>
      <c r="AY63" s="228"/>
      <c r="AZ63" s="228"/>
      <c r="BA63" s="228"/>
      <c r="BB63" s="228"/>
      <c r="BC63" s="234"/>
      <c r="BD63" s="234"/>
      <c r="BE63" s="234"/>
      <c r="BF63" s="234"/>
      <c r="BG63" s="234"/>
      <c r="BH63" s="234"/>
      <c r="BI63" s="234"/>
      <c r="BJ63" s="234"/>
      <c r="BK63" s="234"/>
      <c r="BL63" s="234"/>
    </row>
    <row r="64" spans="1:64" ht="15" customHeight="1">
      <c r="A64" s="149"/>
      <c r="B64" s="231"/>
      <c r="C64" s="231"/>
      <c r="D64" s="231"/>
      <c r="E64" s="232"/>
      <c r="F64" s="232"/>
      <c r="G64" s="98"/>
      <c r="H64" s="98"/>
      <c r="I64" s="98"/>
      <c r="J64" s="98"/>
      <c r="K64" s="98"/>
      <c r="L64" s="98"/>
      <c r="M64" s="149"/>
      <c r="N64" s="149"/>
      <c r="O64" s="230"/>
      <c r="P64" s="230"/>
      <c r="Q64" s="230"/>
      <c r="R64" s="151"/>
      <c r="S64" s="151"/>
      <c r="T64" s="151"/>
      <c r="U64" s="165"/>
      <c r="V64" s="165"/>
      <c r="W64" s="165"/>
      <c r="X64" s="98"/>
      <c r="Y64" s="169"/>
      <c r="Z64" s="98"/>
      <c r="AA64" s="169"/>
      <c r="AB64" s="171"/>
      <c r="AC64" s="169"/>
      <c r="AD64" s="233"/>
      <c r="AE64" s="212"/>
      <c r="AF64" s="233"/>
      <c r="AG64" s="212"/>
      <c r="AH64" s="161"/>
      <c r="AI64" s="161"/>
      <c r="AJ64" s="161"/>
      <c r="AK64" s="161"/>
      <c r="AL64" s="161"/>
      <c r="AM64" s="161"/>
      <c r="AN64" s="161"/>
      <c r="AO64" s="161"/>
      <c r="AP64" s="161"/>
      <c r="AQ64" s="161"/>
      <c r="AR64" s="161"/>
      <c r="AS64" s="162"/>
      <c r="AT64" s="162"/>
      <c r="AU64" s="162"/>
      <c r="AV64" s="98"/>
      <c r="AW64" s="98"/>
      <c r="AX64" s="98"/>
      <c r="AY64" s="98"/>
      <c r="AZ64" s="98"/>
      <c r="BA64" s="98"/>
      <c r="BB64" s="98"/>
      <c r="BC64" s="234"/>
      <c r="BD64" s="234"/>
      <c r="BE64" s="234"/>
      <c r="BF64" s="234"/>
      <c r="BG64" s="234"/>
      <c r="BH64" s="234"/>
      <c r="BI64" s="234"/>
      <c r="BJ64" s="234"/>
      <c r="BK64" s="234"/>
      <c r="BL64" s="234"/>
    </row>
    <row r="65" spans="1:64" ht="15" customHeight="1">
      <c r="A65" s="149"/>
      <c r="B65" s="98"/>
      <c r="C65" s="98"/>
      <c r="D65" s="98"/>
      <c r="E65" s="98"/>
      <c r="F65" s="98"/>
      <c r="G65" s="98"/>
      <c r="H65" s="98"/>
      <c r="I65" s="98"/>
      <c r="J65" s="98"/>
      <c r="K65" s="98"/>
      <c r="L65" s="98"/>
      <c r="M65" s="149"/>
      <c r="N65" s="149"/>
      <c r="O65" s="151"/>
      <c r="P65" s="151"/>
      <c r="Q65" s="151"/>
      <c r="R65" s="151"/>
      <c r="S65" s="151"/>
      <c r="T65" s="151"/>
      <c r="U65" s="159"/>
      <c r="V65" s="159"/>
      <c r="W65" s="159"/>
      <c r="X65" s="159"/>
      <c r="Y65" s="98"/>
      <c r="Z65" s="98"/>
      <c r="AA65" s="98"/>
      <c r="AB65" s="171"/>
      <c r="AC65" s="98"/>
      <c r="AD65" s="227"/>
      <c r="AE65" s="227"/>
      <c r="AF65" s="227"/>
      <c r="AG65" s="227"/>
      <c r="AH65" s="161"/>
      <c r="AI65" s="161"/>
      <c r="AJ65" s="161"/>
      <c r="AK65" s="161"/>
      <c r="AL65" s="161"/>
      <c r="AM65" s="161"/>
      <c r="AN65" s="161"/>
      <c r="AO65" s="161"/>
      <c r="AP65" s="161"/>
      <c r="AQ65" s="161"/>
      <c r="AR65" s="161"/>
      <c r="AS65" s="162"/>
      <c r="AT65" s="162"/>
      <c r="AU65" s="162"/>
      <c r="AV65" s="228"/>
      <c r="AW65" s="228"/>
      <c r="AX65" s="228"/>
      <c r="AY65" s="228"/>
      <c r="AZ65" s="228"/>
      <c r="BA65" s="228"/>
      <c r="BB65" s="228"/>
      <c r="BC65" s="229"/>
      <c r="BD65" s="234"/>
      <c r="BE65" s="234"/>
      <c r="BF65" s="234"/>
      <c r="BG65" s="234"/>
      <c r="BH65" s="234"/>
      <c r="BI65" s="234"/>
      <c r="BJ65" s="234"/>
      <c r="BK65" s="234"/>
      <c r="BL65" s="234"/>
    </row>
    <row r="66" spans="1:64" ht="15" customHeight="1">
      <c r="A66" s="149"/>
      <c r="B66" s="98"/>
      <c r="C66" s="98"/>
      <c r="D66" s="98"/>
      <c r="E66" s="98"/>
      <c r="F66" s="98"/>
      <c r="G66" s="98"/>
      <c r="H66" s="98"/>
      <c r="I66" s="98"/>
      <c r="J66" s="98"/>
      <c r="K66" s="98"/>
      <c r="L66" s="98"/>
      <c r="M66" s="149"/>
      <c r="N66" s="149"/>
      <c r="O66" s="230"/>
      <c r="P66" s="230"/>
      <c r="Q66" s="230"/>
      <c r="R66" s="151"/>
      <c r="S66" s="151"/>
      <c r="T66" s="151"/>
      <c r="U66" s="159"/>
      <c r="V66" s="159"/>
      <c r="W66" s="159"/>
      <c r="X66" s="159"/>
      <c r="Y66" s="98"/>
      <c r="Z66" s="98"/>
      <c r="AA66" s="98"/>
      <c r="AB66" s="171"/>
      <c r="AC66" s="98"/>
      <c r="AD66" s="227"/>
      <c r="AE66" s="227"/>
      <c r="AF66" s="227"/>
      <c r="AG66" s="227"/>
      <c r="AH66" s="161"/>
      <c r="AI66" s="161"/>
      <c r="AJ66" s="161"/>
      <c r="AK66" s="161"/>
      <c r="AL66" s="161"/>
      <c r="AM66" s="161"/>
      <c r="AN66" s="161"/>
      <c r="AO66" s="161"/>
      <c r="AP66" s="161"/>
      <c r="AQ66" s="161"/>
      <c r="AR66" s="161"/>
      <c r="AS66" s="162"/>
      <c r="AT66" s="162"/>
      <c r="AU66" s="162"/>
      <c r="AV66" s="228"/>
      <c r="AW66" s="228"/>
      <c r="AX66" s="228"/>
      <c r="AY66" s="228"/>
      <c r="AZ66" s="228"/>
      <c r="BA66" s="228"/>
      <c r="BB66" s="228"/>
      <c r="BC66" s="234"/>
      <c r="BD66" s="234"/>
      <c r="BE66" s="234"/>
      <c r="BF66" s="234"/>
      <c r="BG66" s="234"/>
      <c r="BH66" s="234"/>
      <c r="BI66" s="234"/>
      <c r="BJ66" s="234"/>
      <c r="BK66" s="234"/>
      <c r="BL66" s="234"/>
    </row>
    <row r="67" spans="1:64" ht="15" customHeight="1">
      <c r="A67" s="149"/>
      <c r="B67" s="231"/>
      <c r="C67" s="231"/>
      <c r="D67" s="231"/>
      <c r="E67" s="232"/>
      <c r="F67" s="232"/>
      <c r="G67" s="98"/>
      <c r="H67" s="98"/>
      <c r="I67" s="98"/>
      <c r="J67" s="98"/>
      <c r="K67" s="98"/>
      <c r="L67" s="98"/>
      <c r="M67" s="149"/>
      <c r="N67" s="149"/>
      <c r="O67" s="230"/>
      <c r="P67" s="230"/>
      <c r="Q67" s="230"/>
      <c r="R67" s="151"/>
      <c r="S67" s="151"/>
      <c r="T67" s="151"/>
      <c r="U67" s="165"/>
      <c r="V67" s="165"/>
      <c r="W67" s="165"/>
      <c r="X67" s="98"/>
      <c r="Y67" s="169"/>
      <c r="Z67" s="98"/>
      <c r="AA67" s="169"/>
      <c r="AB67" s="171"/>
      <c r="AC67" s="169"/>
      <c r="AD67" s="233"/>
      <c r="AE67" s="212"/>
      <c r="AF67" s="233"/>
      <c r="AG67" s="212"/>
      <c r="AH67" s="161"/>
      <c r="AI67" s="161"/>
      <c r="AJ67" s="161"/>
      <c r="AK67" s="161"/>
      <c r="AL67" s="161"/>
      <c r="AM67" s="161"/>
      <c r="AN67" s="161"/>
      <c r="AO67" s="161"/>
      <c r="AP67" s="161"/>
      <c r="AQ67" s="161"/>
      <c r="AR67" s="161"/>
      <c r="AS67" s="162"/>
      <c r="AT67" s="162"/>
      <c r="AU67" s="162"/>
      <c r="AV67" s="98"/>
      <c r="AW67" s="98"/>
      <c r="AX67" s="98"/>
      <c r="AY67" s="98"/>
      <c r="AZ67" s="98"/>
      <c r="BA67" s="98"/>
      <c r="BB67" s="98"/>
      <c r="BC67" s="234"/>
      <c r="BD67" s="234"/>
      <c r="BE67" s="234"/>
      <c r="BF67" s="234"/>
      <c r="BG67" s="234"/>
      <c r="BH67" s="234"/>
      <c r="BI67" s="234"/>
      <c r="BJ67" s="234"/>
      <c r="BK67" s="234"/>
      <c r="BL67" s="234"/>
    </row>
    <row r="68" spans="1:64" ht="15" customHeight="1">
      <c r="A68" s="149"/>
      <c r="B68" s="98"/>
      <c r="C68" s="98"/>
      <c r="D68" s="98"/>
      <c r="E68" s="98"/>
      <c r="F68" s="98"/>
      <c r="G68" s="98"/>
      <c r="H68" s="98"/>
      <c r="I68" s="98"/>
      <c r="J68" s="98"/>
      <c r="K68" s="98"/>
      <c r="L68" s="98"/>
      <c r="M68" s="149"/>
      <c r="N68" s="149"/>
      <c r="O68" s="151"/>
      <c r="P68" s="151"/>
      <c r="Q68" s="151"/>
      <c r="R68" s="151"/>
      <c r="S68" s="151"/>
      <c r="T68" s="151"/>
      <c r="U68" s="159"/>
      <c r="V68" s="159"/>
      <c r="W68" s="159"/>
      <c r="X68" s="159"/>
      <c r="Y68" s="98"/>
      <c r="Z68" s="98"/>
      <c r="AA68" s="98"/>
      <c r="AB68" s="171"/>
      <c r="AC68" s="98"/>
      <c r="AD68" s="227"/>
      <c r="AE68" s="227"/>
      <c r="AF68" s="227"/>
      <c r="AG68" s="227"/>
      <c r="AH68" s="161"/>
      <c r="AI68" s="161"/>
      <c r="AJ68" s="161"/>
      <c r="AK68" s="161"/>
      <c r="AL68" s="161"/>
      <c r="AM68" s="161"/>
      <c r="AN68" s="161"/>
      <c r="AO68" s="161"/>
      <c r="AP68" s="161"/>
      <c r="AQ68" s="161"/>
      <c r="AR68" s="161"/>
      <c r="AS68" s="162"/>
      <c r="AT68" s="162"/>
      <c r="AU68" s="162"/>
      <c r="AV68" s="228"/>
      <c r="AW68" s="228"/>
      <c r="AX68" s="228"/>
      <c r="AY68" s="228"/>
      <c r="AZ68" s="228"/>
      <c r="BA68" s="228"/>
      <c r="BB68" s="228"/>
      <c r="BC68" s="229"/>
      <c r="BD68" s="229"/>
      <c r="BE68" s="229"/>
      <c r="BF68" s="229"/>
      <c r="BG68" s="229"/>
      <c r="BH68" s="229"/>
      <c r="BI68" s="229"/>
      <c r="BJ68" s="229"/>
      <c r="BK68" s="229"/>
      <c r="BL68" s="229"/>
    </row>
    <row r="69" spans="1:64" ht="15" customHeight="1">
      <c r="A69" s="149"/>
      <c r="B69" s="98"/>
      <c r="C69" s="98"/>
      <c r="D69" s="98"/>
      <c r="E69" s="98"/>
      <c r="F69" s="98"/>
      <c r="G69" s="98"/>
      <c r="H69" s="98"/>
      <c r="I69" s="98"/>
      <c r="J69" s="98"/>
      <c r="K69" s="98"/>
      <c r="L69" s="98"/>
      <c r="M69" s="149"/>
      <c r="N69" s="149"/>
      <c r="O69" s="230"/>
      <c r="P69" s="230"/>
      <c r="Q69" s="230"/>
      <c r="R69" s="151"/>
      <c r="S69" s="151"/>
      <c r="T69" s="151"/>
      <c r="U69" s="159"/>
      <c r="V69" s="159"/>
      <c r="W69" s="159"/>
      <c r="X69" s="159"/>
      <c r="Y69" s="98"/>
      <c r="Z69" s="98"/>
      <c r="AA69" s="98"/>
      <c r="AB69" s="171"/>
      <c r="AC69" s="98"/>
      <c r="AD69" s="227"/>
      <c r="AE69" s="227"/>
      <c r="AF69" s="227"/>
      <c r="AG69" s="227"/>
      <c r="AH69" s="161"/>
      <c r="AI69" s="161"/>
      <c r="AJ69" s="161"/>
      <c r="AK69" s="161"/>
      <c r="AL69" s="161"/>
      <c r="AM69" s="161"/>
      <c r="AN69" s="161"/>
      <c r="AO69" s="161"/>
      <c r="AP69" s="161"/>
      <c r="AQ69" s="161"/>
      <c r="AR69" s="161"/>
      <c r="AS69" s="162"/>
      <c r="AT69" s="162"/>
      <c r="AU69" s="162"/>
      <c r="AV69" s="228"/>
      <c r="AW69" s="228"/>
      <c r="AX69" s="228"/>
      <c r="AY69" s="228"/>
      <c r="AZ69" s="228"/>
      <c r="BA69" s="228"/>
      <c r="BB69" s="228"/>
      <c r="BC69" s="229"/>
      <c r="BD69" s="229"/>
      <c r="BE69" s="229"/>
      <c r="BF69" s="229"/>
      <c r="BG69" s="229"/>
      <c r="BH69" s="229"/>
      <c r="BI69" s="229"/>
      <c r="BJ69" s="229"/>
      <c r="BK69" s="229"/>
      <c r="BL69" s="229"/>
    </row>
    <row r="70" spans="1:64" ht="15" customHeight="1">
      <c r="A70" s="149"/>
      <c r="B70" s="231"/>
      <c r="C70" s="231"/>
      <c r="D70" s="231"/>
      <c r="E70" s="232"/>
      <c r="F70" s="232"/>
      <c r="G70" s="98"/>
      <c r="H70" s="98"/>
      <c r="I70" s="98"/>
      <c r="J70" s="98"/>
      <c r="K70" s="98"/>
      <c r="L70" s="98"/>
      <c r="M70" s="149"/>
      <c r="N70" s="149"/>
      <c r="O70" s="230"/>
      <c r="P70" s="230"/>
      <c r="Q70" s="230"/>
      <c r="R70" s="151"/>
      <c r="S70" s="151"/>
      <c r="T70" s="151"/>
      <c r="U70" s="165"/>
      <c r="V70" s="165"/>
      <c r="W70" s="165"/>
      <c r="X70" s="98"/>
      <c r="Y70" s="169"/>
      <c r="Z70" s="98"/>
      <c r="AA70" s="169"/>
      <c r="AB70" s="171"/>
      <c r="AC70" s="169"/>
      <c r="AD70" s="233"/>
      <c r="AE70" s="212"/>
      <c r="AF70" s="233"/>
      <c r="AG70" s="212"/>
      <c r="AH70" s="161"/>
      <c r="AI70" s="161"/>
      <c r="AJ70" s="161"/>
      <c r="AK70" s="161"/>
      <c r="AL70" s="161"/>
      <c r="AM70" s="161"/>
      <c r="AN70" s="161"/>
      <c r="AO70" s="161"/>
      <c r="AP70" s="161"/>
      <c r="AQ70" s="161"/>
      <c r="AR70" s="161"/>
      <c r="AS70" s="162"/>
      <c r="AT70" s="162"/>
      <c r="AU70" s="162"/>
      <c r="AV70" s="98"/>
      <c r="AW70" s="98"/>
      <c r="AX70" s="98"/>
      <c r="AY70" s="98"/>
      <c r="AZ70" s="98"/>
      <c r="BA70" s="98"/>
      <c r="BB70" s="98"/>
      <c r="BC70" s="229"/>
      <c r="BD70" s="229"/>
      <c r="BE70" s="229"/>
      <c r="BF70" s="229"/>
      <c r="BG70" s="229"/>
      <c r="BH70" s="229"/>
      <c r="BI70" s="229"/>
      <c r="BJ70" s="229"/>
      <c r="BK70" s="229"/>
      <c r="BL70" s="229"/>
    </row>
    <row r="71" spans="1:64" ht="15" customHeight="1">
      <c r="A71" s="149"/>
      <c r="B71" s="98"/>
      <c r="C71" s="98"/>
      <c r="D71" s="98"/>
      <c r="E71" s="98"/>
      <c r="F71" s="98"/>
      <c r="G71" s="98"/>
      <c r="H71" s="98"/>
      <c r="I71" s="98"/>
      <c r="J71" s="98"/>
      <c r="K71" s="98"/>
      <c r="L71" s="98"/>
      <c r="M71" s="149"/>
      <c r="N71" s="149"/>
      <c r="O71" s="151"/>
      <c r="P71" s="151"/>
      <c r="Q71" s="151"/>
      <c r="R71" s="151"/>
      <c r="S71" s="151"/>
      <c r="T71" s="151"/>
      <c r="U71" s="159"/>
      <c r="V71" s="159"/>
      <c r="W71" s="159"/>
      <c r="X71" s="159"/>
      <c r="Y71" s="98"/>
      <c r="Z71" s="98"/>
      <c r="AA71" s="98"/>
      <c r="AB71" s="171"/>
      <c r="AC71" s="98"/>
      <c r="AD71" s="227"/>
      <c r="AE71" s="227"/>
      <c r="AF71" s="227"/>
      <c r="AG71" s="227"/>
      <c r="AH71" s="161"/>
      <c r="AI71" s="161"/>
      <c r="AJ71" s="161"/>
      <c r="AK71" s="161"/>
      <c r="AL71" s="161"/>
      <c r="AM71" s="161"/>
      <c r="AN71" s="161"/>
      <c r="AO71" s="161"/>
      <c r="AP71" s="161"/>
      <c r="AQ71" s="161"/>
      <c r="AR71" s="161"/>
      <c r="AS71" s="162"/>
      <c r="AT71" s="162"/>
      <c r="AU71" s="162"/>
      <c r="AV71" s="228"/>
      <c r="AW71" s="228"/>
      <c r="AX71" s="228"/>
      <c r="AY71" s="228"/>
      <c r="AZ71" s="228"/>
      <c r="BA71" s="228"/>
      <c r="BB71" s="228"/>
      <c r="BC71" s="229"/>
      <c r="BD71" s="229"/>
      <c r="BE71" s="229"/>
      <c r="BF71" s="229"/>
      <c r="BG71" s="229"/>
      <c r="BH71" s="229"/>
      <c r="BI71" s="229"/>
      <c r="BJ71" s="229"/>
      <c r="BK71" s="229"/>
      <c r="BL71" s="229"/>
    </row>
    <row r="72" spans="1:64" ht="15" customHeight="1">
      <c r="A72" s="149"/>
      <c r="B72" s="98"/>
      <c r="C72" s="98"/>
      <c r="D72" s="98"/>
      <c r="E72" s="98"/>
      <c r="F72" s="98"/>
      <c r="G72" s="98"/>
      <c r="H72" s="98"/>
      <c r="I72" s="98"/>
      <c r="J72" s="98"/>
      <c r="K72" s="98"/>
      <c r="L72" s="98"/>
      <c r="M72" s="149"/>
      <c r="N72" s="149"/>
      <c r="O72" s="230"/>
      <c r="P72" s="230"/>
      <c r="Q72" s="230"/>
      <c r="R72" s="151"/>
      <c r="S72" s="151"/>
      <c r="T72" s="151"/>
      <c r="U72" s="159"/>
      <c r="V72" s="159"/>
      <c r="W72" s="159"/>
      <c r="X72" s="159"/>
      <c r="Y72" s="98"/>
      <c r="Z72" s="98"/>
      <c r="AA72" s="98"/>
      <c r="AB72" s="171"/>
      <c r="AC72" s="98"/>
      <c r="AD72" s="227"/>
      <c r="AE72" s="227"/>
      <c r="AF72" s="227"/>
      <c r="AG72" s="227"/>
      <c r="AH72" s="161"/>
      <c r="AI72" s="161"/>
      <c r="AJ72" s="161"/>
      <c r="AK72" s="161"/>
      <c r="AL72" s="161"/>
      <c r="AM72" s="161"/>
      <c r="AN72" s="161"/>
      <c r="AO72" s="161"/>
      <c r="AP72" s="161"/>
      <c r="AQ72" s="161"/>
      <c r="AR72" s="161"/>
      <c r="AS72" s="162"/>
      <c r="AT72" s="162"/>
      <c r="AU72" s="162"/>
      <c r="AV72" s="228"/>
      <c r="AW72" s="228"/>
      <c r="AX72" s="228"/>
      <c r="AY72" s="228"/>
      <c r="AZ72" s="228"/>
      <c r="BA72" s="228"/>
      <c r="BB72" s="228"/>
      <c r="BC72" s="229"/>
      <c r="BD72" s="229"/>
      <c r="BE72" s="229"/>
      <c r="BF72" s="229"/>
      <c r="BG72" s="229"/>
      <c r="BH72" s="229"/>
      <c r="BI72" s="229"/>
      <c r="BJ72" s="229"/>
      <c r="BK72" s="229"/>
      <c r="BL72" s="229"/>
    </row>
    <row r="73" spans="1:64" ht="15" customHeight="1">
      <c r="A73" s="149"/>
      <c r="B73" s="231"/>
      <c r="C73" s="231"/>
      <c r="D73" s="231"/>
      <c r="E73" s="232"/>
      <c r="F73" s="232"/>
      <c r="G73" s="98"/>
      <c r="H73" s="98"/>
      <c r="I73" s="98"/>
      <c r="J73" s="98"/>
      <c r="K73" s="98"/>
      <c r="L73" s="98"/>
      <c r="M73" s="149"/>
      <c r="N73" s="149"/>
      <c r="O73" s="230"/>
      <c r="P73" s="230"/>
      <c r="Q73" s="230"/>
      <c r="R73" s="151"/>
      <c r="S73" s="151"/>
      <c r="T73" s="151"/>
      <c r="U73" s="165"/>
      <c r="V73" s="165"/>
      <c r="W73" s="165"/>
      <c r="X73" s="98"/>
      <c r="Y73" s="169"/>
      <c r="Z73" s="98"/>
      <c r="AA73" s="169"/>
      <c r="AB73" s="171"/>
      <c r="AC73" s="169"/>
      <c r="AD73" s="233"/>
      <c r="AE73" s="212"/>
      <c r="AF73" s="233"/>
      <c r="AG73" s="212"/>
      <c r="AH73" s="161"/>
      <c r="AI73" s="161"/>
      <c r="AJ73" s="161"/>
      <c r="AK73" s="161"/>
      <c r="AL73" s="161"/>
      <c r="AM73" s="161"/>
      <c r="AN73" s="161"/>
      <c r="AO73" s="161"/>
      <c r="AP73" s="161"/>
      <c r="AQ73" s="161"/>
      <c r="AR73" s="161"/>
      <c r="AS73" s="162"/>
      <c r="AT73" s="162"/>
      <c r="AU73" s="162"/>
      <c r="AV73" s="98"/>
      <c r="AW73" s="98"/>
      <c r="AX73" s="98"/>
      <c r="AY73" s="98"/>
      <c r="AZ73" s="98"/>
      <c r="BA73" s="98"/>
      <c r="BB73" s="98"/>
      <c r="BC73" s="229"/>
      <c r="BD73" s="229"/>
      <c r="BE73" s="229"/>
      <c r="BF73" s="229"/>
      <c r="BG73" s="229"/>
      <c r="BH73" s="229"/>
      <c r="BI73" s="229"/>
      <c r="BJ73" s="229"/>
      <c r="BK73" s="229"/>
      <c r="BL73" s="229"/>
    </row>
    <row r="74" spans="1:64" ht="14.1" customHeight="1">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74"/>
      <c r="Y74" s="235"/>
      <c r="Z74" s="168"/>
      <c r="AA74" s="235"/>
      <c r="AB74" s="171"/>
      <c r="AC74" s="235"/>
      <c r="AD74" s="172"/>
      <c r="AE74" s="172"/>
      <c r="AF74" s="172"/>
      <c r="AG74" s="172"/>
      <c r="AH74" s="236"/>
      <c r="AI74" s="236"/>
      <c r="AJ74" s="236"/>
      <c r="AK74" s="236"/>
      <c r="AL74" s="236"/>
      <c r="AM74" s="236"/>
      <c r="AN74" s="236"/>
      <c r="AO74" s="236"/>
      <c r="AP74" s="236"/>
      <c r="AQ74" s="236"/>
      <c r="AR74" s="236"/>
      <c r="AS74" s="171"/>
      <c r="AT74" s="171"/>
      <c r="AU74" s="171"/>
      <c r="AV74" s="174"/>
      <c r="AW74" s="174"/>
      <c r="AX74" s="174"/>
      <c r="AY74" s="174"/>
      <c r="AZ74" s="174"/>
      <c r="BA74" s="174"/>
      <c r="BB74" s="174"/>
      <c r="BC74" s="231"/>
      <c r="BD74" s="231"/>
      <c r="BE74" s="231"/>
      <c r="BF74" s="231"/>
      <c r="BG74" s="231"/>
      <c r="BH74" s="231"/>
      <c r="BI74" s="231"/>
      <c r="BJ74" s="231"/>
      <c r="BK74" s="231"/>
      <c r="BL74" s="231"/>
    </row>
    <row r="75" spans="1:64" ht="14.1" customHeight="1">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68"/>
      <c r="Y75" s="235"/>
      <c r="Z75" s="168"/>
      <c r="AA75" s="235"/>
      <c r="AB75" s="171"/>
      <c r="AC75" s="235"/>
      <c r="AD75" s="172"/>
      <c r="AE75" s="172"/>
      <c r="AF75" s="172"/>
      <c r="AG75" s="172"/>
      <c r="AH75" s="236"/>
      <c r="AI75" s="236"/>
      <c r="AJ75" s="236"/>
      <c r="AK75" s="236"/>
      <c r="AL75" s="236"/>
      <c r="AM75" s="236"/>
      <c r="AN75" s="236"/>
      <c r="AO75" s="236"/>
      <c r="AP75" s="236"/>
      <c r="AQ75" s="236"/>
      <c r="AR75" s="236"/>
      <c r="AS75" s="171"/>
      <c r="AT75" s="171"/>
      <c r="AU75" s="171"/>
      <c r="AV75" s="174"/>
      <c r="AW75" s="174"/>
      <c r="AX75" s="174"/>
      <c r="AY75" s="174"/>
      <c r="AZ75" s="174"/>
      <c r="BA75" s="174"/>
      <c r="BB75" s="174"/>
      <c r="BC75" s="231"/>
      <c r="BD75" s="231"/>
      <c r="BE75" s="231"/>
      <c r="BF75" s="231"/>
      <c r="BG75" s="231"/>
      <c r="BH75" s="231"/>
      <c r="BI75" s="231"/>
      <c r="BJ75" s="231"/>
      <c r="BK75" s="231"/>
      <c r="BL75" s="231"/>
    </row>
    <row r="76" spans="1:64">
      <c r="A76" s="84"/>
      <c r="B76" s="84"/>
      <c r="C76" s="136"/>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84"/>
    </row>
    <row r="77" spans="1:64">
      <c r="A77" s="137"/>
      <c r="B77" s="137"/>
      <c r="C77" s="136"/>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84"/>
    </row>
    <row r="78" spans="1:64">
      <c r="A78" s="84"/>
      <c r="B78" s="84"/>
      <c r="C78" s="136"/>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84"/>
    </row>
    <row r="79" spans="1:64">
      <c r="A79" s="84"/>
      <c r="B79" s="84"/>
      <c r="C79" s="13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row>
    <row r="80" spans="1:64">
      <c r="A80" s="84"/>
      <c r="B80" s="140"/>
      <c r="C80" s="13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row>
    <row r="81" spans="1:64">
      <c r="A81" s="84"/>
      <c r="B81" s="84"/>
      <c r="C81" s="13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row>
    <row r="82" spans="1:64">
      <c r="A82" s="84"/>
      <c r="B82" s="84"/>
      <c r="C82" s="13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row>
    <row r="83" spans="1:64">
      <c r="A83" s="84"/>
      <c r="B83" s="84"/>
      <c r="C83" s="23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84"/>
    </row>
    <row r="84" spans="1:64">
      <c r="A84" s="84"/>
      <c r="B84" s="84"/>
      <c r="C84" s="239"/>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84"/>
    </row>
    <row r="85" spans="1:64">
      <c r="C85" s="142"/>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row>
  </sheetData>
  <sheetProtection algorithmName="SHA-512" hashValue="PGYFwZkHG3iDDGsE/re32km5iSoU3J306LMaKPLQkWOwVKgyLm4CtaGoo6FUyM2CwESGGCNnSqXuVQcsyHTkEw==" saltValue="ZRAwNdtqzuZCFDgzJJOlqQ==" spinCount="100000" sheet="1" objects="1" scenarios="1"/>
  <mergeCells count="288">
    <mergeCell ref="A1:BL1"/>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AS29:AU31"/>
    <mergeCell ref="BC26:BL28"/>
    <mergeCell ref="AH27:AJ27"/>
    <mergeCell ref="AK27:AN27"/>
    <mergeCell ref="AO27:AR27"/>
    <mergeCell ref="AV28:AX28"/>
    <mergeCell ref="AC26:AC27"/>
    <mergeCell ref="AD26:AE27"/>
    <mergeCell ref="AF26:AG27"/>
    <mergeCell ref="AH26:AJ26"/>
    <mergeCell ref="AK26:AN26"/>
    <mergeCell ref="AO26:AR26"/>
    <mergeCell ref="BC29:BL31"/>
    <mergeCell ref="AV31:AX31"/>
    <mergeCell ref="AV29:AX30"/>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O29:AR29"/>
    <mergeCell ref="B3:D3"/>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s>
  <phoneticPr fontId="1"/>
  <conditionalFormatting sqref="B11:G11 B12:F12 E13:F13 B14:G14 B15:F15 E16:F16">
    <cfRule type="containsBlanks" dxfId="69"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68" priority="29">
      <formula>LEN(TRIM(B53))=0</formula>
    </cfRule>
  </conditionalFormatting>
  <conditionalFormatting sqref="M11:M31 U11:X31 Z11:Z31 B17:G17 B18:F18 E19:F19">
    <cfRule type="containsBlanks" dxfId="67" priority="4">
      <formula>LEN(TRIM(B11))=0</formula>
    </cfRule>
  </conditionalFormatting>
  <conditionalFormatting sqref="M53:M73 B59:G59 U59:AG60 B60:F60 E61:F61 U61:AC61 AE61 AG61">
    <cfRule type="containsBlanks" dxfId="66" priority="27">
      <formula>LEN(TRIM(B53))=0</formula>
    </cfRule>
  </conditionalFormatting>
  <conditionalFormatting sqref="N11:O12 B13:D13 N13 N14:O15 B16:D16 N16">
    <cfRule type="containsBlanks" dxfId="65" priority="5">
      <formula>LEN(TRIM(B11))=0</formula>
    </cfRule>
  </conditionalFormatting>
  <conditionalFormatting sqref="N20:O21 B22:D22 N22 AD22 AF22 N23:O24 B25:D25 N25 AD25 AF25 N26:O27 B28:D28 N28 AD28 AF28 N29:O30 B31:D31 N31 AD31 AF31">
    <cfRule type="containsBlanks" dxfId="64"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63" priority="28">
      <formula>LEN(TRIM(B53))=0</formula>
    </cfRule>
  </conditionalFormatting>
  <conditionalFormatting sqref="R11:T31 N17:O18 B19:D19 N19">
    <cfRule type="containsBlanks" dxfId="62" priority="3">
      <formula>LEN(TRIM(B11))=0</formula>
    </cfRule>
  </conditionalFormatting>
  <conditionalFormatting sqref="R53:T73 N59:O60 B61:D61 N61 AD61 AF61">
    <cfRule type="containsBlanks" dxfId="61" priority="26">
      <formula>LEN(TRIM(B53))=0</formula>
    </cfRule>
  </conditionalFormatting>
  <conditionalFormatting sqref="AD13 AF13 AD16 AF16">
    <cfRule type="containsBlanks" dxfId="60" priority="9">
      <formula>LEN(TRIM(AD13))=0</formula>
    </cfRule>
  </conditionalFormatting>
  <conditionalFormatting sqref="AD19 AF19">
    <cfRule type="containsBlanks" dxfId="59" priority="7">
      <formula>LEN(TRIM(AD19))=0</formula>
    </cfRule>
  </conditionalFormatting>
  <conditionalFormatting sqref="AD11:AG12 AE13 AG13:AK13 AD14:AG15 AE16 AG16">
    <cfRule type="containsBlanks" dxfId="58" priority="10">
      <formula>LEN(TRIM(AD11))=0</formula>
    </cfRule>
  </conditionalFormatting>
  <conditionalFormatting sqref="AD17:AG18 AE19 AG19">
    <cfRule type="containsBlanks" dxfId="57"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56" priority="32">
      <formula>LEN(TRIM(B11))=0</formula>
    </cfRule>
  </conditionalFormatting>
  <conditionalFormatting sqref="AH53:AK53 BC53 AG55:AK55 BC56 BC62 BC68 BC71">
    <cfRule type="containsBlanks" dxfId="55" priority="19">
      <formula>LEN(TRIM(AG53))=0</formula>
    </cfRule>
  </conditionalFormatting>
  <conditionalFormatting sqref="AH12:AN12">
    <cfRule type="containsBlanks" dxfId="54" priority="25">
      <formula>LEN(TRIM(AH12))=0</formula>
    </cfRule>
  </conditionalFormatting>
  <conditionalFormatting sqref="AH54:AN54">
    <cfRule type="containsBlanks" dxfId="53" priority="16">
      <formula>LEN(TRIM(AH54))=0</formula>
    </cfRule>
  </conditionalFormatting>
  <conditionalFormatting sqref="AH56:AN73">
    <cfRule type="containsBlanks" dxfId="52" priority="15">
      <formula>LEN(TRIM(AH56))=0</formula>
    </cfRule>
  </conditionalFormatting>
  <conditionalFormatting sqref="AK14:AN31">
    <cfRule type="containsBlanks" dxfId="51" priority="24">
      <formula>LEN(TRIM(AK14))=0</formula>
    </cfRule>
  </conditionalFormatting>
  <conditionalFormatting sqref="AO11:AR31 AH14:AJ19 BC17">
    <cfRule type="containsBlanks" dxfId="50" priority="30">
      <formula>LEN(TRIM(AH11))=0</formula>
    </cfRule>
  </conditionalFormatting>
  <conditionalFormatting sqref="AO53:AU73">
    <cfRule type="containsBlanks" dxfId="49" priority="17">
      <formula>LEN(TRIM(AO53))=0</formula>
    </cfRule>
  </conditionalFormatting>
  <conditionalFormatting sqref="AV11 AV31">
    <cfRule type="containsBlanks" dxfId="48" priority="23">
      <formula>LEN(TRIM(AV11))=0</formula>
    </cfRule>
  </conditionalFormatting>
  <conditionalFormatting sqref="AV13:AV14">
    <cfRule type="containsBlanks" dxfId="47" priority="2">
      <formula>LEN(TRIM(AV13))=0</formula>
    </cfRule>
  </conditionalFormatting>
  <conditionalFormatting sqref="AV16:AV17 AV19:AV20">
    <cfRule type="containsBlanks" dxfId="46" priority="1">
      <formula>LEN(TRIM(AV16))=0</formula>
    </cfRule>
  </conditionalFormatting>
  <conditionalFormatting sqref="AV22:AV23 AV25:AV26">
    <cfRule type="containsBlanks" dxfId="45" priority="22">
      <formula>LEN(TRIM(AV22))=0</formula>
    </cfRule>
  </conditionalFormatting>
  <conditionalFormatting sqref="AV28:AV29">
    <cfRule type="containsBlanks" dxfId="44" priority="21">
      <formula>LEN(TRIM(AV28))=0</formula>
    </cfRule>
  </conditionalFormatting>
  <conditionalFormatting sqref="AV53 AV55:AV56 AV73">
    <cfRule type="containsBlanks" dxfId="43" priority="14">
      <formula>LEN(TRIM(AV53))=0</formula>
    </cfRule>
  </conditionalFormatting>
  <conditionalFormatting sqref="AV58:AV59 AV61:AV62 AV64:AV65 AV67:AV68">
    <cfRule type="containsBlanks" dxfId="42" priority="13">
      <formula>LEN(TRIM(AV58))=0</formula>
    </cfRule>
  </conditionalFormatting>
  <conditionalFormatting sqref="AV70:AV71">
    <cfRule type="containsBlanks" dxfId="41" priority="12">
      <formula>LEN(TRIM(AV70))=0</formula>
    </cfRule>
  </conditionalFormatting>
  <conditionalFormatting sqref="BC23">
    <cfRule type="containsBlanks" dxfId="40" priority="20">
      <formula>LEN(TRIM(BC23))=0</formula>
    </cfRule>
  </conditionalFormatting>
  <conditionalFormatting sqref="BC59">
    <cfRule type="containsBlanks" dxfId="39" priority="18">
      <formula>LEN(TRIM(BC59))=0</formula>
    </cfRule>
  </conditionalFormatting>
  <conditionalFormatting sqref="BC65">
    <cfRule type="containsBlanks" dxfId="38" priority="11">
      <formula>LEN(TRIM(BC65))=0</formula>
    </cfRule>
  </conditionalFormatting>
  <dataValidations count="7">
    <dataValidation type="list" allowBlank="1" showInputMessage="1" showErrorMessage="1" sqref="B13:D13 B16:D16 B31:D31 B22:D22 B25:D25 B28:D28 B19:D19" xr:uid="{83C85B92-E888-4343-BC34-93C8B0B019C5}">
      <formula1>"　,常勤,短時間"</formula1>
    </dataValidation>
    <dataValidation type="list" allowBlank="1" showInputMessage="1" showErrorMessage="1" sqref="B67:D67 B70:D70 B55:D55 B64:D64 B73:D73 B58:D58 B61:D61" xr:uid="{929883D6-6493-40E8-979B-A965D4C33384}">
      <formula1>"　,常勤,非常勤"</formula1>
    </dataValidation>
    <dataValidation type="list" allowBlank="1" showInputMessage="1" showErrorMessage="1" sqref="R53:T73 R11:T31" xr:uid="{D4B7688A-36BA-46D1-8B87-47C3AA598C3B}">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DA0FB7FA-9ACC-4757-AB3F-ED9A6034B506}">
      <formula1>"　,有,無"</formula1>
    </dataValidation>
    <dataValidation type="list" allowBlank="1" showInputMessage="1" showErrorMessage="1" sqref="AD28 AF70 AF64 AF31 AD31 AD64 AF67 AD25 AF28 AF22 AD22 AF25 AF61 AD61 AD70 AF55 AD55 AF73 AD73 AF58 AD58 AD67 AF13 AD13 AF16 AD16 AF19 AD19" xr:uid="{2DE30E20-2A60-4E23-A669-F2431ACEA687}">
      <formula1>"　,格付表,月給,日給,時給"</formula1>
    </dataValidation>
    <dataValidation type="list" allowBlank="1" showInputMessage="1" showErrorMessage="1" sqref="O66:Q67 O69:Q70 O72:Q73 O21:Q22 O24:Q25 O27:Q28 O30:Q31 O54:Q55 O57:Q58 O60:Q61 O63:Q64 O15:Q16" xr:uid="{EA79A0CD-D1A1-4085-A14D-C2DD5A412667}">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B9F2847C-82B7-45C0-B52D-647B72F5D9A3}">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84"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AE65-9832-442C-B212-1335DF0A3468}">
  <sheetPr>
    <tabColor rgb="FF92D050"/>
  </sheetPr>
  <dimension ref="A1:BS91"/>
  <sheetViews>
    <sheetView showGridLines="0" view="pageBreakPreview" zoomScaleNormal="100" zoomScaleSheetLayoutView="100" workbookViewId="0">
      <selection activeCell="BR15" sqref="BR15"/>
    </sheetView>
  </sheetViews>
  <sheetFormatPr defaultColWidth="8" defaultRowHeight="12"/>
  <cols>
    <col min="1" max="1" width="2.375" style="80" customWidth="1"/>
    <col min="2" max="4" width="2" style="80" customWidth="1"/>
    <col min="5" max="6" width="2.375" style="80" customWidth="1"/>
    <col min="7" max="11" width="2" style="80" customWidth="1"/>
    <col min="12" max="14" width="2.625" style="80" customWidth="1"/>
    <col min="15" max="17" width="3.125" style="80" customWidth="1"/>
    <col min="18" max="20" width="1.875" style="80" customWidth="1"/>
    <col min="21" max="21" width="2.125" style="80" customWidth="1"/>
    <col min="22" max="22" width="1.625" style="80" customWidth="1"/>
    <col min="23" max="23" width="2.125" style="80" customWidth="1"/>
    <col min="24" max="28" width="2.625" style="80" customWidth="1"/>
    <col min="29" max="29" width="2.375" style="80" customWidth="1"/>
    <col min="30" max="33" width="4.625" style="80" customWidth="1"/>
    <col min="34" max="36" width="2.625" style="80" customWidth="1"/>
    <col min="37" max="47" width="2" style="80" customWidth="1"/>
    <col min="48" max="50" width="2.125" style="80" customWidth="1"/>
    <col min="51" max="54" width="1.875" style="80" customWidth="1"/>
    <col min="55" max="57" width="2.625" style="80" customWidth="1"/>
    <col min="58" max="64" width="1.875" style="80" customWidth="1"/>
    <col min="65" max="66" width="2.125" style="80" customWidth="1"/>
    <col min="67" max="68" width="8" style="80" hidden="1" customWidth="1"/>
    <col min="69" max="69" width="8" style="80" customWidth="1"/>
    <col min="70" max="16384" width="8" style="80"/>
  </cols>
  <sheetData>
    <row r="1" spans="1:70" ht="14.1" customHeight="1">
      <c r="A1" s="800" t="s">
        <v>638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N1" s="81"/>
      <c r="BO1" s="81"/>
      <c r="BP1" s="81"/>
      <c r="BQ1" s="81"/>
      <c r="BR1" s="81"/>
    </row>
    <row r="2" spans="1:70" ht="5.0999999999999996" customHeight="1"/>
    <row r="3" spans="1:70" ht="14.1" customHeight="1">
      <c r="B3" s="1333" t="s">
        <v>504</v>
      </c>
      <c r="C3" s="1334"/>
      <c r="D3" s="1335"/>
      <c r="F3" s="82" t="s">
        <v>505</v>
      </c>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row>
    <row r="4" spans="1:70" ht="6.95" customHeight="1" thickBot="1">
      <c r="A4" s="82"/>
      <c r="B4" s="82"/>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row>
    <row r="5" spans="1:70" s="84" customFormat="1" ht="12.95" customHeight="1">
      <c r="A5" s="1081" t="s">
        <v>229</v>
      </c>
      <c r="B5" s="1083" t="s">
        <v>230</v>
      </c>
      <c r="C5" s="1084"/>
      <c r="D5" s="1084"/>
      <c r="E5" s="1084"/>
      <c r="F5" s="1085"/>
      <c r="G5" s="1083" t="s">
        <v>231</v>
      </c>
      <c r="H5" s="1084"/>
      <c r="I5" s="1084"/>
      <c r="J5" s="1084"/>
      <c r="K5" s="1084"/>
      <c r="L5" s="1085"/>
      <c r="M5" s="1483" t="s">
        <v>232</v>
      </c>
      <c r="N5" s="1091" t="s">
        <v>233</v>
      </c>
      <c r="O5" s="1094" t="s">
        <v>323</v>
      </c>
      <c r="P5" s="1095"/>
      <c r="Q5" s="1096"/>
      <c r="R5" s="1094" t="s">
        <v>235</v>
      </c>
      <c r="S5" s="1095"/>
      <c r="T5" s="1096"/>
      <c r="U5" s="1083" t="s">
        <v>236</v>
      </c>
      <c r="V5" s="1084"/>
      <c r="W5" s="1084"/>
      <c r="X5" s="1084"/>
      <c r="Y5" s="1084"/>
      <c r="Z5" s="1084"/>
      <c r="AA5" s="1084"/>
      <c r="AB5" s="1084"/>
      <c r="AC5" s="1084"/>
      <c r="AD5" s="1491" t="s">
        <v>237</v>
      </c>
      <c r="AE5" s="1492"/>
      <c r="AF5" s="1492"/>
      <c r="AG5" s="1493"/>
      <c r="AH5" s="1118" t="s">
        <v>324</v>
      </c>
      <c r="AI5" s="1119"/>
      <c r="AJ5" s="1119"/>
      <c r="AK5" s="1119"/>
      <c r="AL5" s="1119"/>
      <c r="AM5" s="1119"/>
      <c r="AN5" s="1119"/>
      <c r="AO5" s="1119"/>
      <c r="AP5" s="1119"/>
      <c r="AQ5" s="1119"/>
      <c r="AR5" s="1119"/>
      <c r="AS5" s="1124" t="s">
        <v>239</v>
      </c>
      <c r="AT5" s="1125"/>
      <c r="AU5" s="1494"/>
      <c r="AV5" s="1497" t="s">
        <v>240</v>
      </c>
      <c r="AW5" s="1498"/>
      <c r="AX5" s="1499"/>
      <c r="AY5" s="1503" t="s">
        <v>325</v>
      </c>
      <c r="AZ5" s="1504"/>
      <c r="BA5" s="1504"/>
      <c r="BB5" s="1505"/>
      <c r="BC5" s="1143" t="s">
        <v>326</v>
      </c>
      <c r="BD5" s="1095"/>
      <c r="BE5" s="1095"/>
      <c r="BF5" s="1095"/>
      <c r="BG5" s="1095"/>
      <c r="BH5" s="1095"/>
      <c r="BI5" s="1095"/>
      <c r="BJ5" s="1095"/>
      <c r="BK5" s="1095"/>
      <c r="BL5" s="1144"/>
    </row>
    <row r="6" spans="1:70" s="84" customFormat="1" ht="12.95" customHeight="1">
      <c r="A6" s="1082"/>
      <c r="B6" s="847"/>
      <c r="C6" s="1053"/>
      <c r="D6" s="1053"/>
      <c r="E6" s="1053"/>
      <c r="F6" s="935"/>
      <c r="G6" s="847"/>
      <c r="H6" s="1053"/>
      <c r="I6" s="1053"/>
      <c r="J6" s="1053"/>
      <c r="K6" s="1053"/>
      <c r="L6" s="935"/>
      <c r="M6" s="1484"/>
      <c r="N6" s="1092"/>
      <c r="O6" s="926"/>
      <c r="P6" s="927"/>
      <c r="Q6" s="928"/>
      <c r="R6" s="926"/>
      <c r="S6" s="927"/>
      <c r="T6" s="928"/>
      <c r="U6" s="848"/>
      <c r="V6" s="1097"/>
      <c r="W6" s="1097"/>
      <c r="X6" s="1097"/>
      <c r="Y6" s="1097"/>
      <c r="Z6" s="1097"/>
      <c r="AA6" s="1097"/>
      <c r="AB6" s="1097"/>
      <c r="AC6" s="1097"/>
      <c r="AD6" s="1512" t="s">
        <v>327</v>
      </c>
      <c r="AE6" s="1037"/>
      <c r="AF6" s="1036" t="s">
        <v>328</v>
      </c>
      <c r="AG6" s="1038"/>
      <c r="AH6" s="1121"/>
      <c r="AI6" s="1122"/>
      <c r="AJ6" s="1122"/>
      <c r="AK6" s="1122"/>
      <c r="AL6" s="1122"/>
      <c r="AM6" s="1122"/>
      <c r="AN6" s="1122"/>
      <c r="AO6" s="1122"/>
      <c r="AP6" s="1122"/>
      <c r="AQ6" s="1122"/>
      <c r="AR6" s="1122"/>
      <c r="AS6" s="1071"/>
      <c r="AT6" s="1072"/>
      <c r="AU6" s="1495"/>
      <c r="AV6" s="1500"/>
      <c r="AW6" s="1501"/>
      <c r="AX6" s="1502"/>
      <c r="AY6" s="1506"/>
      <c r="AZ6" s="1507"/>
      <c r="BA6" s="1507"/>
      <c r="BB6" s="1508"/>
      <c r="BC6" s="1145"/>
      <c r="BD6" s="930"/>
      <c r="BE6" s="930"/>
      <c r="BF6" s="930"/>
      <c r="BG6" s="930"/>
      <c r="BH6" s="930"/>
      <c r="BI6" s="930"/>
      <c r="BJ6" s="930"/>
      <c r="BK6" s="930"/>
      <c r="BL6" s="1146"/>
    </row>
    <row r="7" spans="1:70" s="84" customFormat="1" ht="15" customHeight="1">
      <c r="A7" s="1082"/>
      <c r="B7" s="847"/>
      <c r="C7" s="1053"/>
      <c r="D7" s="1053"/>
      <c r="E7" s="1053"/>
      <c r="F7" s="935"/>
      <c r="G7" s="847"/>
      <c r="H7" s="1053"/>
      <c r="I7" s="1053"/>
      <c r="J7" s="1053"/>
      <c r="K7" s="1053"/>
      <c r="L7" s="935"/>
      <c r="M7" s="1484"/>
      <c r="N7" s="1092"/>
      <c r="O7" s="937"/>
      <c r="P7" s="938"/>
      <c r="Q7" s="939"/>
      <c r="R7" s="926"/>
      <c r="S7" s="927"/>
      <c r="T7" s="928"/>
      <c r="U7" s="1098" t="s">
        <v>245</v>
      </c>
      <c r="V7" s="1099"/>
      <c r="W7" s="1099"/>
      <c r="X7" s="1099"/>
      <c r="Y7" s="1099"/>
      <c r="Z7" s="1100" t="s">
        <v>246</v>
      </c>
      <c r="AA7" s="1101"/>
      <c r="AB7" s="1036" t="s">
        <v>247</v>
      </c>
      <c r="AC7" s="1037"/>
      <c r="AD7" s="1008"/>
      <c r="AE7" s="927"/>
      <c r="AF7" s="926"/>
      <c r="AG7" s="928"/>
      <c r="AH7" s="1103" t="s">
        <v>329</v>
      </c>
      <c r="AI7" s="1104"/>
      <c r="AJ7" s="1104"/>
      <c r="AK7" s="1104"/>
      <c r="AL7" s="1104"/>
      <c r="AM7" s="1104"/>
      <c r="AN7" s="1104"/>
      <c r="AO7" s="1104"/>
      <c r="AP7" s="1104"/>
      <c r="AQ7" s="1104"/>
      <c r="AR7" s="1104"/>
      <c r="AS7" s="1071"/>
      <c r="AT7" s="1072"/>
      <c r="AU7" s="1495"/>
      <c r="AV7" s="1485" t="s">
        <v>249</v>
      </c>
      <c r="AW7" s="1486"/>
      <c r="AX7" s="1487"/>
      <c r="AY7" s="1506"/>
      <c r="AZ7" s="1507"/>
      <c r="BA7" s="1507"/>
      <c r="BB7" s="1508"/>
      <c r="BC7" s="1109" t="s">
        <v>330</v>
      </c>
      <c r="BD7" s="1110"/>
      <c r="BE7" s="1110"/>
      <c r="BF7" s="1110"/>
      <c r="BG7" s="1110"/>
      <c r="BH7" s="1110"/>
      <c r="BI7" s="1110"/>
      <c r="BJ7" s="1110"/>
      <c r="BK7" s="1110"/>
      <c r="BL7" s="1111"/>
    </row>
    <row r="8" spans="1:70" s="84" customFormat="1" ht="15" customHeight="1">
      <c r="A8" s="1082"/>
      <c r="B8" s="974"/>
      <c r="C8" s="1086"/>
      <c r="D8" s="1086"/>
      <c r="E8" s="1086"/>
      <c r="F8" s="1087"/>
      <c r="G8" s="847"/>
      <c r="H8" s="1053"/>
      <c r="I8" s="1053"/>
      <c r="J8" s="1053"/>
      <c r="K8" s="1053"/>
      <c r="L8" s="935"/>
      <c r="M8" s="1484"/>
      <c r="N8" s="1092"/>
      <c r="O8" s="1071" t="s">
        <v>331</v>
      </c>
      <c r="P8" s="1072"/>
      <c r="Q8" s="1073"/>
      <c r="R8" s="926"/>
      <c r="S8" s="927"/>
      <c r="T8" s="928"/>
      <c r="U8" s="1036" t="s">
        <v>252</v>
      </c>
      <c r="V8" s="1037"/>
      <c r="W8" s="1037"/>
      <c r="X8" s="1036" t="s">
        <v>253</v>
      </c>
      <c r="Y8" s="1038"/>
      <c r="Z8" s="1102"/>
      <c r="AA8" s="1102"/>
      <c r="AB8" s="926"/>
      <c r="AC8" s="927"/>
      <c r="AD8" s="1008"/>
      <c r="AE8" s="927"/>
      <c r="AF8" s="926"/>
      <c r="AG8" s="928"/>
      <c r="AH8" s="1074" t="s">
        <v>254</v>
      </c>
      <c r="AI8" s="1075"/>
      <c r="AJ8" s="1076"/>
      <c r="AK8" s="1074" t="s">
        <v>255</v>
      </c>
      <c r="AL8" s="1075"/>
      <c r="AM8" s="1075"/>
      <c r="AN8" s="1076"/>
      <c r="AO8" s="1074" t="s">
        <v>256</v>
      </c>
      <c r="AP8" s="1075"/>
      <c r="AQ8" s="1075"/>
      <c r="AR8" s="1076"/>
      <c r="AS8" s="1071"/>
      <c r="AT8" s="1072"/>
      <c r="AU8" s="1495"/>
      <c r="AV8" s="1488"/>
      <c r="AW8" s="1489"/>
      <c r="AX8" s="1490"/>
      <c r="AY8" s="1506"/>
      <c r="AZ8" s="1507"/>
      <c r="BA8" s="1507"/>
      <c r="BB8" s="1508"/>
      <c r="BC8" s="1109"/>
      <c r="BD8" s="1110"/>
      <c r="BE8" s="1110"/>
      <c r="BF8" s="1110"/>
      <c r="BG8" s="1110"/>
      <c r="BH8" s="1110"/>
      <c r="BI8" s="1110"/>
      <c r="BJ8" s="1110"/>
      <c r="BK8" s="1110"/>
      <c r="BL8" s="1111"/>
    </row>
    <row r="9" spans="1:70" s="84" customFormat="1" ht="15" customHeight="1">
      <c r="A9" s="1082"/>
      <c r="B9" s="979" t="s">
        <v>257</v>
      </c>
      <c r="C9" s="1051"/>
      <c r="D9" s="1052"/>
      <c r="E9" s="1471" t="s">
        <v>258</v>
      </c>
      <c r="F9" s="1472"/>
      <c r="G9" s="847"/>
      <c r="H9" s="1053"/>
      <c r="I9" s="1053"/>
      <c r="J9" s="1053"/>
      <c r="K9" s="1053"/>
      <c r="L9" s="935"/>
      <c r="M9" s="1484"/>
      <c r="N9" s="1092"/>
      <c r="O9" s="1071"/>
      <c r="P9" s="1072"/>
      <c r="Q9" s="1073"/>
      <c r="R9" s="926"/>
      <c r="S9" s="927"/>
      <c r="T9" s="928"/>
      <c r="U9" s="926"/>
      <c r="V9" s="927"/>
      <c r="W9" s="927"/>
      <c r="X9" s="926"/>
      <c r="Y9" s="928"/>
      <c r="Z9" s="1102"/>
      <c r="AA9" s="1102"/>
      <c r="AB9" s="926"/>
      <c r="AC9" s="927"/>
      <c r="AD9" s="1513"/>
      <c r="AE9" s="938"/>
      <c r="AF9" s="937"/>
      <c r="AG9" s="939"/>
      <c r="AH9" s="1059" t="s">
        <v>259</v>
      </c>
      <c r="AI9" s="1060"/>
      <c r="AJ9" s="1061"/>
      <c r="AK9" s="1059" t="s">
        <v>260</v>
      </c>
      <c r="AL9" s="1060"/>
      <c r="AM9" s="1060"/>
      <c r="AN9" s="1061"/>
      <c r="AO9" s="1059" t="s">
        <v>261</v>
      </c>
      <c r="AP9" s="1060"/>
      <c r="AQ9" s="1060"/>
      <c r="AR9" s="1061"/>
      <c r="AS9" s="1071"/>
      <c r="AT9" s="1072"/>
      <c r="AU9" s="1495"/>
      <c r="AV9" s="1475" t="s">
        <v>262</v>
      </c>
      <c r="AW9" s="1476"/>
      <c r="AX9" s="1477"/>
      <c r="AY9" s="1506"/>
      <c r="AZ9" s="1507"/>
      <c r="BA9" s="1507"/>
      <c r="BB9" s="1508"/>
      <c r="BC9" s="1109"/>
      <c r="BD9" s="1110"/>
      <c r="BE9" s="1110"/>
      <c r="BF9" s="1110"/>
      <c r="BG9" s="1110"/>
      <c r="BH9" s="1110"/>
      <c r="BI9" s="1110"/>
      <c r="BJ9" s="1110"/>
      <c r="BK9" s="1110"/>
      <c r="BL9" s="1111"/>
    </row>
    <row r="10" spans="1:70" s="84" customFormat="1" ht="15" customHeight="1">
      <c r="A10" s="1082"/>
      <c r="B10" s="847"/>
      <c r="C10" s="1053"/>
      <c r="D10" s="1054"/>
      <c r="E10" s="1473"/>
      <c r="F10" s="1474"/>
      <c r="G10" s="847"/>
      <c r="H10" s="1053"/>
      <c r="I10" s="1053"/>
      <c r="J10" s="1053"/>
      <c r="K10" s="1053"/>
      <c r="L10" s="935"/>
      <c r="M10" s="1484"/>
      <c r="N10" s="1092"/>
      <c r="O10" s="1071"/>
      <c r="P10" s="1072"/>
      <c r="Q10" s="1073"/>
      <c r="R10" s="926"/>
      <c r="S10" s="927"/>
      <c r="T10" s="928"/>
      <c r="U10" s="926"/>
      <c r="V10" s="927"/>
      <c r="W10" s="927"/>
      <c r="X10" s="926"/>
      <c r="Y10" s="928"/>
      <c r="Z10" s="1102"/>
      <c r="AA10" s="1102"/>
      <c r="AB10" s="926"/>
      <c r="AC10" s="927"/>
      <c r="AD10" s="1481" t="s">
        <v>332</v>
      </c>
      <c r="AE10" s="1482"/>
      <c r="AF10" s="1482" t="s">
        <v>332</v>
      </c>
      <c r="AG10" s="1482"/>
      <c r="AH10" s="835" t="s">
        <v>266</v>
      </c>
      <c r="AI10" s="836"/>
      <c r="AJ10" s="837"/>
      <c r="AK10" s="1068" t="s">
        <v>267</v>
      </c>
      <c r="AL10" s="1069"/>
      <c r="AM10" s="1069"/>
      <c r="AN10" s="1070"/>
      <c r="AO10" s="835" t="s">
        <v>268</v>
      </c>
      <c r="AP10" s="836"/>
      <c r="AQ10" s="836"/>
      <c r="AR10" s="837"/>
      <c r="AS10" s="1126"/>
      <c r="AT10" s="1127"/>
      <c r="AU10" s="1496"/>
      <c r="AV10" s="1478"/>
      <c r="AW10" s="1479"/>
      <c r="AX10" s="1480"/>
      <c r="AY10" s="1509"/>
      <c r="AZ10" s="1510"/>
      <c r="BA10" s="1510"/>
      <c r="BB10" s="1511"/>
      <c r="BC10" s="1112"/>
      <c r="BD10" s="1113"/>
      <c r="BE10" s="1113"/>
      <c r="BF10" s="1113"/>
      <c r="BG10" s="1113"/>
      <c r="BH10" s="1113"/>
      <c r="BI10" s="1113"/>
      <c r="BJ10" s="1113"/>
      <c r="BK10" s="1113"/>
      <c r="BL10" s="1114"/>
    </row>
    <row r="11" spans="1:70" s="84" customFormat="1" ht="15" customHeight="1">
      <c r="A11" s="1010">
        <v>1</v>
      </c>
      <c r="B11" s="1297"/>
      <c r="C11" s="1298"/>
      <c r="D11" s="1298"/>
      <c r="E11" s="1298"/>
      <c r="F11" s="1299"/>
      <c r="G11" s="1297"/>
      <c r="H11" s="1298"/>
      <c r="I11" s="1298"/>
      <c r="J11" s="1298"/>
      <c r="K11" s="1298"/>
      <c r="L11" s="1299"/>
      <c r="M11" s="1300"/>
      <c r="N11" s="1301"/>
      <c r="O11" s="1315"/>
      <c r="P11" s="1316"/>
      <c r="Q11" s="1317"/>
      <c r="R11" s="1315"/>
      <c r="S11" s="1316"/>
      <c r="T11" s="1317"/>
      <c r="U11" s="1599"/>
      <c r="V11" s="1600"/>
      <c r="W11" s="1600"/>
      <c r="X11" s="1324"/>
      <c r="Y11" s="1013" t="s">
        <v>274</v>
      </c>
      <c r="Z11" s="1325"/>
      <c r="AA11" s="1013" t="s">
        <v>274</v>
      </c>
      <c r="AB11" s="1027">
        <f>IF((X13+Z13)&gt;=12,X11+Z11+1,X11+Z11)</f>
        <v>0</v>
      </c>
      <c r="AC11" s="1012" t="s">
        <v>274</v>
      </c>
      <c r="AD11" s="1590"/>
      <c r="AE11" s="1591"/>
      <c r="AF11" s="1592"/>
      <c r="AG11" s="1591"/>
      <c r="AH11" s="1593"/>
      <c r="AI11" s="1594"/>
      <c r="AJ11" s="1595"/>
      <c r="AK11" s="1596"/>
      <c r="AL11" s="1597"/>
      <c r="AM11" s="1597"/>
      <c r="AN11" s="1598"/>
      <c r="AO11" s="1578"/>
      <c r="AP11" s="1579"/>
      <c r="AQ11" s="1579"/>
      <c r="AR11" s="1580"/>
      <c r="AS11" s="1443">
        <f>AF11+SUM(AH11:AR13)</f>
        <v>0</v>
      </c>
      <c r="AT11" s="1444"/>
      <c r="AU11" s="1445"/>
      <c r="AV11" s="1581"/>
      <c r="AW11" s="1582"/>
      <c r="AX11" s="1583"/>
      <c r="AY11" s="198"/>
      <c r="AZ11" s="198"/>
      <c r="BA11" s="198"/>
      <c r="BB11" s="198"/>
      <c r="BC11" s="1587"/>
      <c r="BD11" s="1588"/>
      <c r="BE11" s="1588"/>
      <c r="BF11" s="1588"/>
      <c r="BG11" s="1588"/>
      <c r="BH11" s="1588"/>
      <c r="BI11" s="1588"/>
      <c r="BJ11" s="1588"/>
      <c r="BK11" s="1588"/>
      <c r="BL11" s="1589"/>
    </row>
    <row r="12" spans="1:70" s="84" customFormat="1" ht="15" customHeight="1">
      <c r="A12" s="833"/>
      <c r="B12" s="1161"/>
      <c r="C12" s="1162"/>
      <c r="D12" s="1162"/>
      <c r="E12" s="1162"/>
      <c r="F12" s="1163"/>
      <c r="G12" s="1164"/>
      <c r="H12" s="1165"/>
      <c r="I12" s="1165"/>
      <c r="J12" s="1165"/>
      <c r="K12" s="1165"/>
      <c r="L12" s="1166"/>
      <c r="M12" s="1170"/>
      <c r="N12" s="1172"/>
      <c r="O12" s="1292"/>
      <c r="P12" s="1293"/>
      <c r="Q12" s="1294"/>
      <c r="R12" s="1219"/>
      <c r="S12" s="1220"/>
      <c r="T12" s="1221"/>
      <c r="U12" s="1225"/>
      <c r="V12" s="1226"/>
      <c r="W12" s="1226"/>
      <c r="X12" s="1227"/>
      <c r="Y12" s="843"/>
      <c r="Z12" s="1228"/>
      <c r="AA12" s="843"/>
      <c r="AB12" s="917"/>
      <c r="AC12" s="842"/>
      <c r="AD12" s="1536"/>
      <c r="AE12" s="1537"/>
      <c r="AF12" s="1539"/>
      <c r="AG12" s="1537"/>
      <c r="AH12" s="1528"/>
      <c r="AI12" s="1529"/>
      <c r="AJ12" s="1530"/>
      <c r="AK12" s="1528"/>
      <c r="AL12" s="1529"/>
      <c r="AM12" s="1529"/>
      <c r="AN12" s="1530"/>
      <c r="AO12" s="1531"/>
      <c r="AP12" s="1532"/>
      <c r="AQ12" s="1532"/>
      <c r="AR12" s="1533"/>
      <c r="AS12" s="1402"/>
      <c r="AT12" s="1403"/>
      <c r="AU12" s="1404"/>
      <c r="AV12" s="1584"/>
      <c r="AW12" s="1585"/>
      <c r="AX12" s="1586"/>
      <c r="AY12" s="199"/>
      <c r="AZ12" s="199"/>
      <c r="BA12" s="199"/>
      <c r="BB12" s="199"/>
      <c r="BC12" s="1549"/>
      <c r="BD12" s="1550"/>
      <c r="BE12" s="1550"/>
      <c r="BF12" s="1550"/>
      <c r="BG12" s="1550"/>
      <c r="BH12" s="1550"/>
      <c r="BI12" s="1550"/>
      <c r="BJ12" s="1550"/>
      <c r="BK12" s="1550"/>
      <c r="BL12" s="1551"/>
    </row>
    <row r="13" spans="1:70" s="84" customFormat="1" ht="15" customHeight="1">
      <c r="A13" s="972"/>
      <c r="B13" s="1174"/>
      <c r="C13" s="1175"/>
      <c r="D13" s="1176"/>
      <c r="E13" s="1177"/>
      <c r="F13" s="1178"/>
      <c r="G13" s="1161"/>
      <c r="H13" s="1162"/>
      <c r="I13" s="1162"/>
      <c r="J13" s="1162"/>
      <c r="K13" s="1162"/>
      <c r="L13" s="1163"/>
      <c r="M13" s="1261"/>
      <c r="N13" s="1263"/>
      <c r="O13" s="1245"/>
      <c r="P13" s="1246"/>
      <c r="Q13" s="1247"/>
      <c r="R13" s="1229"/>
      <c r="S13" s="1230"/>
      <c r="T13" s="1231"/>
      <c r="U13" s="1273"/>
      <c r="V13" s="1274"/>
      <c r="W13" s="1274"/>
      <c r="X13" s="186"/>
      <c r="Y13" s="200" t="s">
        <v>278</v>
      </c>
      <c r="Z13" s="187"/>
      <c r="AA13" s="200" t="s">
        <v>278</v>
      </c>
      <c r="AB13" s="99">
        <f>IF((X13+Z13)&gt;=12,X13+Z13-12,X13+Z13)</f>
        <v>0</v>
      </c>
      <c r="AC13" s="201" t="s">
        <v>278</v>
      </c>
      <c r="AD13" s="240"/>
      <c r="AE13" s="241"/>
      <c r="AF13" s="242"/>
      <c r="AG13" s="243"/>
      <c r="AH13" s="1528"/>
      <c r="AI13" s="1529"/>
      <c r="AJ13" s="1530"/>
      <c r="AK13" s="1601"/>
      <c r="AL13" s="1602"/>
      <c r="AM13" s="1602"/>
      <c r="AN13" s="1603"/>
      <c r="AO13" s="1531"/>
      <c r="AP13" s="1532"/>
      <c r="AQ13" s="1532"/>
      <c r="AR13" s="1533"/>
      <c r="AS13" s="1402"/>
      <c r="AT13" s="1403"/>
      <c r="AU13" s="1404"/>
      <c r="AV13" s="1604"/>
      <c r="AW13" s="1162"/>
      <c r="AX13" s="1605"/>
      <c r="AY13" s="92"/>
      <c r="AZ13" s="92"/>
      <c r="BA13" s="92"/>
      <c r="BB13" s="92"/>
      <c r="BC13" s="1552"/>
      <c r="BD13" s="1553"/>
      <c r="BE13" s="1553"/>
      <c r="BF13" s="1553"/>
      <c r="BG13" s="1553"/>
      <c r="BH13" s="1553"/>
      <c r="BI13" s="1553"/>
      <c r="BJ13" s="1553"/>
      <c r="BK13" s="1553"/>
      <c r="BL13" s="1554"/>
    </row>
    <row r="14" spans="1:70" s="84" customFormat="1" ht="15" customHeight="1">
      <c r="A14" s="971">
        <v>2</v>
      </c>
      <c r="B14" s="1158"/>
      <c r="C14" s="1159"/>
      <c r="D14" s="1159"/>
      <c r="E14" s="1159"/>
      <c r="F14" s="1160"/>
      <c r="G14" s="1158"/>
      <c r="H14" s="1159"/>
      <c r="I14" s="1159"/>
      <c r="J14" s="1159"/>
      <c r="K14" s="1159"/>
      <c r="L14" s="1160"/>
      <c r="M14" s="1260"/>
      <c r="N14" s="1262"/>
      <c r="O14" s="1266"/>
      <c r="P14" s="1267"/>
      <c r="Q14" s="1268"/>
      <c r="R14" s="1266"/>
      <c r="S14" s="1267"/>
      <c r="T14" s="1268"/>
      <c r="U14" s="1269"/>
      <c r="V14" s="1270"/>
      <c r="W14" s="1270"/>
      <c r="X14" s="1258"/>
      <c r="Y14" s="837" t="s">
        <v>274</v>
      </c>
      <c r="Z14" s="1259"/>
      <c r="AA14" s="837" t="s">
        <v>274</v>
      </c>
      <c r="AB14" s="969">
        <f>IF((X16+Z16)&gt;=12,X14+Z14+1,X14+Z14)</f>
        <v>0</v>
      </c>
      <c r="AC14" s="836" t="s">
        <v>274</v>
      </c>
      <c r="AD14" s="1558"/>
      <c r="AE14" s="1559"/>
      <c r="AF14" s="1560"/>
      <c r="AG14" s="1559"/>
      <c r="AH14" s="1528"/>
      <c r="AI14" s="1529"/>
      <c r="AJ14" s="1530"/>
      <c r="AK14" s="1528"/>
      <c r="AL14" s="1529"/>
      <c r="AM14" s="1529"/>
      <c r="AN14" s="1530"/>
      <c r="AO14" s="1531"/>
      <c r="AP14" s="1532"/>
      <c r="AQ14" s="1532"/>
      <c r="AR14" s="1533"/>
      <c r="AS14" s="859">
        <f>AF14+SUM(AH14:AR16)</f>
        <v>0</v>
      </c>
      <c r="AT14" s="860"/>
      <c r="AU14" s="1398"/>
      <c r="AV14" s="1543"/>
      <c r="AW14" s="1544"/>
      <c r="AX14" s="1545"/>
      <c r="AY14" s="206"/>
      <c r="AZ14" s="206"/>
      <c r="BA14" s="206"/>
      <c r="BB14" s="206"/>
      <c r="BC14" s="1546"/>
      <c r="BD14" s="1570"/>
      <c r="BE14" s="1570"/>
      <c r="BF14" s="1570"/>
      <c r="BG14" s="1570"/>
      <c r="BH14" s="1570"/>
      <c r="BI14" s="1570"/>
      <c r="BJ14" s="1570"/>
      <c r="BK14" s="1570"/>
      <c r="BL14" s="1571"/>
    </row>
    <row r="15" spans="1:70" s="84" customFormat="1" ht="15" customHeight="1">
      <c r="A15" s="833"/>
      <c r="B15" s="1161"/>
      <c r="C15" s="1162"/>
      <c r="D15" s="1162"/>
      <c r="E15" s="1162"/>
      <c r="F15" s="1163"/>
      <c r="G15" s="1164"/>
      <c r="H15" s="1165"/>
      <c r="I15" s="1165"/>
      <c r="J15" s="1165"/>
      <c r="K15" s="1165"/>
      <c r="L15" s="1166"/>
      <c r="M15" s="1170"/>
      <c r="N15" s="1172"/>
      <c r="O15" s="1292"/>
      <c r="P15" s="1293"/>
      <c r="Q15" s="1294"/>
      <c r="R15" s="1219"/>
      <c r="S15" s="1220"/>
      <c r="T15" s="1221"/>
      <c r="U15" s="1225"/>
      <c r="V15" s="1226"/>
      <c r="W15" s="1226"/>
      <c r="X15" s="1227"/>
      <c r="Y15" s="843"/>
      <c r="Z15" s="1228"/>
      <c r="AA15" s="843"/>
      <c r="AB15" s="917"/>
      <c r="AC15" s="842"/>
      <c r="AD15" s="1536"/>
      <c r="AE15" s="1537"/>
      <c r="AF15" s="1539"/>
      <c r="AG15" s="1537"/>
      <c r="AH15" s="1528"/>
      <c r="AI15" s="1529"/>
      <c r="AJ15" s="1530"/>
      <c r="AK15" s="1528"/>
      <c r="AL15" s="1529"/>
      <c r="AM15" s="1529"/>
      <c r="AN15" s="1530"/>
      <c r="AO15" s="1531"/>
      <c r="AP15" s="1532"/>
      <c r="AQ15" s="1532"/>
      <c r="AR15" s="1533"/>
      <c r="AS15" s="859"/>
      <c r="AT15" s="860"/>
      <c r="AU15" s="1398"/>
      <c r="AV15" s="1543"/>
      <c r="AW15" s="1544"/>
      <c r="AX15" s="1545"/>
      <c r="AY15" s="199"/>
      <c r="AZ15" s="199"/>
      <c r="BA15" s="199"/>
      <c r="BB15" s="199"/>
      <c r="BC15" s="1572"/>
      <c r="BD15" s="1573"/>
      <c r="BE15" s="1573"/>
      <c r="BF15" s="1573"/>
      <c r="BG15" s="1573"/>
      <c r="BH15" s="1573"/>
      <c r="BI15" s="1573"/>
      <c r="BJ15" s="1573"/>
      <c r="BK15" s="1573"/>
      <c r="BL15" s="1574"/>
    </row>
    <row r="16" spans="1:70" s="84" customFormat="1" ht="15" customHeight="1">
      <c r="A16" s="972"/>
      <c r="B16" s="1174"/>
      <c r="C16" s="1175"/>
      <c r="D16" s="1176"/>
      <c r="E16" s="1177"/>
      <c r="F16" s="1178"/>
      <c r="G16" s="1161"/>
      <c r="H16" s="1162"/>
      <c r="I16" s="1162"/>
      <c r="J16" s="1162"/>
      <c r="K16" s="1162"/>
      <c r="L16" s="1163"/>
      <c r="M16" s="1261"/>
      <c r="N16" s="1263"/>
      <c r="O16" s="1245"/>
      <c r="P16" s="1246"/>
      <c r="Q16" s="1247"/>
      <c r="R16" s="1229"/>
      <c r="S16" s="1230"/>
      <c r="T16" s="1231"/>
      <c r="U16" s="1273"/>
      <c r="V16" s="1274"/>
      <c r="W16" s="1274"/>
      <c r="X16" s="186"/>
      <c r="Y16" s="200" t="s">
        <v>278</v>
      </c>
      <c r="Z16" s="187"/>
      <c r="AA16" s="200" t="s">
        <v>278</v>
      </c>
      <c r="AB16" s="207">
        <f>IF((X16+Z16)&gt;=12,X16+Z16-12,X16+Z16)</f>
        <v>0</v>
      </c>
      <c r="AC16" s="201" t="s">
        <v>278</v>
      </c>
      <c r="AD16" s="240"/>
      <c r="AE16" s="241"/>
      <c r="AF16" s="242"/>
      <c r="AG16" s="243"/>
      <c r="AH16" s="1528"/>
      <c r="AI16" s="1529"/>
      <c r="AJ16" s="1530"/>
      <c r="AK16" s="1528"/>
      <c r="AL16" s="1529"/>
      <c r="AM16" s="1529"/>
      <c r="AN16" s="1530"/>
      <c r="AO16" s="1531"/>
      <c r="AP16" s="1532"/>
      <c r="AQ16" s="1532"/>
      <c r="AR16" s="1533"/>
      <c r="AS16" s="859"/>
      <c r="AT16" s="860"/>
      <c r="AU16" s="1398"/>
      <c r="AV16" s="1555"/>
      <c r="AW16" s="1556"/>
      <c r="AX16" s="1557"/>
      <c r="AY16" s="92"/>
      <c r="AZ16" s="92"/>
      <c r="BA16" s="92"/>
      <c r="BB16" s="92"/>
      <c r="BC16" s="1575"/>
      <c r="BD16" s="1576"/>
      <c r="BE16" s="1576"/>
      <c r="BF16" s="1576"/>
      <c r="BG16" s="1576"/>
      <c r="BH16" s="1576"/>
      <c r="BI16" s="1576"/>
      <c r="BJ16" s="1576"/>
      <c r="BK16" s="1576"/>
      <c r="BL16" s="1577"/>
    </row>
    <row r="17" spans="1:71" s="84" customFormat="1" ht="15" customHeight="1">
      <c r="A17" s="833">
        <v>3</v>
      </c>
      <c r="B17" s="1158"/>
      <c r="C17" s="1159"/>
      <c r="D17" s="1159"/>
      <c r="E17" s="1159"/>
      <c r="F17" s="1160"/>
      <c r="G17" s="1158"/>
      <c r="H17" s="1159"/>
      <c r="I17" s="1159"/>
      <c r="J17" s="1159"/>
      <c r="K17" s="1159"/>
      <c r="L17" s="1160"/>
      <c r="M17" s="1260"/>
      <c r="N17" s="1262"/>
      <c r="O17" s="1266"/>
      <c r="P17" s="1267"/>
      <c r="Q17" s="1268"/>
      <c r="R17" s="1266"/>
      <c r="S17" s="1267"/>
      <c r="T17" s="1268"/>
      <c r="U17" s="1269"/>
      <c r="V17" s="1270"/>
      <c r="W17" s="1270"/>
      <c r="X17" s="1258"/>
      <c r="Y17" s="837" t="s">
        <v>274</v>
      </c>
      <c r="Z17" s="1259"/>
      <c r="AA17" s="837" t="s">
        <v>274</v>
      </c>
      <c r="AB17" s="1439">
        <f>IF((X19+Z19)&gt;=12,X17+Z17+1,X17+Z17)</f>
        <v>0</v>
      </c>
      <c r="AC17" s="836" t="s">
        <v>274</v>
      </c>
      <c r="AD17" s="1558"/>
      <c r="AE17" s="1559"/>
      <c r="AF17" s="1560"/>
      <c r="AG17" s="1559"/>
      <c r="AH17" s="1528"/>
      <c r="AI17" s="1529"/>
      <c r="AJ17" s="1530"/>
      <c r="AK17" s="1528"/>
      <c r="AL17" s="1529"/>
      <c r="AM17" s="1529"/>
      <c r="AN17" s="1530"/>
      <c r="AO17" s="1531"/>
      <c r="AP17" s="1532"/>
      <c r="AQ17" s="1532"/>
      <c r="AR17" s="1533"/>
      <c r="AS17" s="859">
        <f>AF17+SUM(AH17:AR19)</f>
        <v>0</v>
      </c>
      <c r="AT17" s="860"/>
      <c r="AU17" s="1398"/>
      <c r="AV17" s="1543"/>
      <c r="AW17" s="1544"/>
      <c r="AX17" s="1545"/>
      <c r="AY17" s="206"/>
      <c r="AZ17" s="206"/>
      <c r="BA17" s="206"/>
      <c r="BB17" s="206"/>
      <c r="BC17" s="1546"/>
      <c r="BD17" s="1570"/>
      <c r="BE17" s="1570"/>
      <c r="BF17" s="1570"/>
      <c r="BG17" s="1570"/>
      <c r="BH17" s="1570"/>
      <c r="BI17" s="1570"/>
      <c r="BJ17" s="1570"/>
      <c r="BK17" s="1570"/>
      <c r="BL17" s="1571"/>
    </row>
    <row r="18" spans="1:71" s="84" customFormat="1" ht="15" customHeight="1">
      <c r="A18" s="833"/>
      <c r="B18" s="1161"/>
      <c r="C18" s="1162"/>
      <c r="D18" s="1162"/>
      <c r="E18" s="1162"/>
      <c r="F18" s="1163"/>
      <c r="G18" s="1164"/>
      <c r="H18" s="1165"/>
      <c r="I18" s="1165"/>
      <c r="J18" s="1165"/>
      <c r="K18" s="1165"/>
      <c r="L18" s="1166"/>
      <c r="M18" s="1170"/>
      <c r="N18" s="1172"/>
      <c r="O18" s="1292"/>
      <c r="P18" s="1293"/>
      <c r="Q18" s="1294"/>
      <c r="R18" s="1219"/>
      <c r="S18" s="1220"/>
      <c r="T18" s="1221"/>
      <c r="U18" s="1225"/>
      <c r="V18" s="1226"/>
      <c r="W18" s="1226"/>
      <c r="X18" s="1227"/>
      <c r="Y18" s="843"/>
      <c r="Z18" s="1228"/>
      <c r="AA18" s="843"/>
      <c r="AB18" s="969"/>
      <c r="AC18" s="842"/>
      <c r="AD18" s="1536"/>
      <c r="AE18" s="1537"/>
      <c r="AF18" s="1539"/>
      <c r="AG18" s="1537"/>
      <c r="AH18" s="1528"/>
      <c r="AI18" s="1529"/>
      <c r="AJ18" s="1530"/>
      <c r="AK18" s="1528"/>
      <c r="AL18" s="1529"/>
      <c r="AM18" s="1529"/>
      <c r="AN18" s="1530"/>
      <c r="AO18" s="1531"/>
      <c r="AP18" s="1532"/>
      <c r="AQ18" s="1532"/>
      <c r="AR18" s="1533"/>
      <c r="AS18" s="859"/>
      <c r="AT18" s="860"/>
      <c r="AU18" s="1398"/>
      <c r="AV18" s="1543"/>
      <c r="AW18" s="1544"/>
      <c r="AX18" s="1545"/>
      <c r="AY18" s="199"/>
      <c r="AZ18" s="199"/>
      <c r="BA18" s="199"/>
      <c r="BB18" s="199"/>
      <c r="BC18" s="1572"/>
      <c r="BD18" s="1573"/>
      <c r="BE18" s="1573"/>
      <c r="BF18" s="1573"/>
      <c r="BG18" s="1573"/>
      <c r="BH18" s="1573"/>
      <c r="BI18" s="1573"/>
      <c r="BJ18" s="1573"/>
      <c r="BK18" s="1573"/>
      <c r="BL18" s="1574"/>
    </row>
    <row r="19" spans="1:71" s="84" customFormat="1" ht="15" customHeight="1">
      <c r="A19" s="833"/>
      <c r="B19" s="1174"/>
      <c r="C19" s="1175"/>
      <c r="D19" s="1176"/>
      <c r="E19" s="1177"/>
      <c r="F19" s="1178"/>
      <c r="G19" s="1161"/>
      <c r="H19" s="1162"/>
      <c r="I19" s="1162"/>
      <c r="J19" s="1162"/>
      <c r="K19" s="1162"/>
      <c r="L19" s="1163"/>
      <c r="M19" s="1261"/>
      <c r="N19" s="1263"/>
      <c r="O19" s="1245"/>
      <c r="P19" s="1246"/>
      <c r="Q19" s="1247"/>
      <c r="R19" s="1229"/>
      <c r="S19" s="1230"/>
      <c r="T19" s="1231"/>
      <c r="U19" s="1273"/>
      <c r="V19" s="1274"/>
      <c r="W19" s="1274"/>
      <c r="X19" s="186"/>
      <c r="Y19" s="200" t="s">
        <v>278</v>
      </c>
      <c r="Z19" s="187"/>
      <c r="AA19" s="200" t="s">
        <v>278</v>
      </c>
      <c r="AB19" s="208">
        <f>IF((X19+Z19)&gt;=12,X19+Z19-12,X19+Z19)</f>
        <v>0</v>
      </c>
      <c r="AC19" s="201" t="s">
        <v>278</v>
      </c>
      <c r="AD19" s="240"/>
      <c r="AE19" s="244"/>
      <c r="AF19" s="242"/>
      <c r="AG19" s="243"/>
      <c r="AH19" s="1528"/>
      <c r="AI19" s="1529"/>
      <c r="AJ19" s="1530"/>
      <c r="AK19" s="1528"/>
      <c r="AL19" s="1529"/>
      <c r="AM19" s="1529"/>
      <c r="AN19" s="1530"/>
      <c r="AO19" s="1531"/>
      <c r="AP19" s="1532"/>
      <c r="AQ19" s="1532"/>
      <c r="AR19" s="1533"/>
      <c r="AS19" s="859"/>
      <c r="AT19" s="860"/>
      <c r="AU19" s="1398"/>
      <c r="AV19" s="1555"/>
      <c r="AW19" s="1556"/>
      <c r="AX19" s="1557"/>
      <c r="AY19" s="92"/>
      <c r="AZ19" s="92"/>
      <c r="BA19" s="92"/>
      <c r="BB19" s="92"/>
      <c r="BC19" s="1575"/>
      <c r="BD19" s="1576"/>
      <c r="BE19" s="1576"/>
      <c r="BF19" s="1576"/>
      <c r="BG19" s="1576"/>
      <c r="BH19" s="1576"/>
      <c r="BI19" s="1576"/>
      <c r="BJ19" s="1576"/>
      <c r="BK19" s="1576"/>
      <c r="BL19" s="1577"/>
    </row>
    <row r="20" spans="1:71" s="84" customFormat="1" ht="15" customHeight="1">
      <c r="A20" s="971">
        <v>4</v>
      </c>
      <c r="B20" s="1158"/>
      <c r="C20" s="1159"/>
      <c r="D20" s="1159"/>
      <c r="E20" s="1159"/>
      <c r="F20" s="1160"/>
      <c r="G20" s="1158"/>
      <c r="H20" s="1159"/>
      <c r="I20" s="1159"/>
      <c r="J20" s="1159"/>
      <c r="K20" s="1159"/>
      <c r="L20" s="1160"/>
      <c r="M20" s="1260"/>
      <c r="N20" s="1262"/>
      <c r="O20" s="1266"/>
      <c r="P20" s="1267"/>
      <c r="Q20" s="1268"/>
      <c r="R20" s="1266"/>
      <c r="S20" s="1267"/>
      <c r="T20" s="1268"/>
      <c r="U20" s="1269"/>
      <c r="V20" s="1270"/>
      <c r="W20" s="1270"/>
      <c r="X20" s="1258"/>
      <c r="Y20" s="837" t="s">
        <v>274</v>
      </c>
      <c r="Z20" s="1259"/>
      <c r="AA20" s="837" t="s">
        <v>274</v>
      </c>
      <c r="AB20" s="1439">
        <f>IF((X22+Z22)&gt;=12,X20+Z20+1,X20+Z20)</f>
        <v>0</v>
      </c>
      <c r="AC20" s="836" t="s">
        <v>274</v>
      </c>
      <c r="AD20" s="1558"/>
      <c r="AE20" s="1559"/>
      <c r="AF20" s="1560"/>
      <c r="AG20" s="1559"/>
      <c r="AH20" s="1528"/>
      <c r="AI20" s="1529"/>
      <c r="AJ20" s="1530"/>
      <c r="AK20" s="1528"/>
      <c r="AL20" s="1529"/>
      <c r="AM20" s="1529"/>
      <c r="AN20" s="1530"/>
      <c r="AO20" s="1531"/>
      <c r="AP20" s="1532"/>
      <c r="AQ20" s="1532"/>
      <c r="AR20" s="1533"/>
      <c r="AS20" s="859">
        <f>AF20+SUM(AH20:AR22)</f>
        <v>0</v>
      </c>
      <c r="AT20" s="860"/>
      <c r="AU20" s="1398"/>
      <c r="AV20" s="1543"/>
      <c r="AW20" s="1544"/>
      <c r="AX20" s="1545"/>
      <c r="AY20" s="206"/>
      <c r="AZ20" s="206"/>
      <c r="BA20" s="206"/>
      <c r="BB20" s="206"/>
      <c r="BC20" s="1546"/>
      <c r="BD20" s="1570"/>
      <c r="BE20" s="1570"/>
      <c r="BF20" s="1570"/>
      <c r="BG20" s="1570"/>
      <c r="BH20" s="1570"/>
      <c r="BI20" s="1570"/>
      <c r="BJ20" s="1570"/>
      <c r="BK20" s="1570"/>
      <c r="BL20" s="1571"/>
    </row>
    <row r="21" spans="1:71" s="84" customFormat="1" ht="15" customHeight="1">
      <c r="A21" s="833"/>
      <c r="B21" s="1161"/>
      <c r="C21" s="1162"/>
      <c r="D21" s="1162"/>
      <c r="E21" s="1162"/>
      <c r="F21" s="1163"/>
      <c r="G21" s="1164"/>
      <c r="H21" s="1165"/>
      <c r="I21" s="1165"/>
      <c r="J21" s="1165"/>
      <c r="K21" s="1165"/>
      <c r="L21" s="1166"/>
      <c r="M21" s="1170"/>
      <c r="N21" s="1172"/>
      <c r="O21" s="1522"/>
      <c r="P21" s="1523"/>
      <c r="Q21" s="1524"/>
      <c r="R21" s="1219"/>
      <c r="S21" s="1220"/>
      <c r="T21" s="1221"/>
      <c r="U21" s="1225"/>
      <c r="V21" s="1226"/>
      <c r="W21" s="1226"/>
      <c r="X21" s="1227"/>
      <c r="Y21" s="843"/>
      <c r="Z21" s="1228"/>
      <c r="AA21" s="843"/>
      <c r="AB21" s="969"/>
      <c r="AC21" s="842"/>
      <c r="AD21" s="1536"/>
      <c r="AE21" s="1537"/>
      <c r="AF21" s="1539"/>
      <c r="AG21" s="1537"/>
      <c r="AH21" s="1528"/>
      <c r="AI21" s="1529"/>
      <c r="AJ21" s="1530"/>
      <c r="AK21" s="1528"/>
      <c r="AL21" s="1529"/>
      <c r="AM21" s="1529"/>
      <c r="AN21" s="1530"/>
      <c r="AO21" s="1531"/>
      <c r="AP21" s="1532"/>
      <c r="AQ21" s="1532"/>
      <c r="AR21" s="1533"/>
      <c r="AS21" s="859"/>
      <c r="AT21" s="860"/>
      <c r="AU21" s="1398"/>
      <c r="AV21" s="1543"/>
      <c r="AW21" s="1544"/>
      <c r="AX21" s="1545"/>
      <c r="AY21" s="199"/>
      <c r="AZ21" s="199"/>
      <c r="BA21" s="199"/>
      <c r="BB21" s="199"/>
      <c r="BC21" s="1572"/>
      <c r="BD21" s="1573"/>
      <c r="BE21" s="1573"/>
      <c r="BF21" s="1573"/>
      <c r="BG21" s="1573"/>
      <c r="BH21" s="1573"/>
      <c r="BI21" s="1573"/>
      <c r="BJ21" s="1573"/>
      <c r="BK21" s="1573"/>
      <c r="BL21" s="1574"/>
    </row>
    <row r="22" spans="1:71" s="84" customFormat="1" ht="15" customHeight="1">
      <c r="A22" s="972"/>
      <c r="B22" s="1174"/>
      <c r="C22" s="1175"/>
      <c r="D22" s="1176"/>
      <c r="E22" s="1177"/>
      <c r="F22" s="1178"/>
      <c r="G22" s="1161"/>
      <c r="H22" s="1162"/>
      <c r="I22" s="1162"/>
      <c r="J22" s="1162"/>
      <c r="K22" s="1162"/>
      <c r="L22" s="1163"/>
      <c r="M22" s="1261"/>
      <c r="N22" s="1263"/>
      <c r="O22" s="1567"/>
      <c r="P22" s="1568"/>
      <c r="Q22" s="1569"/>
      <c r="R22" s="1229"/>
      <c r="S22" s="1230"/>
      <c r="T22" s="1231"/>
      <c r="U22" s="1273"/>
      <c r="V22" s="1274"/>
      <c r="W22" s="1274"/>
      <c r="X22" s="186"/>
      <c r="Y22" s="200" t="s">
        <v>278</v>
      </c>
      <c r="Z22" s="187"/>
      <c r="AA22" s="200" t="s">
        <v>278</v>
      </c>
      <c r="AB22" s="208">
        <f>IF((X22+Z22)&gt;=12,X22+Z22-12,X22+Z22)</f>
        <v>0</v>
      </c>
      <c r="AC22" s="201" t="s">
        <v>278</v>
      </c>
      <c r="AD22" s="240"/>
      <c r="AE22" s="241"/>
      <c r="AF22" s="242"/>
      <c r="AG22" s="243"/>
      <c r="AH22" s="1528"/>
      <c r="AI22" s="1529"/>
      <c r="AJ22" s="1530"/>
      <c r="AK22" s="1528"/>
      <c r="AL22" s="1529"/>
      <c r="AM22" s="1529"/>
      <c r="AN22" s="1530"/>
      <c r="AO22" s="1531"/>
      <c r="AP22" s="1532"/>
      <c r="AQ22" s="1532"/>
      <c r="AR22" s="1533"/>
      <c r="AS22" s="859"/>
      <c r="AT22" s="860"/>
      <c r="AU22" s="1398"/>
      <c r="AV22" s="1555"/>
      <c r="AW22" s="1556"/>
      <c r="AX22" s="1557"/>
      <c r="AY22" s="92"/>
      <c r="AZ22" s="92"/>
      <c r="BA22" s="92"/>
      <c r="BB22" s="92"/>
      <c r="BC22" s="1575"/>
      <c r="BD22" s="1576"/>
      <c r="BE22" s="1576"/>
      <c r="BF22" s="1576"/>
      <c r="BG22" s="1576"/>
      <c r="BH22" s="1576"/>
      <c r="BI22" s="1576"/>
      <c r="BJ22" s="1576"/>
      <c r="BK22" s="1576"/>
      <c r="BL22" s="1577"/>
    </row>
    <row r="23" spans="1:71" s="84" customFormat="1" ht="15" customHeight="1">
      <c r="A23" s="833">
        <v>5</v>
      </c>
      <c r="B23" s="1164"/>
      <c r="C23" s="1165"/>
      <c r="D23" s="1165"/>
      <c r="E23" s="1165"/>
      <c r="F23" s="1166"/>
      <c r="G23" s="1158"/>
      <c r="H23" s="1159"/>
      <c r="I23" s="1159"/>
      <c r="J23" s="1159"/>
      <c r="K23" s="1159"/>
      <c r="L23" s="1160"/>
      <c r="M23" s="1170"/>
      <c r="N23" s="1172"/>
      <c r="O23" s="1266"/>
      <c r="P23" s="1267"/>
      <c r="Q23" s="1268"/>
      <c r="R23" s="1219"/>
      <c r="S23" s="1220"/>
      <c r="T23" s="1221"/>
      <c r="U23" s="1225"/>
      <c r="V23" s="1226"/>
      <c r="W23" s="1226"/>
      <c r="X23" s="1227"/>
      <c r="Y23" s="843" t="s">
        <v>274</v>
      </c>
      <c r="Z23" s="1228"/>
      <c r="AA23" s="843" t="s">
        <v>274</v>
      </c>
      <c r="AB23" s="1439">
        <f>IF((X25+Z25)&gt;=12,X23+Z23+1,X23+Z23)</f>
        <v>0</v>
      </c>
      <c r="AC23" s="842" t="s">
        <v>274</v>
      </c>
      <c r="AD23" s="1534"/>
      <c r="AE23" s="1535"/>
      <c r="AF23" s="1538"/>
      <c r="AG23" s="1535"/>
      <c r="AH23" s="1528"/>
      <c r="AI23" s="1529"/>
      <c r="AJ23" s="1530"/>
      <c r="AK23" s="1528"/>
      <c r="AL23" s="1529"/>
      <c r="AM23" s="1529"/>
      <c r="AN23" s="1530"/>
      <c r="AO23" s="1531"/>
      <c r="AP23" s="1532"/>
      <c r="AQ23" s="1532"/>
      <c r="AR23" s="1533"/>
      <c r="AS23" s="859">
        <f>AF23+SUM(AH23:AR25)</f>
        <v>0</v>
      </c>
      <c r="AT23" s="860"/>
      <c r="AU23" s="1398"/>
      <c r="AV23" s="1543"/>
      <c r="AW23" s="1544"/>
      <c r="AX23" s="1545"/>
      <c r="AY23" s="206"/>
      <c r="AZ23" s="206"/>
      <c r="BA23" s="206"/>
      <c r="BB23" s="206"/>
      <c r="BC23" s="1546"/>
      <c r="BD23" s="1570"/>
      <c r="BE23" s="1570"/>
      <c r="BF23" s="1570"/>
      <c r="BG23" s="1570"/>
      <c r="BH23" s="1570"/>
      <c r="BI23" s="1570"/>
      <c r="BJ23" s="1570"/>
      <c r="BK23" s="1570"/>
      <c r="BL23" s="1571"/>
    </row>
    <row r="24" spans="1:71" s="84" customFormat="1" ht="15" customHeight="1">
      <c r="A24" s="833"/>
      <c r="B24" s="1161"/>
      <c r="C24" s="1162"/>
      <c r="D24" s="1162"/>
      <c r="E24" s="1162"/>
      <c r="F24" s="1163"/>
      <c r="G24" s="1164"/>
      <c r="H24" s="1165"/>
      <c r="I24" s="1165"/>
      <c r="J24" s="1165"/>
      <c r="K24" s="1165"/>
      <c r="L24" s="1166"/>
      <c r="M24" s="1170"/>
      <c r="N24" s="1172"/>
      <c r="O24" s="1522"/>
      <c r="P24" s="1523"/>
      <c r="Q24" s="1524"/>
      <c r="R24" s="1219"/>
      <c r="S24" s="1220"/>
      <c r="T24" s="1221"/>
      <c r="U24" s="1225"/>
      <c r="V24" s="1226"/>
      <c r="W24" s="1226"/>
      <c r="X24" s="1227"/>
      <c r="Y24" s="843"/>
      <c r="Z24" s="1228"/>
      <c r="AA24" s="843"/>
      <c r="AB24" s="969"/>
      <c r="AC24" s="842"/>
      <c r="AD24" s="1536"/>
      <c r="AE24" s="1537"/>
      <c r="AF24" s="1539"/>
      <c r="AG24" s="1537"/>
      <c r="AH24" s="1528"/>
      <c r="AI24" s="1529"/>
      <c r="AJ24" s="1530"/>
      <c r="AK24" s="1528"/>
      <c r="AL24" s="1529"/>
      <c r="AM24" s="1529"/>
      <c r="AN24" s="1530"/>
      <c r="AO24" s="1531"/>
      <c r="AP24" s="1532"/>
      <c r="AQ24" s="1532"/>
      <c r="AR24" s="1533"/>
      <c r="AS24" s="859"/>
      <c r="AT24" s="860"/>
      <c r="AU24" s="1398"/>
      <c r="AV24" s="1543"/>
      <c r="AW24" s="1544"/>
      <c r="AX24" s="1545"/>
      <c r="AY24" s="199"/>
      <c r="AZ24" s="199"/>
      <c r="BA24" s="199"/>
      <c r="BB24" s="199"/>
      <c r="BC24" s="1572"/>
      <c r="BD24" s="1573"/>
      <c r="BE24" s="1573"/>
      <c r="BF24" s="1573"/>
      <c r="BG24" s="1573"/>
      <c r="BH24" s="1573"/>
      <c r="BI24" s="1573"/>
      <c r="BJ24" s="1573"/>
      <c r="BK24" s="1573"/>
      <c r="BL24" s="1574"/>
    </row>
    <row r="25" spans="1:71" s="84" customFormat="1" ht="15" customHeight="1">
      <c r="A25" s="833"/>
      <c r="B25" s="1517"/>
      <c r="C25" s="1518"/>
      <c r="D25" s="1519"/>
      <c r="E25" s="1520"/>
      <c r="F25" s="1521"/>
      <c r="G25" s="1161"/>
      <c r="H25" s="1162"/>
      <c r="I25" s="1162"/>
      <c r="J25" s="1162"/>
      <c r="K25" s="1162"/>
      <c r="L25" s="1163"/>
      <c r="M25" s="1170"/>
      <c r="N25" s="1172"/>
      <c r="O25" s="1567"/>
      <c r="P25" s="1568"/>
      <c r="Q25" s="1569"/>
      <c r="R25" s="1219"/>
      <c r="S25" s="1220"/>
      <c r="T25" s="1221"/>
      <c r="U25" s="1271"/>
      <c r="V25" s="1272"/>
      <c r="W25" s="1272"/>
      <c r="X25" s="180"/>
      <c r="Y25" s="210" t="s">
        <v>278</v>
      </c>
      <c r="Z25" s="181"/>
      <c r="AA25" s="210" t="s">
        <v>278</v>
      </c>
      <c r="AB25" s="208">
        <f>IF((X25+Z25)&gt;=12,X25+Z25-12,X25+Z25)</f>
        <v>0</v>
      </c>
      <c r="AC25" s="169" t="s">
        <v>278</v>
      </c>
      <c r="AD25" s="245"/>
      <c r="AE25" s="246"/>
      <c r="AF25" s="247"/>
      <c r="AG25" s="248"/>
      <c r="AH25" s="1528"/>
      <c r="AI25" s="1529"/>
      <c r="AJ25" s="1530"/>
      <c r="AK25" s="1528"/>
      <c r="AL25" s="1529"/>
      <c r="AM25" s="1529"/>
      <c r="AN25" s="1530"/>
      <c r="AO25" s="1531"/>
      <c r="AP25" s="1532"/>
      <c r="AQ25" s="1532"/>
      <c r="AR25" s="1533"/>
      <c r="AS25" s="859"/>
      <c r="AT25" s="860"/>
      <c r="AU25" s="1398"/>
      <c r="AV25" s="1555"/>
      <c r="AW25" s="1556"/>
      <c r="AX25" s="1557"/>
      <c r="AY25" s="92"/>
      <c r="AZ25" s="92"/>
      <c r="BA25" s="92"/>
      <c r="BB25" s="92"/>
      <c r="BC25" s="1575"/>
      <c r="BD25" s="1576"/>
      <c r="BE25" s="1576"/>
      <c r="BF25" s="1576"/>
      <c r="BG25" s="1576"/>
      <c r="BH25" s="1576"/>
      <c r="BI25" s="1576"/>
      <c r="BJ25" s="1576"/>
      <c r="BK25" s="1576"/>
      <c r="BL25" s="1577"/>
    </row>
    <row r="26" spans="1:71" s="84" customFormat="1" ht="15" customHeight="1">
      <c r="A26" s="971">
        <v>6</v>
      </c>
      <c r="B26" s="1158"/>
      <c r="C26" s="1159"/>
      <c r="D26" s="1159"/>
      <c r="E26" s="1159"/>
      <c r="F26" s="1160"/>
      <c r="G26" s="1158"/>
      <c r="H26" s="1159"/>
      <c r="I26" s="1159"/>
      <c r="J26" s="1159"/>
      <c r="K26" s="1159"/>
      <c r="L26" s="1160"/>
      <c r="M26" s="1260"/>
      <c r="N26" s="1262"/>
      <c r="O26" s="1266"/>
      <c r="P26" s="1267"/>
      <c r="Q26" s="1268"/>
      <c r="R26" s="1266"/>
      <c r="S26" s="1267"/>
      <c r="T26" s="1268"/>
      <c r="U26" s="1269"/>
      <c r="V26" s="1270"/>
      <c r="W26" s="1270"/>
      <c r="X26" s="1258"/>
      <c r="Y26" s="837" t="s">
        <v>274</v>
      </c>
      <c r="Z26" s="1259"/>
      <c r="AA26" s="837" t="s">
        <v>274</v>
      </c>
      <c r="AB26" s="917">
        <f>IF((X28+Z28)&gt;=12,X26+Z26+1,X26+Z26)</f>
        <v>0</v>
      </c>
      <c r="AC26" s="836" t="s">
        <v>274</v>
      </c>
      <c r="AD26" s="1558"/>
      <c r="AE26" s="1559"/>
      <c r="AF26" s="1560"/>
      <c r="AG26" s="1559"/>
      <c r="AH26" s="1528"/>
      <c r="AI26" s="1529"/>
      <c r="AJ26" s="1530"/>
      <c r="AK26" s="1528"/>
      <c r="AL26" s="1529"/>
      <c r="AM26" s="1529"/>
      <c r="AN26" s="1530"/>
      <c r="AO26" s="1531"/>
      <c r="AP26" s="1532"/>
      <c r="AQ26" s="1532"/>
      <c r="AR26" s="1533"/>
      <c r="AS26" s="859">
        <f>AF26+SUM(AH26:AR28)</f>
        <v>0</v>
      </c>
      <c r="AT26" s="860"/>
      <c r="AU26" s="1398"/>
      <c r="AV26" s="1543"/>
      <c r="AW26" s="1544"/>
      <c r="AX26" s="1545"/>
      <c r="AY26" s="206"/>
      <c r="AZ26" s="206"/>
      <c r="BA26" s="206"/>
      <c r="BB26" s="206"/>
      <c r="BC26" s="1546"/>
      <c r="BD26" s="1547"/>
      <c r="BE26" s="1547"/>
      <c r="BF26" s="1547"/>
      <c r="BG26" s="1547"/>
      <c r="BH26" s="1547"/>
      <c r="BI26" s="1547"/>
      <c r="BJ26" s="1547"/>
      <c r="BK26" s="1547"/>
      <c r="BL26" s="1548"/>
    </row>
    <row r="27" spans="1:71" s="84" customFormat="1" ht="15" customHeight="1">
      <c r="A27" s="833"/>
      <c r="B27" s="1161"/>
      <c r="C27" s="1162"/>
      <c r="D27" s="1162"/>
      <c r="E27" s="1162"/>
      <c r="F27" s="1163"/>
      <c r="G27" s="1164"/>
      <c r="H27" s="1165"/>
      <c r="I27" s="1165"/>
      <c r="J27" s="1165"/>
      <c r="K27" s="1165"/>
      <c r="L27" s="1166"/>
      <c r="M27" s="1170"/>
      <c r="N27" s="1172"/>
      <c r="O27" s="1522"/>
      <c r="P27" s="1523"/>
      <c r="Q27" s="1524"/>
      <c r="R27" s="1219"/>
      <c r="S27" s="1220"/>
      <c r="T27" s="1221"/>
      <c r="U27" s="1225"/>
      <c r="V27" s="1226"/>
      <c r="W27" s="1226"/>
      <c r="X27" s="1227"/>
      <c r="Y27" s="843"/>
      <c r="Z27" s="1228"/>
      <c r="AA27" s="843"/>
      <c r="AB27" s="917"/>
      <c r="AC27" s="842"/>
      <c r="AD27" s="1536"/>
      <c r="AE27" s="1537"/>
      <c r="AF27" s="1539"/>
      <c r="AG27" s="1537"/>
      <c r="AH27" s="1528"/>
      <c r="AI27" s="1529"/>
      <c r="AJ27" s="1530"/>
      <c r="AK27" s="1528"/>
      <c r="AL27" s="1529"/>
      <c r="AM27" s="1529"/>
      <c r="AN27" s="1530"/>
      <c r="AO27" s="1531"/>
      <c r="AP27" s="1532"/>
      <c r="AQ27" s="1532"/>
      <c r="AR27" s="1533"/>
      <c r="AS27" s="859"/>
      <c r="AT27" s="860"/>
      <c r="AU27" s="1398"/>
      <c r="AV27" s="1543"/>
      <c r="AW27" s="1544"/>
      <c r="AX27" s="1545"/>
      <c r="AY27" s="199"/>
      <c r="AZ27" s="199"/>
      <c r="BA27" s="199"/>
      <c r="BB27" s="199"/>
      <c r="BC27" s="1549"/>
      <c r="BD27" s="1550"/>
      <c r="BE27" s="1550"/>
      <c r="BF27" s="1550"/>
      <c r="BG27" s="1550"/>
      <c r="BH27" s="1550"/>
      <c r="BI27" s="1550"/>
      <c r="BJ27" s="1550"/>
      <c r="BK27" s="1550"/>
      <c r="BL27" s="1551"/>
    </row>
    <row r="28" spans="1:71" s="84" customFormat="1" ht="15" customHeight="1">
      <c r="A28" s="972"/>
      <c r="B28" s="1174"/>
      <c r="C28" s="1175"/>
      <c r="D28" s="1176"/>
      <c r="E28" s="1177"/>
      <c r="F28" s="1178"/>
      <c r="G28" s="1161"/>
      <c r="H28" s="1162"/>
      <c r="I28" s="1162"/>
      <c r="J28" s="1162"/>
      <c r="K28" s="1162"/>
      <c r="L28" s="1163"/>
      <c r="M28" s="1261"/>
      <c r="N28" s="1263"/>
      <c r="O28" s="1567"/>
      <c r="P28" s="1568"/>
      <c r="Q28" s="1569"/>
      <c r="R28" s="1229"/>
      <c r="S28" s="1230"/>
      <c r="T28" s="1231"/>
      <c r="U28" s="1273"/>
      <c r="V28" s="1274"/>
      <c r="W28" s="1274"/>
      <c r="X28" s="186"/>
      <c r="Y28" s="200" t="s">
        <v>278</v>
      </c>
      <c r="Z28" s="187"/>
      <c r="AA28" s="200" t="s">
        <v>278</v>
      </c>
      <c r="AB28" s="208">
        <f>IF((X28+Z28)&gt;=12,X28+Z28-12,X28+Z28)</f>
        <v>0</v>
      </c>
      <c r="AC28" s="201" t="s">
        <v>278</v>
      </c>
      <c r="AD28" s="240"/>
      <c r="AE28" s="241"/>
      <c r="AF28" s="242"/>
      <c r="AG28" s="243"/>
      <c r="AH28" s="1528"/>
      <c r="AI28" s="1529"/>
      <c r="AJ28" s="1530"/>
      <c r="AK28" s="1528"/>
      <c r="AL28" s="1529"/>
      <c r="AM28" s="1529"/>
      <c r="AN28" s="1530"/>
      <c r="AO28" s="1531"/>
      <c r="AP28" s="1532"/>
      <c r="AQ28" s="1532"/>
      <c r="AR28" s="1533"/>
      <c r="AS28" s="859"/>
      <c r="AT28" s="860"/>
      <c r="AU28" s="1398"/>
      <c r="AV28" s="1555"/>
      <c r="AW28" s="1556"/>
      <c r="AX28" s="1557"/>
      <c r="AY28" s="92"/>
      <c r="AZ28" s="92"/>
      <c r="BA28" s="92"/>
      <c r="BB28" s="92"/>
      <c r="BC28" s="1552"/>
      <c r="BD28" s="1553"/>
      <c r="BE28" s="1553"/>
      <c r="BF28" s="1553"/>
      <c r="BG28" s="1553"/>
      <c r="BH28" s="1553"/>
      <c r="BI28" s="1553"/>
      <c r="BJ28" s="1553"/>
      <c r="BK28" s="1553"/>
      <c r="BL28" s="1554"/>
      <c r="BS28" s="215"/>
    </row>
    <row r="29" spans="1:71" s="84" customFormat="1" ht="15" customHeight="1">
      <c r="A29" s="833">
        <v>7</v>
      </c>
      <c r="B29" s="1164"/>
      <c r="C29" s="1165"/>
      <c r="D29" s="1165"/>
      <c r="E29" s="1165"/>
      <c r="F29" s="1166"/>
      <c r="G29" s="1158"/>
      <c r="H29" s="1159"/>
      <c r="I29" s="1159"/>
      <c r="J29" s="1159"/>
      <c r="K29" s="1159"/>
      <c r="L29" s="1160"/>
      <c r="M29" s="1170"/>
      <c r="N29" s="1172"/>
      <c r="O29" s="1266"/>
      <c r="P29" s="1267"/>
      <c r="Q29" s="1268"/>
      <c r="R29" s="1219"/>
      <c r="S29" s="1220"/>
      <c r="T29" s="1221"/>
      <c r="U29" s="1225"/>
      <c r="V29" s="1226"/>
      <c r="W29" s="1226"/>
      <c r="X29" s="1227"/>
      <c r="Y29" s="843" t="s">
        <v>274</v>
      </c>
      <c r="Z29" s="1228"/>
      <c r="AA29" s="843" t="s">
        <v>274</v>
      </c>
      <c r="AB29" s="917">
        <f>IF((X31+Z31)&gt;=12,X29+Z29+1,X29+Z29)</f>
        <v>0</v>
      </c>
      <c r="AC29" s="842" t="s">
        <v>274</v>
      </c>
      <c r="AD29" s="1534"/>
      <c r="AE29" s="1535"/>
      <c r="AF29" s="1538"/>
      <c r="AG29" s="1535"/>
      <c r="AH29" s="1528"/>
      <c r="AI29" s="1529"/>
      <c r="AJ29" s="1530"/>
      <c r="AK29" s="1528"/>
      <c r="AL29" s="1529"/>
      <c r="AM29" s="1529"/>
      <c r="AN29" s="1530"/>
      <c r="AO29" s="1531"/>
      <c r="AP29" s="1532"/>
      <c r="AQ29" s="1532"/>
      <c r="AR29" s="1533"/>
      <c r="AS29" s="1402">
        <f>AF29+SUM(AH29:AR31)</f>
        <v>0</v>
      </c>
      <c r="AT29" s="1403"/>
      <c r="AU29" s="1404"/>
      <c r="AV29" s="1543"/>
      <c r="AW29" s="1544"/>
      <c r="AX29" s="1545"/>
      <c r="AY29" s="206"/>
      <c r="AZ29" s="206"/>
      <c r="BA29" s="206"/>
      <c r="BB29" s="206"/>
      <c r="BC29" s="1546"/>
      <c r="BD29" s="1547"/>
      <c r="BE29" s="1547"/>
      <c r="BF29" s="1547"/>
      <c r="BG29" s="1547"/>
      <c r="BH29" s="1547"/>
      <c r="BI29" s="1547"/>
      <c r="BJ29" s="1547"/>
      <c r="BK29" s="1547"/>
      <c r="BL29" s="1548"/>
    </row>
    <row r="30" spans="1:71" s="84" customFormat="1" ht="15" customHeight="1">
      <c r="A30" s="833"/>
      <c r="B30" s="1161"/>
      <c r="C30" s="1162"/>
      <c r="D30" s="1162"/>
      <c r="E30" s="1162"/>
      <c r="F30" s="1163"/>
      <c r="G30" s="1164"/>
      <c r="H30" s="1165"/>
      <c r="I30" s="1165"/>
      <c r="J30" s="1165"/>
      <c r="K30" s="1165"/>
      <c r="L30" s="1166"/>
      <c r="M30" s="1170"/>
      <c r="N30" s="1172"/>
      <c r="O30" s="1522"/>
      <c r="P30" s="1523"/>
      <c r="Q30" s="1524"/>
      <c r="R30" s="1219"/>
      <c r="S30" s="1220"/>
      <c r="T30" s="1221"/>
      <c r="U30" s="1225"/>
      <c r="V30" s="1226"/>
      <c r="W30" s="1226"/>
      <c r="X30" s="1227"/>
      <c r="Y30" s="843"/>
      <c r="Z30" s="1228"/>
      <c r="AA30" s="843"/>
      <c r="AB30" s="917"/>
      <c r="AC30" s="842"/>
      <c r="AD30" s="1536"/>
      <c r="AE30" s="1537"/>
      <c r="AF30" s="1539"/>
      <c r="AG30" s="1537"/>
      <c r="AH30" s="1528"/>
      <c r="AI30" s="1529"/>
      <c r="AJ30" s="1530"/>
      <c r="AK30" s="1528"/>
      <c r="AL30" s="1529"/>
      <c r="AM30" s="1529"/>
      <c r="AN30" s="1530"/>
      <c r="AO30" s="1531"/>
      <c r="AP30" s="1532"/>
      <c r="AQ30" s="1532"/>
      <c r="AR30" s="1533"/>
      <c r="AS30" s="1402"/>
      <c r="AT30" s="1403"/>
      <c r="AU30" s="1404"/>
      <c r="AV30" s="1543"/>
      <c r="AW30" s="1544"/>
      <c r="AX30" s="1545"/>
      <c r="AY30" s="199"/>
      <c r="AZ30" s="199"/>
      <c r="BA30" s="199"/>
      <c r="BB30" s="199"/>
      <c r="BC30" s="1549"/>
      <c r="BD30" s="1550"/>
      <c r="BE30" s="1550"/>
      <c r="BF30" s="1550"/>
      <c r="BG30" s="1550"/>
      <c r="BH30" s="1550"/>
      <c r="BI30" s="1550"/>
      <c r="BJ30" s="1550"/>
      <c r="BK30" s="1550"/>
      <c r="BL30" s="1551"/>
    </row>
    <row r="31" spans="1:71" s="84" customFormat="1" ht="15" customHeight="1" thickBot="1">
      <c r="A31" s="833"/>
      <c r="B31" s="1517"/>
      <c r="C31" s="1518"/>
      <c r="D31" s="1519"/>
      <c r="E31" s="1520"/>
      <c r="F31" s="1521"/>
      <c r="G31" s="1514"/>
      <c r="H31" s="1515"/>
      <c r="I31" s="1515"/>
      <c r="J31" s="1515"/>
      <c r="K31" s="1515"/>
      <c r="L31" s="1516"/>
      <c r="M31" s="1170"/>
      <c r="N31" s="1172"/>
      <c r="O31" s="1525"/>
      <c r="P31" s="1526"/>
      <c r="Q31" s="1527"/>
      <c r="R31" s="1219"/>
      <c r="S31" s="1220"/>
      <c r="T31" s="1221"/>
      <c r="U31" s="1271"/>
      <c r="V31" s="1272"/>
      <c r="W31" s="1272"/>
      <c r="X31" s="180"/>
      <c r="Y31" s="210" t="s">
        <v>278</v>
      </c>
      <c r="Z31" s="181"/>
      <c r="AA31" s="210" t="s">
        <v>278</v>
      </c>
      <c r="AB31" s="119">
        <f>IF((X31+Z31)&gt;=12,X31+Z31-12,X31+Z31)</f>
        <v>0</v>
      </c>
      <c r="AC31" s="169" t="s">
        <v>278</v>
      </c>
      <c r="AD31" s="245"/>
      <c r="AE31" s="246"/>
      <c r="AF31" s="247"/>
      <c r="AG31" s="248"/>
      <c r="AH31" s="1235"/>
      <c r="AI31" s="1236"/>
      <c r="AJ31" s="1237"/>
      <c r="AK31" s="1528"/>
      <c r="AL31" s="1529"/>
      <c r="AM31" s="1529"/>
      <c r="AN31" s="1530"/>
      <c r="AO31" s="1540"/>
      <c r="AP31" s="1541"/>
      <c r="AQ31" s="1541"/>
      <c r="AR31" s="1542"/>
      <c r="AS31" s="1405"/>
      <c r="AT31" s="1406"/>
      <c r="AU31" s="1407"/>
      <c r="AV31" s="1564"/>
      <c r="AW31" s="1565"/>
      <c r="AX31" s="1566"/>
      <c r="AY31" s="216"/>
      <c r="AZ31" s="216"/>
      <c r="BA31" s="216"/>
      <c r="BB31" s="216"/>
      <c r="BC31" s="1561"/>
      <c r="BD31" s="1562"/>
      <c r="BE31" s="1562"/>
      <c r="BF31" s="1562"/>
      <c r="BG31" s="1562"/>
      <c r="BH31" s="1562"/>
      <c r="BI31" s="1562"/>
      <c r="BJ31" s="1562"/>
      <c r="BK31" s="1562"/>
      <c r="BL31" s="1563"/>
    </row>
    <row r="32" spans="1:71" s="84" customFormat="1" ht="14.1" customHeight="1">
      <c r="A32" s="811" t="s">
        <v>349</v>
      </c>
      <c r="B32" s="812"/>
      <c r="C32" s="812"/>
      <c r="D32" s="812"/>
      <c r="E32" s="812"/>
      <c r="F32" s="812"/>
      <c r="G32" s="812"/>
      <c r="H32" s="812"/>
      <c r="I32" s="812"/>
      <c r="J32" s="812"/>
      <c r="K32" s="812"/>
      <c r="L32" s="812"/>
      <c r="M32" s="812"/>
      <c r="N32" s="812"/>
      <c r="O32" s="812"/>
      <c r="P32" s="812"/>
      <c r="Q32" s="812"/>
      <c r="R32" s="812"/>
      <c r="S32" s="812"/>
      <c r="T32" s="812"/>
      <c r="U32" s="812"/>
      <c r="V32" s="812"/>
      <c r="W32" s="813"/>
      <c r="X32" s="217" t="str">
        <f>IFERROR((X11+X14+X17+X20+X23+X26+X29)/COUNTA(G11:L31),"")</f>
        <v/>
      </c>
      <c r="Y32" s="218" t="s">
        <v>274</v>
      </c>
      <c r="Z32" s="219" t="str">
        <f>IFERROR((Z11+Z14+Z17+Z20+Z23+Z26+Z29)/COUNTA(G11:L31),"")</f>
        <v/>
      </c>
      <c r="AA32" s="218" t="s">
        <v>274</v>
      </c>
      <c r="AB32" s="128">
        <f>BP33</f>
        <v>0</v>
      </c>
      <c r="AC32" s="218" t="s">
        <v>274</v>
      </c>
      <c r="AD32" s="1347" t="str">
        <f>IFERROR(AVERAGE(AD11,AD14,AD17,AD20,AD23,AD26,AD29),"")</f>
        <v/>
      </c>
      <c r="AE32" s="1348"/>
      <c r="AF32" s="1347" t="str">
        <f>IFERROR(AVERAGE(AF11,AF14,AF17,AF20,AF23,AF26,AF29),"")</f>
        <v/>
      </c>
      <c r="AG32" s="1348"/>
      <c r="AH32" s="1351"/>
      <c r="AI32" s="1352"/>
      <c r="AJ32" s="1352"/>
      <c r="AK32" s="1352"/>
      <c r="AL32" s="1352"/>
      <c r="AM32" s="1352"/>
      <c r="AN32" s="1352"/>
      <c r="AO32" s="1352"/>
      <c r="AP32" s="1352"/>
      <c r="AQ32" s="1352"/>
      <c r="AR32" s="1353"/>
      <c r="AS32" s="1357" t="str">
        <f>IFERROR(SUM(AS11:AU31)/COUNTA(G11:L31),"")</f>
        <v/>
      </c>
      <c r="AT32" s="1358"/>
      <c r="AU32" s="1359"/>
      <c r="AV32" s="1363" t="str">
        <f>IFERROR(AVERAGE(AV11,AV14,AV17,AV20,AV23,AV26,AV29),"")</f>
        <v/>
      </c>
      <c r="AW32" s="1364"/>
      <c r="AX32" s="1365"/>
      <c r="AY32" s="1338"/>
      <c r="AZ32" s="1339"/>
      <c r="BA32" s="1339"/>
      <c r="BB32" s="1340"/>
      <c r="BC32" s="1338" t="str">
        <f>IFERROR(AVERAGE(BC11,BC14,BC17,BC20,#REF!,BC26,BC29),"")</f>
        <v/>
      </c>
      <c r="BD32" s="1339"/>
      <c r="BE32" s="1339"/>
      <c r="BF32" s="1339"/>
      <c r="BG32" s="1339"/>
      <c r="BH32" s="1339"/>
      <c r="BI32" s="1339"/>
      <c r="BJ32" s="1339"/>
      <c r="BK32" s="1339"/>
      <c r="BL32" s="1340"/>
      <c r="BO32" s="220">
        <f>INT(BO33/12)</f>
        <v>0</v>
      </c>
      <c r="BP32" s="220">
        <f>MOD(BO33,12)</f>
        <v>0</v>
      </c>
    </row>
    <row r="33" spans="1:70" ht="14.1" customHeight="1" thickBot="1">
      <c r="A33" s="814"/>
      <c r="B33" s="815"/>
      <c r="C33" s="815"/>
      <c r="D33" s="815"/>
      <c r="E33" s="815"/>
      <c r="F33" s="815"/>
      <c r="G33" s="815"/>
      <c r="H33" s="815"/>
      <c r="I33" s="815"/>
      <c r="J33" s="815"/>
      <c r="K33" s="815"/>
      <c r="L33" s="815"/>
      <c r="M33" s="815"/>
      <c r="N33" s="815"/>
      <c r="O33" s="815"/>
      <c r="P33" s="815"/>
      <c r="Q33" s="815"/>
      <c r="R33" s="815"/>
      <c r="S33" s="815"/>
      <c r="T33" s="815"/>
      <c r="U33" s="815"/>
      <c r="V33" s="815"/>
      <c r="W33" s="816"/>
      <c r="X33" s="221" t="str">
        <f>IFERROR((X13+X16+X19+X22+X25+X28+X31)/COUNTA(G11:L31),"")</f>
        <v/>
      </c>
      <c r="Y33" s="222" t="s">
        <v>278</v>
      </c>
      <c r="Z33" s="221" t="str">
        <f>IFERROR((Z13+Z16+Z19+Z22+Z25+Z28+Z31)/COUNTA(G11:L31),"")</f>
        <v/>
      </c>
      <c r="AA33" s="222" t="s">
        <v>278</v>
      </c>
      <c r="AB33" s="133">
        <f>BP32</f>
        <v>0</v>
      </c>
      <c r="AC33" s="222" t="s">
        <v>278</v>
      </c>
      <c r="AD33" s="1349"/>
      <c r="AE33" s="1350"/>
      <c r="AF33" s="1349"/>
      <c r="AG33" s="1350"/>
      <c r="AH33" s="1354"/>
      <c r="AI33" s="1355"/>
      <c r="AJ33" s="1355"/>
      <c r="AK33" s="1355"/>
      <c r="AL33" s="1355"/>
      <c r="AM33" s="1355"/>
      <c r="AN33" s="1355"/>
      <c r="AO33" s="1355"/>
      <c r="AP33" s="1355"/>
      <c r="AQ33" s="1355"/>
      <c r="AR33" s="1356"/>
      <c r="AS33" s="1360"/>
      <c r="AT33" s="1361"/>
      <c r="AU33" s="1362"/>
      <c r="AV33" s="1366"/>
      <c r="AW33" s="1367"/>
      <c r="AX33" s="1368"/>
      <c r="AY33" s="1341"/>
      <c r="AZ33" s="1342"/>
      <c r="BA33" s="1342"/>
      <c r="BB33" s="1343"/>
      <c r="BC33" s="1341"/>
      <c r="BD33" s="1342"/>
      <c r="BE33" s="1342"/>
      <c r="BF33" s="1342"/>
      <c r="BG33" s="1342"/>
      <c r="BH33" s="1342"/>
      <c r="BI33" s="1342"/>
      <c r="BJ33" s="1342"/>
      <c r="BK33" s="1342"/>
      <c r="BL33" s="1343"/>
      <c r="BM33" s="223"/>
      <c r="BN33" s="223"/>
      <c r="BO33" s="220">
        <f>IFERROR(SUM(AB13,AB16,AB19,AB22,AB25,AB28,AB31)/COUNTA(G11:L31),0)</f>
        <v>0</v>
      </c>
      <c r="BP33" s="220">
        <f>IFERROR(SUM(AB11,AB14,AB17,AB20,AB23,AB26,AB29)/COUNTA(G11:L31),0)</f>
        <v>0</v>
      </c>
      <c r="BQ33" s="223"/>
      <c r="BR33" s="223"/>
    </row>
    <row r="34" spans="1:70" s="84" customFormat="1" ht="14.1" customHeight="1">
      <c r="A34" s="1344" t="s">
        <v>311</v>
      </c>
      <c r="B34" s="1344"/>
      <c r="C34" s="136" t="s">
        <v>312</v>
      </c>
      <c r="D34" s="890" t="s">
        <v>350</v>
      </c>
      <c r="E34" s="890"/>
      <c r="F34" s="890"/>
      <c r="G34" s="890"/>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0"/>
      <c r="AY34" s="890"/>
      <c r="AZ34" s="890"/>
      <c r="BA34" s="890"/>
      <c r="BB34" s="890"/>
      <c r="BC34" s="890"/>
      <c r="BD34" s="890"/>
      <c r="BE34" s="890"/>
      <c r="BF34" s="890"/>
      <c r="BG34" s="890"/>
      <c r="BH34" s="890"/>
      <c r="BI34" s="890"/>
      <c r="BJ34" s="139"/>
      <c r="BK34" s="139"/>
    </row>
    <row r="35" spans="1:70" s="84" customFormat="1" ht="14.1" customHeight="1">
      <c r="A35" s="137"/>
      <c r="B35" s="137"/>
      <c r="C35" s="136"/>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c r="BG35" s="891"/>
      <c r="BH35" s="891"/>
      <c r="BI35" s="891"/>
      <c r="BJ35" s="139"/>
      <c r="BK35" s="139"/>
    </row>
    <row r="36" spans="1:70" s="84" customFormat="1" ht="12" customHeight="1">
      <c r="C36" s="138" t="s">
        <v>351</v>
      </c>
      <c r="D36" s="1345" t="s">
        <v>315</v>
      </c>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c r="AL36" s="1345"/>
      <c r="AM36" s="1345"/>
      <c r="AN36" s="1345"/>
      <c r="AO36" s="1345"/>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c r="BJ36" s="179"/>
      <c r="BK36" s="179"/>
      <c r="BL36" s="178"/>
    </row>
    <row r="37" spans="1:70" s="84" customFormat="1" ht="12" customHeight="1">
      <c r="B37" s="140"/>
      <c r="C37" s="1346" t="s">
        <v>352</v>
      </c>
      <c r="D37" s="869" t="s">
        <v>317</v>
      </c>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141"/>
      <c r="BK37" s="141"/>
      <c r="BL37" s="178"/>
    </row>
    <row r="38" spans="1:70" s="84" customFormat="1" ht="12" customHeight="1">
      <c r="C38" s="1346"/>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c r="BD38" s="869"/>
      <c r="BE38" s="869"/>
      <c r="BF38" s="869"/>
      <c r="BG38" s="869"/>
      <c r="BH38" s="869"/>
      <c r="BI38" s="869"/>
      <c r="BJ38" s="141"/>
      <c r="BK38" s="141"/>
      <c r="BL38" s="178"/>
    </row>
    <row r="39" spans="1:70" s="84" customFormat="1" ht="12" customHeight="1">
      <c r="C39" s="1336" t="s">
        <v>353</v>
      </c>
      <c r="D39" s="869" t="s">
        <v>319</v>
      </c>
      <c r="E39" s="869"/>
      <c r="F39" s="869"/>
      <c r="G39" s="869"/>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141"/>
      <c r="BK39" s="141"/>
      <c r="BL39" s="178"/>
    </row>
    <row r="40" spans="1:70" s="84" customFormat="1" ht="12" customHeight="1">
      <c r="C40" s="1337"/>
      <c r="D40" s="869"/>
      <c r="E40" s="869"/>
      <c r="F40" s="869"/>
      <c r="G40" s="869"/>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141"/>
      <c r="BK40" s="141"/>
    </row>
    <row r="41" spans="1:70" s="84" customFormat="1" ht="12" customHeight="1">
      <c r="C41" s="142" t="s">
        <v>354</v>
      </c>
      <c r="D41" s="870" t="s">
        <v>355</v>
      </c>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143"/>
      <c r="BK41" s="143"/>
    </row>
    <row r="42" spans="1:70" ht="14.1" customHeight="1">
      <c r="A42" s="800" t="s">
        <v>357</v>
      </c>
      <c r="B42" s="800"/>
      <c r="C42" s="800"/>
      <c r="D42" s="800"/>
      <c r="E42" s="800"/>
      <c r="F42" s="800"/>
      <c r="G42" s="800"/>
      <c r="H42" s="800"/>
      <c r="I42" s="800"/>
      <c r="J42" s="800"/>
      <c r="K42" s="800"/>
      <c r="L42" s="800"/>
      <c r="M42" s="800"/>
      <c r="N42" s="800"/>
      <c r="O42" s="800"/>
      <c r="P42" s="800"/>
      <c r="Q42" s="800"/>
      <c r="R42" s="800"/>
      <c r="S42" s="800"/>
      <c r="T42" s="800"/>
      <c r="U42" s="800"/>
      <c r="V42" s="800"/>
      <c r="W42" s="800"/>
      <c r="X42" s="800"/>
      <c r="Y42" s="800"/>
      <c r="Z42" s="800"/>
      <c r="AA42" s="800"/>
      <c r="AB42" s="800"/>
      <c r="AC42" s="800"/>
      <c r="AD42" s="800"/>
      <c r="AE42" s="800"/>
      <c r="AF42" s="800"/>
      <c r="AG42" s="800"/>
      <c r="AH42" s="800"/>
      <c r="AI42" s="800"/>
      <c r="AJ42" s="800"/>
      <c r="AK42" s="800"/>
      <c r="AL42" s="800"/>
      <c r="AM42" s="800"/>
      <c r="AN42" s="800"/>
      <c r="AO42" s="800"/>
      <c r="AP42" s="800"/>
      <c r="AQ42" s="800"/>
      <c r="AR42" s="800"/>
      <c r="AS42" s="800"/>
      <c r="AT42" s="800"/>
      <c r="AU42" s="800"/>
      <c r="AV42" s="800"/>
      <c r="AW42" s="800"/>
      <c r="AX42" s="800"/>
      <c r="AY42" s="800"/>
      <c r="AZ42" s="800"/>
      <c r="BA42" s="800"/>
      <c r="BB42" s="800"/>
      <c r="BC42" s="800"/>
      <c r="BD42" s="800"/>
      <c r="BE42" s="800"/>
      <c r="BF42" s="800"/>
      <c r="BG42" s="800"/>
      <c r="BH42" s="800"/>
      <c r="BI42" s="800"/>
      <c r="BJ42" s="800"/>
      <c r="BK42" s="800"/>
      <c r="BL42" s="800"/>
      <c r="BN42" s="81"/>
      <c r="BO42" s="81"/>
      <c r="BP42" s="81"/>
      <c r="BQ42" s="81"/>
      <c r="BR42" s="81"/>
    </row>
    <row r="43" spans="1:70" ht="5.0999999999999996" customHeight="1"/>
    <row r="44" spans="1:70" ht="14.1" customHeight="1">
      <c r="A44" s="1606" t="s">
        <v>322</v>
      </c>
      <c r="B44" s="1606"/>
      <c r="C44" s="1606"/>
      <c r="D44" s="1606"/>
      <c r="E44" s="1606"/>
      <c r="F44" s="1606"/>
      <c r="G44" s="1606"/>
      <c r="H44" s="1606"/>
      <c r="I44" s="1606"/>
      <c r="J44" s="1606"/>
      <c r="K44" s="1606"/>
      <c r="L44" s="1606"/>
      <c r="M44" s="1606"/>
      <c r="N44" s="1606"/>
      <c r="O44" s="1606"/>
      <c r="P44" s="1606"/>
      <c r="Q44" s="1606"/>
      <c r="R44" s="1606"/>
      <c r="S44" s="1606"/>
      <c r="T44" s="1606"/>
      <c r="U44" s="1606"/>
      <c r="V44" s="1606"/>
      <c r="W44" s="1606"/>
      <c r="X44" s="1606"/>
      <c r="Y44" s="1606"/>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c r="BK44" s="1606"/>
      <c r="BL44" s="1606"/>
    </row>
    <row r="45" spans="1:70" ht="6.95" customHeight="1" thickBot="1">
      <c r="A45" s="82"/>
      <c r="B45" s="82"/>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row>
    <row r="46" spans="1:70" s="84" customFormat="1" ht="12.95" customHeight="1">
      <c r="A46" s="1081" t="s">
        <v>229</v>
      </c>
      <c r="B46" s="1083" t="s">
        <v>230</v>
      </c>
      <c r="C46" s="1084"/>
      <c r="D46" s="1084"/>
      <c r="E46" s="1084"/>
      <c r="F46" s="1085"/>
      <c r="G46" s="1083" t="s">
        <v>231</v>
      </c>
      <c r="H46" s="1084"/>
      <c r="I46" s="1084"/>
      <c r="J46" s="1084"/>
      <c r="K46" s="1084"/>
      <c r="L46" s="1085"/>
      <c r="M46" s="1483" t="s">
        <v>232</v>
      </c>
      <c r="N46" s="1091" t="s">
        <v>233</v>
      </c>
      <c r="O46" s="1094" t="s">
        <v>323</v>
      </c>
      <c r="P46" s="1095"/>
      <c r="Q46" s="1096"/>
      <c r="R46" s="1094" t="s">
        <v>235</v>
      </c>
      <c r="S46" s="1095"/>
      <c r="T46" s="1096"/>
      <c r="U46" s="1083" t="s">
        <v>236</v>
      </c>
      <c r="V46" s="1084"/>
      <c r="W46" s="1084"/>
      <c r="X46" s="1084"/>
      <c r="Y46" s="1084"/>
      <c r="Z46" s="1084"/>
      <c r="AA46" s="1084"/>
      <c r="AB46" s="1084"/>
      <c r="AC46" s="1084"/>
      <c r="AD46" s="1491" t="s">
        <v>237</v>
      </c>
      <c r="AE46" s="1492"/>
      <c r="AF46" s="1492"/>
      <c r="AG46" s="1493"/>
      <c r="AH46" s="1118" t="s">
        <v>324</v>
      </c>
      <c r="AI46" s="1119"/>
      <c r="AJ46" s="1119"/>
      <c r="AK46" s="1119"/>
      <c r="AL46" s="1119"/>
      <c r="AM46" s="1119"/>
      <c r="AN46" s="1119"/>
      <c r="AO46" s="1119"/>
      <c r="AP46" s="1119"/>
      <c r="AQ46" s="1119"/>
      <c r="AR46" s="1119"/>
      <c r="AS46" s="1124" t="s">
        <v>239</v>
      </c>
      <c r="AT46" s="1125"/>
      <c r="AU46" s="1494"/>
      <c r="AV46" s="1497" t="s">
        <v>240</v>
      </c>
      <c r="AW46" s="1498"/>
      <c r="AX46" s="1499"/>
      <c r="AY46" s="1503" t="s">
        <v>325</v>
      </c>
      <c r="AZ46" s="1504"/>
      <c r="BA46" s="1504"/>
      <c r="BB46" s="1505"/>
      <c r="BC46" s="1143" t="s">
        <v>326</v>
      </c>
      <c r="BD46" s="1095"/>
      <c r="BE46" s="1095"/>
      <c r="BF46" s="1095"/>
      <c r="BG46" s="1095"/>
      <c r="BH46" s="1095"/>
      <c r="BI46" s="1095"/>
      <c r="BJ46" s="1095"/>
      <c r="BK46" s="1095"/>
      <c r="BL46" s="1144"/>
    </row>
    <row r="47" spans="1:70" s="84" customFormat="1" ht="12.95" customHeight="1">
      <c r="A47" s="1082"/>
      <c r="B47" s="847"/>
      <c r="C47" s="1053"/>
      <c r="D47" s="1053"/>
      <c r="E47" s="1053"/>
      <c r="F47" s="935"/>
      <c r="G47" s="847"/>
      <c r="H47" s="1053"/>
      <c r="I47" s="1053"/>
      <c r="J47" s="1053"/>
      <c r="K47" s="1053"/>
      <c r="L47" s="935"/>
      <c r="M47" s="1484"/>
      <c r="N47" s="1092"/>
      <c r="O47" s="926"/>
      <c r="P47" s="927"/>
      <c r="Q47" s="928"/>
      <c r="R47" s="926"/>
      <c r="S47" s="927"/>
      <c r="T47" s="928"/>
      <c r="U47" s="848"/>
      <c r="V47" s="1097"/>
      <c r="W47" s="1097"/>
      <c r="X47" s="1097"/>
      <c r="Y47" s="1097"/>
      <c r="Z47" s="1097"/>
      <c r="AA47" s="1097"/>
      <c r="AB47" s="1097"/>
      <c r="AC47" s="1097"/>
      <c r="AD47" s="1512" t="s">
        <v>327</v>
      </c>
      <c r="AE47" s="1037"/>
      <c r="AF47" s="1036" t="s">
        <v>328</v>
      </c>
      <c r="AG47" s="1038"/>
      <c r="AH47" s="1121"/>
      <c r="AI47" s="1122"/>
      <c r="AJ47" s="1122"/>
      <c r="AK47" s="1122"/>
      <c r="AL47" s="1122"/>
      <c r="AM47" s="1122"/>
      <c r="AN47" s="1122"/>
      <c r="AO47" s="1122"/>
      <c r="AP47" s="1122"/>
      <c r="AQ47" s="1122"/>
      <c r="AR47" s="1122"/>
      <c r="AS47" s="1071"/>
      <c r="AT47" s="1072"/>
      <c r="AU47" s="1495"/>
      <c r="AV47" s="1500"/>
      <c r="AW47" s="1501"/>
      <c r="AX47" s="1502"/>
      <c r="AY47" s="1506"/>
      <c r="AZ47" s="1507"/>
      <c r="BA47" s="1507"/>
      <c r="BB47" s="1508"/>
      <c r="BC47" s="1145"/>
      <c r="BD47" s="930"/>
      <c r="BE47" s="930"/>
      <c r="BF47" s="930"/>
      <c r="BG47" s="930"/>
      <c r="BH47" s="930"/>
      <c r="BI47" s="930"/>
      <c r="BJ47" s="930"/>
      <c r="BK47" s="930"/>
      <c r="BL47" s="1146"/>
    </row>
    <row r="48" spans="1:70" s="84" customFormat="1" ht="15" customHeight="1">
      <c r="A48" s="1082"/>
      <c r="B48" s="847"/>
      <c r="C48" s="1053"/>
      <c r="D48" s="1053"/>
      <c r="E48" s="1053"/>
      <c r="F48" s="935"/>
      <c r="G48" s="847"/>
      <c r="H48" s="1053"/>
      <c r="I48" s="1053"/>
      <c r="J48" s="1053"/>
      <c r="K48" s="1053"/>
      <c r="L48" s="935"/>
      <c r="M48" s="1484"/>
      <c r="N48" s="1092"/>
      <c r="O48" s="937"/>
      <c r="P48" s="938"/>
      <c r="Q48" s="939"/>
      <c r="R48" s="926"/>
      <c r="S48" s="927"/>
      <c r="T48" s="928"/>
      <c r="U48" s="1098" t="s">
        <v>245</v>
      </c>
      <c r="V48" s="1099"/>
      <c r="W48" s="1099"/>
      <c r="X48" s="1099"/>
      <c r="Y48" s="1099"/>
      <c r="Z48" s="1100" t="s">
        <v>246</v>
      </c>
      <c r="AA48" s="1101"/>
      <c r="AB48" s="1036" t="s">
        <v>247</v>
      </c>
      <c r="AC48" s="1037"/>
      <c r="AD48" s="1008"/>
      <c r="AE48" s="927"/>
      <c r="AF48" s="926"/>
      <c r="AG48" s="928"/>
      <c r="AH48" s="1103" t="s">
        <v>329</v>
      </c>
      <c r="AI48" s="1104"/>
      <c r="AJ48" s="1104"/>
      <c r="AK48" s="1104"/>
      <c r="AL48" s="1104"/>
      <c r="AM48" s="1104"/>
      <c r="AN48" s="1104"/>
      <c r="AO48" s="1104"/>
      <c r="AP48" s="1104"/>
      <c r="AQ48" s="1104"/>
      <c r="AR48" s="1104"/>
      <c r="AS48" s="1071"/>
      <c r="AT48" s="1072"/>
      <c r="AU48" s="1495"/>
      <c r="AV48" s="1485" t="s">
        <v>249</v>
      </c>
      <c r="AW48" s="1486"/>
      <c r="AX48" s="1487"/>
      <c r="AY48" s="1506"/>
      <c r="AZ48" s="1507"/>
      <c r="BA48" s="1507"/>
      <c r="BB48" s="1508"/>
      <c r="BC48" s="1109" t="s">
        <v>330</v>
      </c>
      <c r="BD48" s="1110"/>
      <c r="BE48" s="1110"/>
      <c r="BF48" s="1110"/>
      <c r="BG48" s="1110"/>
      <c r="BH48" s="1110"/>
      <c r="BI48" s="1110"/>
      <c r="BJ48" s="1110"/>
      <c r="BK48" s="1110"/>
      <c r="BL48" s="1111"/>
    </row>
    <row r="49" spans="1:64" s="84" customFormat="1" ht="15" customHeight="1">
      <c r="A49" s="1082"/>
      <c r="B49" s="974"/>
      <c r="C49" s="1086"/>
      <c r="D49" s="1086"/>
      <c r="E49" s="1086"/>
      <c r="F49" s="1087"/>
      <c r="G49" s="847"/>
      <c r="H49" s="1053"/>
      <c r="I49" s="1053"/>
      <c r="J49" s="1053"/>
      <c r="K49" s="1053"/>
      <c r="L49" s="935"/>
      <c r="M49" s="1484"/>
      <c r="N49" s="1092"/>
      <c r="O49" s="1071" t="s">
        <v>331</v>
      </c>
      <c r="P49" s="1072"/>
      <c r="Q49" s="1073"/>
      <c r="R49" s="926"/>
      <c r="S49" s="927"/>
      <c r="T49" s="928"/>
      <c r="U49" s="1036" t="s">
        <v>252</v>
      </c>
      <c r="V49" s="1037"/>
      <c r="W49" s="1037"/>
      <c r="X49" s="1036" t="s">
        <v>253</v>
      </c>
      <c r="Y49" s="1038"/>
      <c r="Z49" s="1102"/>
      <c r="AA49" s="1102"/>
      <c r="AB49" s="926"/>
      <c r="AC49" s="927"/>
      <c r="AD49" s="1008"/>
      <c r="AE49" s="927"/>
      <c r="AF49" s="926"/>
      <c r="AG49" s="928"/>
      <c r="AH49" s="1074" t="s">
        <v>254</v>
      </c>
      <c r="AI49" s="1075"/>
      <c r="AJ49" s="1076"/>
      <c r="AK49" s="1074" t="s">
        <v>255</v>
      </c>
      <c r="AL49" s="1075"/>
      <c r="AM49" s="1075"/>
      <c r="AN49" s="1076"/>
      <c r="AO49" s="1074" t="s">
        <v>256</v>
      </c>
      <c r="AP49" s="1075"/>
      <c r="AQ49" s="1075"/>
      <c r="AR49" s="1076"/>
      <c r="AS49" s="1071"/>
      <c r="AT49" s="1072"/>
      <c r="AU49" s="1495"/>
      <c r="AV49" s="1488"/>
      <c r="AW49" s="1489"/>
      <c r="AX49" s="1490"/>
      <c r="AY49" s="1506"/>
      <c r="AZ49" s="1507"/>
      <c r="BA49" s="1507"/>
      <c r="BB49" s="1508"/>
      <c r="BC49" s="1109"/>
      <c r="BD49" s="1110"/>
      <c r="BE49" s="1110"/>
      <c r="BF49" s="1110"/>
      <c r="BG49" s="1110"/>
      <c r="BH49" s="1110"/>
      <c r="BI49" s="1110"/>
      <c r="BJ49" s="1110"/>
      <c r="BK49" s="1110"/>
      <c r="BL49" s="1111"/>
    </row>
    <row r="50" spans="1:64" s="84" customFormat="1" ht="15" customHeight="1">
      <c r="A50" s="1082"/>
      <c r="B50" s="979" t="s">
        <v>257</v>
      </c>
      <c r="C50" s="1051"/>
      <c r="D50" s="1052"/>
      <c r="E50" s="1471" t="s">
        <v>258</v>
      </c>
      <c r="F50" s="1472"/>
      <c r="G50" s="847"/>
      <c r="H50" s="1053"/>
      <c r="I50" s="1053"/>
      <c r="J50" s="1053"/>
      <c r="K50" s="1053"/>
      <c r="L50" s="935"/>
      <c r="M50" s="1484"/>
      <c r="N50" s="1092"/>
      <c r="O50" s="1071"/>
      <c r="P50" s="1072"/>
      <c r="Q50" s="1073"/>
      <c r="R50" s="926"/>
      <c r="S50" s="927"/>
      <c r="T50" s="928"/>
      <c r="U50" s="926"/>
      <c r="V50" s="927"/>
      <c r="W50" s="927"/>
      <c r="X50" s="926"/>
      <c r="Y50" s="928"/>
      <c r="Z50" s="1102"/>
      <c r="AA50" s="1102"/>
      <c r="AB50" s="926"/>
      <c r="AC50" s="927"/>
      <c r="AD50" s="1513"/>
      <c r="AE50" s="938"/>
      <c r="AF50" s="937"/>
      <c r="AG50" s="939"/>
      <c r="AH50" s="1059" t="s">
        <v>259</v>
      </c>
      <c r="AI50" s="1060"/>
      <c r="AJ50" s="1061"/>
      <c r="AK50" s="1059" t="s">
        <v>260</v>
      </c>
      <c r="AL50" s="1060"/>
      <c r="AM50" s="1060"/>
      <c r="AN50" s="1061"/>
      <c r="AO50" s="1059" t="s">
        <v>261</v>
      </c>
      <c r="AP50" s="1060"/>
      <c r="AQ50" s="1060"/>
      <c r="AR50" s="1061"/>
      <c r="AS50" s="1071"/>
      <c r="AT50" s="1072"/>
      <c r="AU50" s="1495"/>
      <c r="AV50" s="1475" t="s">
        <v>262</v>
      </c>
      <c r="AW50" s="1476"/>
      <c r="AX50" s="1477"/>
      <c r="AY50" s="1506"/>
      <c r="AZ50" s="1507"/>
      <c r="BA50" s="1507"/>
      <c r="BB50" s="1508"/>
      <c r="BC50" s="1109"/>
      <c r="BD50" s="1110"/>
      <c r="BE50" s="1110"/>
      <c r="BF50" s="1110"/>
      <c r="BG50" s="1110"/>
      <c r="BH50" s="1110"/>
      <c r="BI50" s="1110"/>
      <c r="BJ50" s="1110"/>
      <c r="BK50" s="1110"/>
      <c r="BL50" s="1111"/>
    </row>
    <row r="51" spans="1:64" s="84" customFormat="1" ht="15" customHeight="1">
      <c r="A51" s="1082"/>
      <c r="B51" s="847"/>
      <c r="C51" s="1053"/>
      <c r="D51" s="1054"/>
      <c r="E51" s="1473"/>
      <c r="F51" s="1474"/>
      <c r="G51" s="847"/>
      <c r="H51" s="1053"/>
      <c r="I51" s="1053"/>
      <c r="J51" s="1053"/>
      <c r="K51" s="1053"/>
      <c r="L51" s="935"/>
      <c r="M51" s="1484"/>
      <c r="N51" s="1092"/>
      <c r="O51" s="1071"/>
      <c r="P51" s="1072"/>
      <c r="Q51" s="1073"/>
      <c r="R51" s="926"/>
      <c r="S51" s="927"/>
      <c r="T51" s="928"/>
      <c r="U51" s="926"/>
      <c r="V51" s="927"/>
      <c r="W51" s="927"/>
      <c r="X51" s="926"/>
      <c r="Y51" s="928"/>
      <c r="Z51" s="1102"/>
      <c r="AA51" s="1102"/>
      <c r="AB51" s="926"/>
      <c r="AC51" s="927"/>
      <c r="AD51" s="1481" t="s">
        <v>332</v>
      </c>
      <c r="AE51" s="1482"/>
      <c r="AF51" s="1482" t="s">
        <v>332</v>
      </c>
      <c r="AG51" s="1482"/>
      <c r="AH51" s="835" t="s">
        <v>266</v>
      </c>
      <c r="AI51" s="836"/>
      <c r="AJ51" s="837"/>
      <c r="AK51" s="1068" t="s">
        <v>267</v>
      </c>
      <c r="AL51" s="1069"/>
      <c r="AM51" s="1069"/>
      <c r="AN51" s="1070"/>
      <c r="AO51" s="835" t="s">
        <v>268</v>
      </c>
      <c r="AP51" s="836"/>
      <c r="AQ51" s="836"/>
      <c r="AR51" s="837"/>
      <c r="AS51" s="1126"/>
      <c r="AT51" s="1127"/>
      <c r="AU51" s="1496"/>
      <c r="AV51" s="1478"/>
      <c r="AW51" s="1479"/>
      <c r="AX51" s="1480"/>
      <c r="AY51" s="1509"/>
      <c r="AZ51" s="1510"/>
      <c r="BA51" s="1510"/>
      <c r="BB51" s="1511"/>
      <c r="BC51" s="1112"/>
      <c r="BD51" s="1113"/>
      <c r="BE51" s="1113"/>
      <c r="BF51" s="1113"/>
      <c r="BG51" s="1113"/>
      <c r="BH51" s="1113"/>
      <c r="BI51" s="1113"/>
      <c r="BJ51" s="1113"/>
      <c r="BK51" s="1113"/>
      <c r="BL51" s="1114"/>
    </row>
    <row r="52" spans="1:64" s="84" customFormat="1" ht="15" customHeight="1">
      <c r="A52" s="1010">
        <v>8</v>
      </c>
      <c r="B52" s="1297"/>
      <c r="C52" s="1298"/>
      <c r="D52" s="1298"/>
      <c r="E52" s="1298"/>
      <c r="F52" s="1299"/>
      <c r="G52" s="1297"/>
      <c r="H52" s="1298"/>
      <c r="I52" s="1298"/>
      <c r="J52" s="1298"/>
      <c r="K52" s="1298"/>
      <c r="L52" s="1299"/>
      <c r="M52" s="1300"/>
      <c r="N52" s="1301"/>
      <c r="O52" s="1315"/>
      <c r="P52" s="1316"/>
      <c r="Q52" s="1317"/>
      <c r="R52" s="1315"/>
      <c r="S52" s="1316"/>
      <c r="T52" s="1317"/>
      <c r="U52" s="1599"/>
      <c r="V52" s="1600"/>
      <c r="W52" s="1600"/>
      <c r="X52" s="1324"/>
      <c r="Y52" s="1013" t="s">
        <v>274</v>
      </c>
      <c r="Z52" s="1325"/>
      <c r="AA52" s="1013" t="s">
        <v>274</v>
      </c>
      <c r="AB52" s="1027">
        <f>IF((X54+Z54)&gt;=12,X52+Z52+1,X52+Z52)</f>
        <v>0</v>
      </c>
      <c r="AC52" s="1012" t="s">
        <v>274</v>
      </c>
      <c r="AD52" s="1590"/>
      <c r="AE52" s="1591"/>
      <c r="AF52" s="1592"/>
      <c r="AG52" s="1591"/>
      <c r="AH52" s="1593"/>
      <c r="AI52" s="1594"/>
      <c r="AJ52" s="1595"/>
      <c r="AK52" s="1596"/>
      <c r="AL52" s="1597"/>
      <c r="AM52" s="1597"/>
      <c r="AN52" s="1598"/>
      <c r="AO52" s="1578"/>
      <c r="AP52" s="1579"/>
      <c r="AQ52" s="1579"/>
      <c r="AR52" s="1580"/>
      <c r="AS52" s="1443">
        <f>AF52+SUM(AH52:AR54)</f>
        <v>0</v>
      </c>
      <c r="AT52" s="1444"/>
      <c r="AU52" s="1445"/>
      <c r="AV52" s="1581"/>
      <c r="AW52" s="1582"/>
      <c r="AX52" s="1583"/>
      <c r="AY52" s="198"/>
      <c r="AZ52" s="198"/>
      <c r="BA52" s="198"/>
      <c r="BB52" s="198"/>
      <c r="BC52" s="1587"/>
      <c r="BD52" s="1588"/>
      <c r="BE52" s="1588"/>
      <c r="BF52" s="1588"/>
      <c r="BG52" s="1588"/>
      <c r="BH52" s="1588"/>
      <c r="BI52" s="1588"/>
      <c r="BJ52" s="1588"/>
      <c r="BK52" s="1588"/>
      <c r="BL52" s="1589"/>
    </row>
    <row r="53" spans="1:64" s="84" customFormat="1" ht="15" customHeight="1">
      <c r="A53" s="833"/>
      <c r="B53" s="1161"/>
      <c r="C53" s="1162"/>
      <c r="D53" s="1162"/>
      <c r="E53" s="1162"/>
      <c r="F53" s="1163"/>
      <c r="G53" s="1164"/>
      <c r="H53" s="1165"/>
      <c r="I53" s="1165"/>
      <c r="J53" s="1165"/>
      <c r="K53" s="1165"/>
      <c r="L53" s="1166"/>
      <c r="M53" s="1170"/>
      <c r="N53" s="1172"/>
      <c r="O53" s="1292"/>
      <c r="P53" s="1293"/>
      <c r="Q53" s="1294"/>
      <c r="R53" s="1219"/>
      <c r="S53" s="1220"/>
      <c r="T53" s="1221"/>
      <c r="U53" s="1225"/>
      <c r="V53" s="1226"/>
      <c r="W53" s="1226"/>
      <c r="X53" s="1227"/>
      <c r="Y53" s="843"/>
      <c r="Z53" s="1228"/>
      <c r="AA53" s="843"/>
      <c r="AB53" s="917"/>
      <c r="AC53" s="842"/>
      <c r="AD53" s="1536"/>
      <c r="AE53" s="1537"/>
      <c r="AF53" s="1539"/>
      <c r="AG53" s="1537"/>
      <c r="AH53" s="1528"/>
      <c r="AI53" s="1529"/>
      <c r="AJ53" s="1530"/>
      <c r="AK53" s="1528"/>
      <c r="AL53" s="1529"/>
      <c r="AM53" s="1529"/>
      <c r="AN53" s="1530"/>
      <c r="AO53" s="1531"/>
      <c r="AP53" s="1532"/>
      <c r="AQ53" s="1532"/>
      <c r="AR53" s="1533"/>
      <c r="AS53" s="1402"/>
      <c r="AT53" s="1403"/>
      <c r="AU53" s="1404"/>
      <c r="AV53" s="1584"/>
      <c r="AW53" s="1585"/>
      <c r="AX53" s="1586"/>
      <c r="AY53" s="199"/>
      <c r="AZ53" s="199"/>
      <c r="BA53" s="199"/>
      <c r="BB53" s="199"/>
      <c r="BC53" s="1549"/>
      <c r="BD53" s="1550"/>
      <c r="BE53" s="1550"/>
      <c r="BF53" s="1550"/>
      <c r="BG53" s="1550"/>
      <c r="BH53" s="1550"/>
      <c r="BI53" s="1550"/>
      <c r="BJ53" s="1550"/>
      <c r="BK53" s="1550"/>
      <c r="BL53" s="1551"/>
    </row>
    <row r="54" spans="1:64" s="84" customFormat="1" ht="15" customHeight="1">
      <c r="A54" s="972"/>
      <c r="B54" s="1174"/>
      <c r="C54" s="1175"/>
      <c r="D54" s="1176"/>
      <c r="E54" s="1177"/>
      <c r="F54" s="1178"/>
      <c r="G54" s="1161"/>
      <c r="H54" s="1162"/>
      <c r="I54" s="1162"/>
      <c r="J54" s="1162"/>
      <c r="K54" s="1162"/>
      <c r="L54" s="1163"/>
      <c r="M54" s="1261"/>
      <c r="N54" s="1263"/>
      <c r="O54" s="1245"/>
      <c r="P54" s="1246"/>
      <c r="Q54" s="1247"/>
      <c r="R54" s="1229"/>
      <c r="S54" s="1230"/>
      <c r="T54" s="1231"/>
      <c r="U54" s="1273"/>
      <c r="V54" s="1274"/>
      <c r="W54" s="1274"/>
      <c r="X54" s="186"/>
      <c r="Y54" s="200" t="s">
        <v>278</v>
      </c>
      <c r="Z54" s="187"/>
      <c r="AA54" s="200" t="s">
        <v>278</v>
      </c>
      <c r="AB54" s="99">
        <f>IF((X54+Z54)&gt;=12,X54+Z54-12,X54+Z54)</f>
        <v>0</v>
      </c>
      <c r="AC54" s="201" t="s">
        <v>278</v>
      </c>
      <c r="AD54" s="240"/>
      <c r="AE54" s="241"/>
      <c r="AF54" s="242"/>
      <c r="AG54" s="243"/>
      <c r="AH54" s="1528"/>
      <c r="AI54" s="1529"/>
      <c r="AJ54" s="1530"/>
      <c r="AK54" s="1601"/>
      <c r="AL54" s="1602"/>
      <c r="AM54" s="1602"/>
      <c r="AN54" s="1603"/>
      <c r="AO54" s="1531"/>
      <c r="AP54" s="1532"/>
      <c r="AQ54" s="1532"/>
      <c r="AR54" s="1533"/>
      <c r="AS54" s="1402"/>
      <c r="AT54" s="1403"/>
      <c r="AU54" s="1404"/>
      <c r="AV54" s="1604"/>
      <c r="AW54" s="1162"/>
      <c r="AX54" s="1605"/>
      <c r="AY54" s="92"/>
      <c r="AZ54" s="92"/>
      <c r="BA54" s="92"/>
      <c r="BB54" s="92"/>
      <c r="BC54" s="1552"/>
      <c r="BD54" s="1553"/>
      <c r="BE54" s="1553"/>
      <c r="BF54" s="1553"/>
      <c r="BG54" s="1553"/>
      <c r="BH54" s="1553"/>
      <c r="BI54" s="1553"/>
      <c r="BJ54" s="1553"/>
      <c r="BK54" s="1553"/>
      <c r="BL54" s="1554"/>
    </row>
    <row r="55" spans="1:64" s="84" customFormat="1" ht="15" customHeight="1">
      <c r="A55" s="971">
        <v>9</v>
      </c>
      <c r="B55" s="1158"/>
      <c r="C55" s="1159"/>
      <c r="D55" s="1159"/>
      <c r="E55" s="1159"/>
      <c r="F55" s="1160"/>
      <c r="G55" s="1158"/>
      <c r="H55" s="1159"/>
      <c r="I55" s="1159"/>
      <c r="J55" s="1159"/>
      <c r="K55" s="1159"/>
      <c r="L55" s="1160"/>
      <c r="M55" s="1260"/>
      <c r="N55" s="1262"/>
      <c r="O55" s="1266"/>
      <c r="P55" s="1267"/>
      <c r="Q55" s="1268"/>
      <c r="R55" s="1266"/>
      <c r="S55" s="1267"/>
      <c r="T55" s="1268"/>
      <c r="U55" s="1269"/>
      <c r="V55" s="1270"/>
      <c r="W55" s="1270"/>
      <c r="X55" s="1258"/>
      <c r="Y55" s="837" t="s">
        <v>274</v>
      </c>
      <c r="Z55" s="1259"/>
      <c r="AA55" s="837" t="s">
        <v>274</v>
      </c>
      <c r="AB55" s="969">
        <f>IF((X57+Z57)&gt;=12,X55+Z55+1,X55+Z55)</f>
        <v>0</v>
      </c>
      <c r="AC55" s="836" t="s">
        <v>274</v>
      </c>
      <c r="AD55" s="1558"/>
      <c r="AE55" s="1559"/>
      <c r="AF55" s="1560"/>
      <c r="AG55" s="1559"/>
      <c r="AH55" s="1528"/>
      <c r="AI55" s="1529"/>
      <c r="AJ55" s="1530"/>
      <c r="AK55" s="1528"/>
      <c r="AL55" s="1529"/>
      <c r="AM55" s="1529"/>
      <c r="AN55" s="1530"/>
      <c r="AO55" s="1531"/>
      <c r="AP55" s="1532"/>
      <c r="AQ55" s="1532"/>
      <c r="AR55" s="1533"/>
      <c r="AS55" s="859">
        <f>AF55+SUM(AH55:AR57)</f>
        <v>0</v>
      </c>
      <c r="AT55" s="860"/>
      <c r="AU55" s="1398"/>
      <c r="AV55" s="1543"/>
      <c r="AW55" s="1544"/>
      <c r="AX55" s="1545"/>
      <c r="AY55" s="206"/>
      <c r="AZ55" s="206"/>
      <c r="BA55" s="206"/>
      <c r="BB55" s="206"/>
      <c r="BC55" s="1546"/>
      <c r="BD55" s="1570"/>
      <c r="BE55" s="1570"/>
      <c r="BF55" s="1570"/>
      <c r="BG55" s="1570"/>
      <c r="BH55" s="1570"/>
      <c r="BI55" s="1570"/>
      <c r="BJ55" s="1570"/>
      <c r="BK55" s="1570"/>
      <c r="BL55" s="1571"/>
    </row>
    <row r="56" spans="1:64" s="84" customFormat="1" ht="15" customHeight="1">
      <c r="A56" s="833"/>
      <c r="B56" s="1161"/>
      <c r="C56" s="1162"/>
      <c r="D56" s="1162"/>
      <c r="E56" s="1162"/>
      <c r="F56" s="1163"/>
      <c r="G56" s="1164"/>
      <c r="H56" s="1165"/>
      <c r="I56" s="1165"/>
      <c r="J56" s="1165"/>
      <c r="K56" s="1165"/>
      <c r="L56" s="1166"/>
      <c r="M56" s="1170"/>
      <c r="N56" s="1172"/>
      <c r="O56" s="1292"/>
      <c r="P56" s="1293"/>
      <c r="Q56" s="1294"/>
      <c r="R56" s="1219"/>
      <c r="S56" s="1220"/>
      <c r="T56" s="1221"/>
      <c r="U56" s="1225"/>
      <c r="V56" s="1226"/>
      <c r="W56" s="1226"/>
      <c r="X56" s="1227"/>
      <c r="Y56" s="843"/>
      <c r="Z56" s="1228"/>
      <c r="AA56" s="843"/>
      <c r="AB56" s="917"/>
      <c r="AC56" s="842"/>
      <c r="AD56" s="1536"/>
      <c r="AE56" s="1537"/>
      <c r="AF56" s="1539"/>
      <c r="AG56" s="1537"/>
      <c r="AH56" s="1528"/>
      <c r="AI56" s="1529"/>
      <c r="AJ56" s="1530"/>
      <c r="AK56" s="1528"/>
      <c r="AL56" s="1529"/>
      <c r="AM56" s="1529"/>
      <c r="AN56" s="1530"/>
      <c r="AO56" s="1531"/>
      <c r="AP56" s="1532"/>
      <c r="AQ56" s="1532"/>
      <c r="AR56" s="1533"/>
      <c r="AS56" s="859"/>
      <c r="AT56" s="860"/>
      <c r="AU56" s="1398"/>
      <c r="AV56" s="1543"/>
      <c r="AW56" s="1544"/>
      <c r="AX56" s="1545"/>
      <c r="AY56" s="199"/>
      <c r="AZ56" s="199"/>
      <c r="BA56" s="199"/>
      <c r="BB56" s="199"/>
      <c r="BC56" s="1572"/>
      <c r="BD56" s="1573"/>
      <c r="BE56" s="1573"/>
      <c r="BF56" s="1573"/>
      <c r="BG56" s="1573"/>
      <c r="BH56" s="1573"/>
      <c r="BI56" s="1573"/>
      <c r="BJ56" s="1573"/>
      <c r="BK56" s="1573"/>
      <c r="BL56" s="1574"/>
    </row>
    <row r="57" spans="1:64" s="84" customFormat="1" ht="15" customHeight="1">
      <c r="A57" s="972"/>
      <c r="B57" s="1174"/>
      <c r="C57" s="1175"/>
      <c r="D57" s="1176"/>
      <c r="E57" s="1177"/>
      <c r="F57" s="1178"/>
      <c r="G57" s="1161"/>
      <c r="H57" s="1162"/>
      <c r="I57" s="1162"/>
      <c r="J57" s="1162"/>
      <c r="K57" s="1162"/>
      <c r="L57" s="1163"/>
      <c r="M57" s="1261"/>
      <c r="N57" s="1263"/>
      <c r="O57" s="1245"/>
      <c r="P57" s="1246"/>
      <c r="Q57" s="1247"/>
      <c r="R57" s="1229"/>
      <c r="S57" s="1230"/>
      <c r="T57" s="1231"/>
      <c r="U57" s="1273"/>
      <c r="V57" s="1274"/>
      <c r="W57" s="1274"/>
      <c r="X57" s="186"/>
      <c r="Y57" s="200" t="s">
        <v>278</v>
      </c>
      <c r="Z57" s="187"/>
      <c r="AA57" s="200" t="s">
        <v>278</v>
      </c>
      <c r="AB57" s="207">
        <f>IF((X57+Z57)&gt;=12,X57+Z57-12,X57+Z57)</f>
        <v>0</v>
      </c>
      <c r="AC57" s="201" t="s">
        <v>278</v>
      </c>
      <c r="AD57" s="240"/>
      <c r="AE57" s="241"/>
      <c r="AF57" s="242"/>
      <c r="AG57" s="243"/>
      <c r="AH57" s="1528"/>
      <c r="AI57" s="1529"/>
      <c r="AJ57" s="1530"/>
      <c r="AK57" s="1528"/>
      <c r="AL57" s="1529"/>
      <c r="AM57" s="1529"/>
      <c r="AN57" s="1530"/>
      <c r="AO57" s="1531"/>
      <c r="AP57" s="1532"/>
      <c r="AQ57" s="1532"/>
      <c r="AR57" s="1533"/>
      <c r="AS57" s="859"/>
      <c r="AT57" s="860"/>
      <c r="AU57" s="1398"/>
      <c r="AV57" s="1555"/>
      <c r="AW57" s="1556"/>
      <c r="AX57" s="1557"/>
      <c r="AY57" s="92"/>
      <c r="AZ57" s="92"/>
      <c r="BA57" s="92"/>
      <c r="BB57" s="92"/>
      <c r="BC57" s="1575"/>
      <c r="BD57" s="1576"/>
      <c r="BE57" s="1576"/>
      <c r="BF57" s="1576"/>
      <c r="BG57" s="1576"/>
      <c r="BH57" s="1576"/>
      <c r="BI57" s="1576"/>
      <c r="BJ57" s="1576"/>
      <c r="BK57" s="1576"/>
      <c r="BL57" s="1577"/>
    </row>
    <row r="58" spans="1:64" s="84" customFormat="1" ht="15" customHeight="1">
      <c r="A58" s="833">
        <v>10</v>
      </c>
      <c r="B58" s="1158"/>
      <c r="C58" s="1159"/>
      <c r="D58" s="1159"/>
      <c r="E58" s="1159"/>
      <c r="F58" s="1160"/>
      <c r="G58" s="1158"/>
      <c r="H58" s="1159"/>
      <c r="I58" s="1159"/>
      <c r="J58" s="1159"/>
      <c r="K58" s="1159"/>
      <c r="L58" s="1160"/>
      <c r="M58" s="1260"/>
      <c r="N58" s="1262"/>
      <c r="O58" s="1266"/>
      <c r="P58" s="1267"/>
      <c r="Q58" s="1268"/>
      <c r="R58" s="1266"/>
      <c r="S58" s="1267"/>
      <c r="T58" s="1268"/>
      <c r="U58" s="1269"/>
      <c r="V58" s="1270"/>
      <c r="W58" s="1270"/>
      <c r="X58" s="1258"/>
      <c r="Y58" s="837" t="s">
        <v>274</v>
      </c>
      <c r="Z58" s="1259"/>
      <c r="AA58" s="837" t="s">
        <v>274</v>
      </c>
      <c r="AB58" s="1439">
        <f>IF((X60+Z60)&gt;=12,X58+Z58+1,X58+Z58)</f>
        <v>0</v>
      </c>
      <c r="AC58" s="836" t="s">
        <v>274</v>
      </c>
      <c r="AD58" s="1558"/>
      <c r="AE58" s="1559"/>
      <c r="AF58" s="1560"/>
      <c r="AG58" s="1559"/>
      <c r="AH58" s="1528"/>
      <c r="AI58" s="1529"/>
      <c r="AJ58" s="1530"/>
      <c r="AK58" s="1528"/>
      <c r="AL58" s="1529"/>
      <c r="AM58" s="1529"/>
      <c r="AN58" s="1530"/>
      <c r="AO58" s="1531"/>
      <c r="AP58" s="1532"/>
      <c r="AQ58" s="1532"/>
      <c r="AR58" s="1533"/>
      <c r="AS58" s="859">
        <f>AF58+SUM(AH58:AR60)</f>
        <v>0</v>
      </c>
      <c r="AT58" s="860"/>
      <c r="AU58" s="1398"/>
      <c r="AV58" s="1543"/>
      <c r="AW58" s="1544"/>
      <c r="AX58" s="1545"/>
      <c r="AY58" s="206"/>
      <c r="AZ58" s="206"/>
      <c r="BA58" s="206"/>
      <c r="BB58" s="206"/>
      <c r="BC58" s="1546"/>
      <c r="BD58" s="1570"/>
      <c r="BE58" s="1570"/>
      <c r="BF58" s="1570"/>
      <c r="BG58" s="1570"/>
      <c r="BH58" s="1570"/>
      <c r="BI58" s="1570"/>
      <c r="BJ58" s="1570"/>
      <c r="BK58" s="1570"/>
      <c r="BL58" s="1571"/>
    </row>
    <row r="59" spans="1:64" s="84" customFormat="1" ht="15" customHeight="1">
      <c r="A59" s="833"/>
      <c r="B59" s="1161"/>
      <c r="C59" s="1162"/>
      <c r="D59" s="1162"/>
      <c r="E59" s="1162"/>
      <c r="F59" s="1163"/>
      <c r="G59" s="1164"/>
      <c r="H59" s="1165"/>
      <c r="I59" s="1165"/>
      <c r="J59" s="1165"/>
      <c r="K59" s="1165"/>
      <c r="L59" s="1166"/>
      <c r="M59" s="1170"/>
      <c r="N59" s="1172"/>
      <c r="O59" s="1292"/>
      <c r="P59" s="1293"/>
      <c r="Q59" s="1294"/>
      <c r="R59" s="1219"/>
      <c r="S59" s="1220"/>
      <c r="T59" s="1221"/>
      <c r="U59" s="1225"/>
      <c r="V59" s="1226"/>
      <c r="W59" s="1226"/>
      <c r="X59" s="1227"/>
      <c r="Y59" s="843"/>
      <c r="Z59" s="1228"/>
      <c r="AA59" s="843"/>
      <c r="AB59" s="969"/>
      <c r="AC59" s="842"/>
      <c r="AD59" s="1536"/>
      <c r="AE59" s="1537"/>
      <c r="AF59" s="1539"/>
      <c r="AG59" s="1537"/>
      <c r="AH59" s="1528"/>
      <c r="AI59" s="1529"/>
      <c r="AJ59" s="1530"/>
      <c r="AK59" s="1528"/>
      <c r="AL59" s="1529"/>
      <c r="AM59" s="1529"/>
      <c r="AN59" s="1530"/>
      <c r="AO59" s="1531"/>
      <c r="AP59" s="1532"/>
      <c r="AQ59" s="1532"/>
      <c r="AR59" s="1533"/>
      <c r="AS59" s="859"/>
      <c r="AT59" s="860"/>
      <c r="AU59" s="1398"/>
      <c r="AV59" s="1543"/>
      <c r="AW59" s="1544"/>
      <c r="AX59" s="1545"/>
      <c r="AY59" s="199"/>
      <c r="AZ59" s="199"/>
      <c r="BA59" s="199"/>
      <c r="BB59" s="199"/>
      <c r="BC59" s="1572"/>
      <c r="BD59" s="1573"/>
      <c r="BE59" s="1573"/>
      <c r="BF59" s="1573"/>
      <c r="BG59" s="1573"/>
      <c r="BH59" s="1573"/>
      <c r="BI59" s="1573"/>
      <c r="BJ59" s="1573"/>
      <c r="BK59" s="1573"/>
      <c r="BL59" s="1574"/>
    </row>
    <row r="60" spans="1:64" s="84" customFormat="1" ht="15" customHeight="1">
      <c r="A60" s="833"/>
      <c r="B60" s="1174"/>
      <c r="C60" s="1175"/>
      <c r="D60" s="1176"/>
      <c r="E60" s="1177"/>
      <c r="F60" s="1178"/>
      <c r="G60" s="1161"/>
      <c r="H60" s="1162"/>
      <c r="I60" s="1162"/>
      <c r="J60" s="1162"/>
      <c r="K60" s="1162"/>
      <c r="L60" s="1163"/>
      <c r="M60" s="1261"/>
      <c r="N60" s="1263"/>
      <c r="O60" s="1245"/>
      <c r="P60" s="1246"/>
      <c r="Q60" s="1247"/>
      <c r="R60" s="1229"/>
      <c r="S60" s="1230"/>
      <c r="T60" s="1231"/>
      <c r="U60" s="1273"/>
      <c r="V60" s="1274"/>
      <c r="W60" s="1274"/>
      <c r="X60" s="186"/>
      <c r="Y60" s="200" t="s">
        <v>278</v>
      </c>
      <c r="Z60" s="187"/>
      <c r="AA60" s="200" t="s">
        <v>278</v>
      </c>
      <c r="AB60" s="208">
        <f>IF((X60+Z60)&gt;=12,X60+Z60-12,X60+Z60)</f>
        <v>0</v>
      </c>
      <c r="AC60" s="201" t="s">
        <v>278</v>
      </c>
      <c r="AD60" s="240"/>
      <c r="AE60" s="244"/>
      <c r="AF60" s="242"/>
      <c r="AG60" s="243"/>
      <c r="AH60" s="1528"/>
      <c r="AI60" s="1529"/>
      <c r="AJ60" s="1530"/>
      <c r="AK60" s="1528"/>
      <c r="AL60" s="1529"/>
      <c r="AM60" s="1529"/>
      <c r="AN60" s="1530"/>
      <c r="AO60" s="1531"/>
      <c r="AP60" s="1532"/>
      <c r="AQ60" s="1532"/>
      <c r="AR60" s="1533"/>
      <c r="AS60" s="859"/>
      <c r="AT60" s="860"/>
      <c r="AU60" s="1398"/>
      <c r="AV60" s="1555"/>
      <c r="AW60" s="1556"/>
      <c r="AX60" s="1557"/>
      <c r="AY60" s="92"/>
      <c r="AZ60" s="92"/>
      <c r="BA60" s="92"/>
      <c r="BB60" s="92"/>
      <c r="BC60" s="1575"/>
      <c r="BD60" s="1576"/>
      <c r="BE60" s="1576"/>
      <c r="BF60" s="1576"/>
      <c r="BG60" s="1576"/>
      <c r="BH60" s="1576"/>
      <c r="BI60" s="1576"/>
      <c r="BJ60" s="1576"/>
      <c r="BK60" s="1576"/>
      <c r="BL60" s="1577"/>
    </row>
    <row r="61" spans="1:64" s="84" customFormat="1" ht="15" customHeight="1">
      <c r="A61" s="971">
        <v>11</v>
      </c>
      <c r="B61" s="1158"/>
      <c r="C61" s="1159"/>
      <c r="D61" s="1159"/>
      <c r="E61" s="1159"/>
      <c r="F61" s="1160"/>
      <c r="G61" s="1158"/>
      <c r="H61" s="1159"/>
      <c r="I61" s="1159"/>
      <c r="J61" s="1159"/>
      <c r="K61" s="1159"/>
      <c r="L61" s="1160"/>
      <c r="M61" s="1260"/>
      <c r="N61" s="1262"/>
      <c r="O61" s="1266"/>
      <c r="P61" s="1267"/>
      <c r="Q61" s="1268"/>
      <c r="R61" s="1266"/>
      <c r="S61" s="1267"/>
      <c r="T61" s="1268"/>
      <c r="U61" s="1269"/>
      <c r="V61" s="1270"/>
      <c r="W61" s="1270"/>
      <c r="X61" s="1258"/>
      <c r="Y61" s="837" t="s">
        <v>274</v>
      </c>
      <c r="Z61" s="1259"/>
      <c r="AA61" s="837" t="s">
        <v>274</v>
      </c>
      <c r="AB61" s="1439">
        <f>IF((X63+Z63)&gt;=12,X61+Z61+1,X61+Z61)</f>
        <v>0</v>
      </c>
      <c r="AC61" s="836" t="s">
        <v>274</v>
      </c>
      <c r="AD61" s="1558"/>
      <c r="AE61" s="1559"/>
      <c r="AF61" s="1560"/>
      <c r="AG61" s="1559"/>
      <c r="AH61" s="1528"/>
      <c r="AI61" s="1529"/>
      <c r="AJ61" s="1530"/>
      <c r="AK61" s="1528"/>
      <c r="AL61" s="1529"/>
      <c r="AM61" s="1529"/>
      <c r="AN61" s="1530"/>
      <c r="AO61" s="1531"/>
      <c r="AP61" s="1532"/>
      <c r="AQ61" s="1532"/>
      <c r="AR61" s="1533"/>
      <c r="AS61" s="859">
        <f>AF61+SUM(AH61:AR63)</f>
        <v>0</v>
      </c>
      <c r="AT61" s="860"/>
      <c r="AU61" s="1398"/>
      <c r="AV61" s="1543"/>
      <c r="AW61" s="1544"/>
      <c r="AX61" s="1545"/>
      <c r="AY61" s="206"/>
      <c r="AZ61" s="206"/>
      <c r="BA61" s="206"/>
      <c r="BB61" s="206"/>
      <c r="BC61" s="1546"/>
      <c r="BD61" s="1570"/>
      <c r="BE61" s="1570"/>
      <c r="BF61" s="1570"/>
      <c r="BG61" s="1570"/>
      <c r="BH61" s="1570"/>
      <c r="BI61" s="1570"/>
      <c r="BJ61" s="1570"/>
      <c r="BK61" s="1570"/>
      <c r="BL61" s="1571"/>
    </row>
    <row r="62" spans="1:64" s="84" customFormat="1" ht="15" customHeight="1">
      <c r="A62" s="833"/>
      <c r="B62" s="1161"/>
      <c r="C62" s="1162"/>
      <c r="D62" s="1162"/>
      <c r="E62" s="1162"/>
      <c r="F62" s="1163"/>
      <c r="G62" s="1164"/>
      <c r="H62" s="1165"/>
      <c r="I62" s="1165"/>
      <c r="J62" s="1165"/>
      <c r="K62" s="1165"/>
      <c r="L62" s="1166"/>
      <c r="M62" s="1170"/>
      <c r="N62" s="1172"/>
      <c r="O62" s="1522"/>
      <c r="P62" s="1523"/>
      <c r="Q62" s="1524"/>
      <c r="R62" s="1219"/>
      <c r="S62" s="1220"/>
      <c r="T62" s="1221"/>
      <c r="U62" s="1225"/>
      <c r="V62" s="1226"/>
      <c r="W62" s="1226"/>
      <c r="X62" s="1227"/>
      <c r="Y62" s="843"/>
      <c r="Z62" s="1228"/>
      <c r="AA62" s="843"/>
      <c r="AB62" s="969"/>
      <c r="AC62" s="842"/>
      <c r="AD62" s="1536"/>
      <c r="AE62" s="1537"/>
      <c r="AF62" s="1539"/>
      <c r="AG62" s="1537"/>
      <c r="AH62" s="1528"/>
      <c r="AI62" s="1529"/>
      <c r="AJ62" s="1530"/>
      <c r="AK62" s="1528"/>
      <c r="AL62" s="1529"/>
      <c r="AM62" s="1529"/>
      <c r="AN62" s="1530"/>
      <c r="AO62" s="1531"/>
      <c r="AP62" s="1532"/>
      <c r="AQ62" s="1532"/>
      <c r="AR62" s="1533"/>
      <c r="AS62" s="859"/>
      <c r="AT62" s="860"/>
      <c r="AU62" s="1398"/>
      <c r="AV62" s="1543"/>
      <c r="AW62" s="1544"/>
      <c r="AX62" s="1545"/>
      <c r="AY62" s="199"/>
      <c r="AZ62" s="199"/>
      <c r="BA62" s="199"/>
      <c r="BB62" s="199"/>
      <c r="BC62" s="1572"/>
      <c r="BD62" s="1573"/>
      <c r="BE62" s="1573"/>
      <c r="BF62" s="1573"/>
      <c r="BG62" s="1573"/>
      <c r="BH62" s="1573"/>
      <c r="BI62" s="1573"/>
      <c r="BJ62" s="1573"/>
      <c r="BK62" s="1573"/>
      <c r="BL62" s="1574"/>
    </row>
    <row r="63" spans="1:64" s="84" customFormat="1" ht="15" customHeight="1">
      <c r="A63" s="972"/>
      <c r="B63" s="1174"/>
      <c r="C63" s="1175"/>
      <c r="D63" s="1176"/>
      <c r="E63" s="1177"/>
      <c r="F63" s="1178"/>
      <c r="G63" s="1161"/>
      <c r="H63" s="1162"/>
      <c r="I63" s="1162"/>
      <c r="J63" s="1162"/>
      <c r="K63" s="1162"/>
      <c r="L63" s="1163"/>
      <c r="M63" s="1261"/>
      <c r="N63" s="1263"/>
      <c r="O63" s="1567"/>
      <c r="P63" s="1568"/>
      <c r="Q63" s="1569"/>
      <c r="R63" s="1229"/>
      <c r="S63" s="1230"/>
      <c r="T63" s="1231"/>
      <c r="U63" s="1273"/>
      <c r="V63" s="1274"/>
      <c r="W63" s="1274"/>
      <c r="X63" s="186"/>
      <c r="Y63" s="200" t="s">
        <v>278</v>
      </c>
      <c r="Z63" s="187"/>
      <c r="AA63" s="200" t="s">
        <v>278</v>
      </c>
      <c r="AB63" s="208">
        <f>IF((X63+Z63)&gt;=12,X63+Z63-12,X63+Z63)</f>
        <v>0</v>
      </c>
      <c r="AC63" s="201" t="s">
        <v>278</v>
      </c>
      <c r="AD63" s="240"/>
      <c r="AE63" s="241"/>
      <c r="AF63" s="242"/>
      <c r="AG63" s="243"/>
      <c r="AH63" s="1528"/>
      <c r="AI63" s="1529"/>
      <c r="AJ63" s="1530"/>
      <c r="AK63" s="1528"/>
      <c r="AL63" s="1529"/>
      <c r="AM63" s="1529"/>
      <c r="AN63" s="1530"/>
      <c r="AO63" s="1531"/>
      <c r="AP63" s="1532"/>
      <c r="AQ63" s="1532"/>
      <c r="AR63" s="1533"/>
      <c r="AS63" s="859"/>
      <c r="AT63" s="860"/>
      <c r="AU63" s="1398"/>
      <c r="AV63" s="1555"/>
      <c r="AW63" s="1556"/>
      <c r="AX63" s="1557"/>
      <c r="AY63" s="92"/>
      <c r="AZ63" s="92"/>
      <c r="BA63" s="92"/>
      <c r="BB63" s="92"/>
      <c r="BC63" s="1575"/>
      <c r="BD63" s="1576"/>
      <c r="BE63" s="1576"/>
      <c r="BF63" s="1576"/>
      <c r="BG63" s="1576"/>
      <c r="BH63" s="1576"/>
      <c r="BI63" s="1576"/>
      <c r="BJ63" s="1576"/>
      <c r="BK63" s="1576"/>
      <c r="BL63" s="1577"/>
    </row>
    <row r="64" spans="1:64" s="84" customFormat="1" ht="15" customHeight="1">
      <c r="A64" s="833">
        <v>12</v>
      </c>
      <c r="B64" s="1164"/>
      <c r="C64" s="1165"/>
      <c r="D64" s="1165"/>
      <c r="E64" s="1165"/>
      <c r="F64" s="1166"/>
      <c r="G64" s="1158"/>
      <c r="H64" s="1159"/>
      <c r="I64" s="1159"/>
      <c r="J64" s="1159"/>
      <c r="K64" s="1159"/>
      <c r="L64" s="1160"/>
      <c r="M64" s="1170"/>
      <c r="N64" s="1172"/>
      <c r="O64" s="1266"/>
      <c r="P64" s="1267"/>
      <c r="Q64" s="1268"/>
      <c r="R64" s="1219"/>
      <c r="S64" s="1220"/>
      <c r="T64" s="1221"/>
      <c r="U64" s="1225"/>
      <c r="V64" s="1226"/>
      <c r="W64" s="1226"/>
      <c r="X64" s="1227"/>
      <c r="Y64" s="843" t="s">
        <v>274</v>
      </c>
      <c r="Z64" s="1228"/>
      <c r="AA64" s="843" t="s">
        <v>274</v>
      </c>
      <c r="AB64" s="1439">
        <f>IF((X66+Z66)&gt;=12,X64+Z64+1,X64+Z64)</f>
        <v>0</v>
      </c>
      <c r="AC64" s="842" t="s">
        <v>274</v>
      </c>
      <c r="AD64" s="1534"/>
      <c r="AE64" s="1535"/>
      <c r="AF64" s="1538"/>
      <c r="AG64" s="1535"/>
      <c r="AH64" s="1528"/>
      <c r="AI64" s="1529"/>
      <c r="AJ64" s="1530"/>
      <c r="AK64" s="1528"/>
      <c r="AL64" s="1529"/>
      <c r="AM64" s="1529"/>
      <c r="AN64" s="1530"/>
      <c r="AO64" s="1531"/>
      <c r="AP64" s="1532"/>
      <c r="AQ64" s="1532"/>
      <c r="AR64" s="1533"/>
      <c r="AS64" s="859">
        <f>AF64+SUM(AH64:AR66)</f>
        <v>0</v>
      </c>
      <c r="AT64" s="860"/>
      <c r="AU64" s="1398"/>
      <c r="AV64" s="1543"/>
      <c r="AW64" s="1544"/>
      <c r="AX64" s="1545"/>
      <c r="AY64" s="206"/>
      <c r="AZ64" s="206"/>
      <c r="BA64" s="206"/>
      <c r="BB64" s="206"/>
      <c r="BC64" s="1546"/>
      <c r="BD64" s="1570"/>
      <c r="BE64" s="1570"/>
      <c r="BF64" s="1570"/>
      <c r="BG64" s="1570"/>
      <c r="BH64" s="1570"/>
      <c r="BI64" s="1570"/>
      <c r="BJ64" s="1570"/>
      <c r="BK64" s="1570"/>
      <c r="BL64" s="1571"/>
    </row>
    <row r="65" spans="1:71" s="84" customFormat="1" ht="15" customHeight="1">
      <c r="A65" s="833"/>
      <c r="B65" s="1161"/>
      <c r="C65" s="1162"/>
      <c r="D65" s="1162"/>
      <c r="E65" s="1162"/>
      <c r="F65" s="1163"/>
      <c r="G65" s="1164"/>
      <c r="H65" s="1165"/>
      <c r="I65" s="1165"/>
      <c r="J65" s="1165"/>
      <c r="K65" s="1165"/>
      <c r="L65" s="1166"/>
      <c r="M65" s="1170"/>
      <c r="N65" s="1172"/>
      <c r="O65" s="1522"/>
      <c r="P65" s="1523"/>
      <c r="Q65" s="1524"/>
      <c r="R65" s="1219"/>
      <c r="S65" s="1220"/>
      <c r="T65" s="1221"/>
      <c r="U65" s="1225"/>
      <c r="V65" s="1226"/>
      <c r="W65" s="1226"/>
      <c r="X65" s="1227"/>
      <c r="Y65" s="843"/>
      <c r="Z65" s="1228"/>
      <c r="AA65" s="843"/>
      <c r="AB65" s="969"/>
      <c r="AC65" s="842"/>
      <c r="AD65" s="1536"/>
      <c r="AE65" s="1537"/>
      <c r="AF65" s="1539"/>
      <c r="AG65" s="1537"/>
      <c r="AH65" s="1528"/>
      <c r="AI65" s="1529"/>
      <c r="AJ65" s="1530"/>
      <c r="AK65" s="1528"/>
      <c r="AL65" s="1529"/>
      <c r="AM65" s="1529"/>
      <c r="AN65" s="1530"/>
      <c r="AO65" s="1531"/>
      <c r="AP65" s="1532"/>
      <c r="AQ65" s="1532"/>
      <c r="AR65" s="1533"/>
      <c r="AS65" s="859"/>
      <c r="AT65" s="860"/>
      <c r="AU65" s="1398"/>
      <c r="AV65" s="1543"/>
      <c r="AW65" s="1544"/>
      <c r="AX65" s="1545"/>
      <c r="AY65" s="199"/>
      <c r="AZ65" s="199"/>
      <c r="BA65" s="199"/>
      <c r="BB65" s="199"/>
      <c r="BC65" s="1572"/>
      <c r="BD65" s="1573"/>
      <c r="BE65" s="1573"/>
      <c r="BF65" s="1573"/>
      <c r="BG65" s="1573"/>
      <c r="BH65" s="1573"/>
      <c r="BI65" s="1573"/>
      <c r="BJ65" s="1573"/>
      <c r="BK65" s="1573"/>
      <c r="BL65" s="1574"/>
    </row>
    <row r="66" spans="1:71" s="84" customFormat="1" ht="15" customHeight="1">
      <c r="A66" s="833"/>
      <c r="B66" s="1517"/>
      <c r="C66" s="1518"/>
      <c r="D66" s="1519"/>
      <c r="E66" s="1520"/>
      <c r="F66" s="1521"/>
      <c r="G66" s="1161"/>
      <c r="H66" s="1162"/>
      <c r="I66" s="1162"/>
      <c r="J66" s="1162"/>
      <c r="K66" s="1162"/>
      <c r="L66" s="1163"/>
      <c r="M66" s="1170"/>
      <c r="N66" s="1172"/>
      <c r="O66" s="1567"/>
      <c r="P66" s="1568"/>
      <c r="Q66" s="1569"/>
      <c r="R66" s="1219"/>
      <c r="S66" s="1220"/>
      <c r="T66" s="1221"/>
      <c r="U66" s="1271"/>
      <c r="V66" s="1272"/>
      <c r="W66" s="1272"/>
      <c r="X66" s="180"/>
      <c r="Y66" s="210" t="s">
        <v>278</v>
      </c>
      <c r="Z66" s="181"/>
      <c r="AA66" s="210" t="s">
        <v>278</v>
      </c>
      <c r="AB66" s="208">
        <f>IF((X66+Z66)&gt;=12,X66+Z66-12,X66+Z66)</f>
        <v>0</v>
      </c>
      <c r="AC66" s="169" t="s">
        <v>278</v>
      </c>
      <c r="AD66" s="245"/>
      <c r="AE66" s="246"/>
      <c r="AF66" s="247"/>
      <c r="AG66" s="248"/>
      <c r="AH66" s="1528"/>
      <c r="AI66" s="1529"/>
      <c r="AJ66" s="1530"/>
      <c r="AK66" s="1528"/>
      <c r="AL66" s="1529"/>
      <c r="AM66" s="1529"/>
      <c r="AN66" s="1530"/>
      <c r="AO66" s="1531"/>
      <c r="AP66" s="1532"/>
      <c r="AQ66" s="1532"/>
      <c r="AR66" s="1533"/>
      <c r="AS66" s="859"/>
      <c r="AT66" s="860"/>
      <c r="AU66" s="1398"/>
      <c r="AV66" s="1555"/>
      <c r="AW66" s="1556"/>
      <c r="AX66" s="1557"/>
      <c r="AY66" s="92"/>
      <c r="AZ66" s="92"/>
      <c r="BA66" s="92"/>
      <c r="BB66" s="92"/>
      <c r="BC66" s="1575"/>
      <c r="BD66" s="1576"/>
      <c r="BE66" s="1576"/>
      <c r="BF66" s="1576"/>
      <c r="BG66" s="1576"/>
      <c r="BH66" s="1576"/>
      <c r="BI66" s="1576"/>
      <c r="BJ66" s="1576"/>
      <c r="BK66" s="1576"/>
      <c r="BL66" s="1577"/>
    </row>
    <row r="67" spans="1:71" s="84" customFormat="1" ht="15" customHeight="1">
      <c r="A67" s="971">
        <v>13</v>
      </c>
      <c r="B67" s="1158"/>
      <c r="C67" s="1159"/>
      <c r="D67" s="1159"/>
      <c r="E67" s="1159"/>
      <c r="F67" s="1160"/>
      <c r="G67" s="1158"/>
      <c r="H67" s="1159"/>
      <c r="I67" s="1159"/>
      <c r="J67" s="1159"/>
      <c r="K67" s="1159"/>
      <c r="L67" s="1160"/>
      <c r="M67" s="1260"/>
      <c r="N67" s="1262"/>
      <c r="O67" s="1266"/>
      <c r="P67" s="1267"/>
      <c r="Q67" s="1268"/>
      <c r="R67" s="1266"/>
      <c r="S67" s="1267"/>
      <c r="T67" s="1268"/>
      <c r="U67" s="1269"/>
      <c r="V67" s="1270"/>
      <c r="W67" s="1270"/>
      <c r="X67" s="1258"/>
      <c r="Y67" s="837" t="s">
        <v>274</v>
      </c>
      <c r="Z67" s="1259"/>
      <c r="AA67" s="837" t="s">
        <v>274</v>
      </c>
      <c r="AB67" s="917">
        <f>IF((X69+Z69)&gt;=12,X67+Z67+1,X67+Z67)</f>
        <v>0</v>
      </c>
      <c r="AC67" s="836" t="s">
        <v>274</v>
      </c>
      <c r="AD67" s="1558"/>
      <c r="AE67" s="1559"/>
      <c r="AF67" s="1560"/>
      <c r="AG67" s="1559"/>
      <c r="AH67" s="1528"/>
      <c r="AI67" s="1529"/>
      <c r="AJ67" s="1530"/>
      <c r="AK67" s="1528"/>
      <c r="AL67" s="1529"/>
      <c r="AM67" s="1529"/>
      <c r="AN67" s="1530"/>
      <c r="AO67" s="1531"/>
      <c r="AP67" s="1532"/>
      <c r="AQ67" s="1532"/>
      <c r="AR67" s="1533"/>
      <c r="AS67" s="859">
        <f>AF67+SUM(AH67:AR69)</f>
        <v>0</v>
      </c>
      <c r="AT67" s="860"/>
      <c r="AU67" s="1398"/>
      <c r="AV67" s="1543"/>
      <c r="AW67" s="1544"/>
      <c r="AX67" s="1545"/>
      <c r="AY67" s="206"/>
      <c r="AZ67" s="206"/>
      <c r="BA67" s="206"/>
      <c r="BB67" s="206"/>
      <c r="BC67" s="1546"/>
      <c r="BD67" s="1547"/>
      <c r="BE67" s="1547"/>
      <c r="BF67" s="1547"/>
      <c r="BG67" s="1547"/>
      <c r="BH67" s="1547"/>
      <c r="BI67" s="1547"/>
      <c r="BJ67" s="1547"/>
      <c r="BK67" s="1547"/>
      <c r="BL67" s="1548"/>
    </row>
    <row r="68" spans="1:71" s="84" customFormat="1" ht="15" customHeight="1">
      <c r="A68" s="833"/>
      <c r="B68" s="1161"/>
      <c r="C68" s="1162"/>
      <c r="D68" s="1162"/>
      <c r="E68" s="1162"/>
      <c r="F68" s="1163"/>
      <c r="G68" s="1164"/>
      <c r="H68" s="1165"/>
      <c r="I68" s="1165"/>
      <c r="J68" s="1165"/>
      <c r="K68" s="1165"/>
      <c r="L68" s="1166"/>
      <c r="M68" s="1170"/>
      <c r="N68" s="1172"/>
      <c r="O68" s="1522"/>
      <c r="P68" s="1523"/>
      <c r="Q68" s="1524"/>
      <c r="R68" s="1219"/>
      <c r="S68" s="1220"/>
      <c r="T68" s="1221"/>
      <c r="U68" s="1225"/>
      <c r="V68" s="1226"/>
      <c r="W68" s="1226"/>
      <c r="X68" s="1227"/>
      <c r="Y68" s="843"/>
      <c r="Z68" s="1228"/>
      <c r="AA68" s="843"/>
      <c r="AB68" s="917"/>
      <c r="AC68" s="842"/>
      <c r="AD68" s="1536"/>
      <c r="AE68" s="1537"/>
      <c r="AF68" s="1539"/>
      <c r="AG68" s="1537"/>
      <c r="AH68" s="1528"/>
      <c r="AI68" s="1529"/>
      <c r="AJ68" s="1530"/>
      <c r="AK68" s="1528"/>
      <c r="AL68" s="1529"/>
      <c r="AM68" s="1529"/>
      <c r="AN68" s="1530"/>
      <c r="AO68" s="1531"/>
      <c r="AP68" s="1532"/>
      <c r="AQ68" s="1532"/>
      <c r="AR68" s="1533"/>
      <c r="AS68" s="859"/>
      <c r="AT68" s="860"/>
      <c r="AU68" s="1398"/>
      <c r="AV68" s="1543"/>
      <c r="AW68" s="1544"/>
      <c r="AX68" s="1545"/>
      <c r="AY68" s="199"/>
      <c r="AZ68" s="199"/>
      <c r="BA68" s="199"/>
      <c r="BB68" s="199"/>
      <c r="BC68" s="1549"/>
      <c r="BD68" s="1550"/>
      <c r="BE68" s="1550"/>
      <c r="BF68" s="1550"/>
      <c r="BG68" s="1550"/>
      <c r="BH68" s="1550"/>
      <c r="BI68" s="1550"/>
      <c r="BJ68" s="1550"/>
      <c r="BK68" s="1550"/>
      <c r="BL68" s="1551"/>
    </row>
    <row r="69" spans="1:71" s="84" customFormat="1" ht="15" customHeight="1">
      <c r="A69" s="972"/>
      <c r="B69" s="1174"/>
      <c r="C69" s="1175"/>
      <c r="D69" s="1176"/>
      <c r="E69" s="1177"/>
      <c r="F69" s="1178"/>
      <c r="G69" s="1161"/>
      <c r="H69" s="1162"/>
      <c r="I69" s="1162"/>
      <c r="J69" s="1162"/>
      <c r="K69" s="1162"/>
      <c r="L69" s="1163"/>
      <c r="M69" s="1261"/>
      <c r="N69" s="1263"/>
      <c r="O69" s="1567"/>
      <c r="P69" s="1568"/>
      <c r="Q69" s="1569"/>
      <c r="R69" s="1229"/>
      <c r="S69" s="1230"/>
      <c r="T69" s="1231"/>
      <c r="U69" s="1273"/>
      <c r="V69" s="1274"/>
      <c r="W69" s="1274"/>
      <c r="X69" s="186"/>
      <c r="Y69" s="200" t="s">
        <v>278</v>
      </c>
      <c r="Z69" s="187"/>
      <c r="AA69" s="200" t="s">
        <v>278</v>
      </c>
      <c r="AB69" s="208">
        <f>IF((X69+Z69)&gt;=12,X69+Z69-12,X69+Z69)</f>
        <v>0</v>
      </c>
      <c r="AC69" s="201" t="s">
        <v>278</v>
      </c>
      <c r="AD69" s="240"/>
      <c r="AE69" s="241"/>
      <c r="AF69" s="242"/>
      <c r="AG69" s="243"/>
      <c r="AH69" s="1528"/>
      <c r="AI69" s="1529"/>
      <c r="AJ69" s="1530"/>
      <c r="AK69" s="1528"/>
      <c r="AL69" s="1529"/>
      <c r="AM69" s="1529"/>
      <c r="AN69" s="1530"/>
      <c r="AO69" s="1531"/>
      <c r="AP69" s="1532"/>
      <c r="AQ69" s="1532"/>
      <c r="AR69" s="1533"/>
      <c r="AS69" s="859"/>
      <c r="AT69" s="860"/>
      <c r="AU69" s="1398"/>
      <c r="AV69" s="1555"/>
      <c r="AW69" s="1556"/>
      <c r="AX69" s="1557"/>
      <c r="AY69" s="92"/>
      <c r="AZ69" s="92"/>
      <c r="BA69" s="92"/>
      <c r="BB69" s="92"/>
      <c r="BC69" s="1552"/>
      <c r="BD69" s="1553"/>
      <c r="BE69" s="1553"/>
      <c r="BF69" s="1553"/>
      <c r="BG69" s="1553"/>
      <c r="BH69" s="1553"/>
      <c r="BI69" s="1553"/>
      <c r="BJ69" s="1553"/>
      <c r="BK69" s="1553"/>
      <c r="BL69" s="1554"/>
      <c r="BS69" s="215"/>
    </row>
    <row r="70" spans="1:71" s="84" customFormat="1" ht="15" customHeight="1">
      <c r="A70" s="833">
        <v>14</v>
      </c>
      <c r="B70" s="1164"/>
      <c r="C70" s="1165"/>
      <c r="D70" s="1165"/>
      <c r="E70" s="1165"/>
      <c r="F70" s="1166"/>
      <c r="G70" s="1158"/>
      <c r="H70" s="1159"/>
      <c r="I70" s="1159"/>
      <c r="J70" s="1159"/>
      <c r="K70" s="1159"/>
      <c r="L70" s="1160"/>
      <c r="M70" s="1170"/>
      <c r="N70" s="1172"/>
      <c r="O70" s="1266"/>
      <c r="P70" s="1267"/>
      <c r="Q70" s="1268"/>
      <c r="R70" s="1219"/>
      <c r="S70" s="1220"/>
      <c r="T70" s="1221"/>
      <c r="U70" s="1225"/>
      <c r="V70" s="1226"/>
      <c r="W70" s="1226"/>
      <c r="X70" s="1227"/>
      <c r="Y70" s="843" t="s">
        <v>274</v>
      </c>
      <c r="Z70" s="1228"/>
      <c r="AA70" s="843" t="s">
        <v>274</v>
      </c>
      <c r="AB70" s="917">
        <f>IF((X72+Z72)&gt;=12,X70+Z70+1,X70+Z70)</f>
        <v>0</v>
      </c>
      <c r="AC70" s="842" t="s">
        <v>274</v>
      </c>
      <c r="AD70" s="1534"/>
      <c r="AE70" s="1535"/>
      <c r="AF70" s="1538"/>
      <c r="AG70" s="1535"/>
      <c r="AH70" s="1528"/>
      <c r="AI70" s="1529"/>
      <c r="AJ70" s="1530"/>
      <c r="AK70" s="1528"/>
      <c r="AL70" s="1529"/>
      <c r="AM70" s="1529"/>
      <c r="AN70" s="1530"/>
      <c r="AO70" s="1531"/>
      <c r="AP70" s="1532"/>
      <c r="AQ70" s="1532"/>
      <c r="AR70" s="1533"/>
      <c r="AS70" s="1402">
        <f>AF70+SUM(AH70:AR72)</f>
        <v>0</v>
      </c>
      <c r="AT70" s="1403"/>
      <c r="AU70" s="1404"/>
      <c r="AV70" s="1543"/>
      <c r="AW70" s="1544"/>
      <c r="AX70" s="1545"/>
      <c r="AY70" s="206"/>
      <c r="AZ70" s="206"/>
      <c r="BA70" s="206"/>
      <c r="BB70" s="206"/>
      <c r="BC70" s="1546"/>
      <c r="BD70" s="1547"/>
      <c r="BE70" s="1547"/>
      <c r="BF70" s="1547"/>
      <c r="BG70" s="1547"/>
      <c r="BH70" s="1547"/>
      <c r="BI70" s="1547"/>
      <c r="BJ70" s="1547"/>
      <c r="BK70" s="1547"/>
      <c r="BL70" s="1548"/>
    </row>
    <row r="71" spans="1:71" s="84" customFormat="1" ht="15" customHeight="1">
      <c r="A71" s="833"/>
      <c r="B71" s="1161"/>
      <c r="C71" s="1162"/>
      <c r="D71" s="1162"/>
      <c r="E71" s="1162"/>
      <c r="F71" s="1163"/>
      <c r="G71" s="1164"/>
      <c r="H71" s="1165"/>
      <c r="I71" s="1165"/>
      <c r="J71" s="1165"/>
      <c r="K71" s="1165"/>
      <c r="L71" s="1166"/>
      <c r="M71" s="1170"/>
      <c r="N71" s="1172"/>
      <c r="O71" s="1522"/>
      <c r="P71" s="1523"/>
      <c r="Q71" s="1524"/>
      <c r="R71" s="1219"/>
      <c r="S71" s="1220"/>
      <c r="T71" s="1221"/>
      <c r="U71" s="1225"/>
      <c r="V71" s="1226"/>
      <c r="W71" s="1226"/>
      <c r="X71" s="1227"/>
      <c r="Y71" s="843"/>
      <c r="Z71" s="1228"/>
      <c r="AA71" s="843"/>
      <c r="AB71" s="917"/>
      <c r="AC71" s="842"/>
      <c r="AD71" s="1536"/>
      <c r="AE71" s="1537"/>
      <c r="AF71" s="1539"/>
      <c r="AG71" s="1537"/>
      <c r="AH71" s="1528"/>
      <c r="AI71" s="1529"/>
      <c r="AJ71" s="1530"/>
      <c r="AK71" s="1528"/>
      <c r="AL71" s="1529"/>
      <c r="AM71" s="1529"/>
      <c r="AN71" s="1530"/>
      <c r="AO71" s="1531"/>
      <c r="AP71" s="1532"/>
      <c r="AQ71" s="1532"/>
      <c r="AR71" s="1533"/>
      <c r="AS71" s="1402"/>
      <c r="AT71" s="1403"/>
      <c r="AU71" s="1404"/>
      <c r="AV71" s="1543"/>
      <c r="AW71" s="1544"/>
      <c r="AX71" s="1545"/>
      <c r="AY71" s="199"/>
      <c r="AZ71" s="199"/>
      <c r="BA71" s="199"/>
      <c r="BB71" s="199"/>
      <c r="BC71" s="1549"/>
      <c r="BD71" s="1550"/>
      <c r="BE71" s="1550"/>
      <c r="BF71" s="1550"/>
      <c r="BG71" s="1550"/>
      <c r="BH71" s="1550"/>
      <c r="BI71" s="1550"/>
      <c r="BJ71" s="1550"/>
      <c r="BK71" s="1550"/>
      <c r="BL71" s="1551"/>
    </row>
    <row r="72" spans="1:71" s="84" customFormat="1" ht="15" customHeight="1" thickBot="1">
      <c r="A72" s="833"/>
      <c r="B72" s="1517"/>
      <c r="C72" s="1518"/>
      <c r="D72" s="1519"/>
      <c r="E72" s="1520"/>
      <c r="F72" s="1521"/>
      <c r="G72" s="1514"/>
      <c r="H72" s="1515"/>
      <c r="I72" s="1515"/>
      <c r="J72" s="1515"/>
      <c r="K72" s="1515"/>
      <c r="L72" s="1516"/>
      <c r="M72" s="1170"/>
      <c r="N72" s="1172"/>
      <c r="O72" s="1525"/>
      <c r="P72" s="1526"/>
      <c r="Q72" s="1527"/>
      <c r="R72" s="1219"/>
      <c r="S72" s="1220"/>
      <c r="T72" s="1221"/>
      <c r="U72" s="1271"/>
      <c r="V72" s="1272"/>
      <c r="W72" s="1272"/>
      <c r="X72" s="180"/>
      <c r="Y72" s="210" t="s">
        <v>278</v>
      </c>
      <c r="Z72" s="181"/>
      <c r="AA72" s="210" t="s">
        <v>278</v>
      </c>
      <c r="AB72" s="119">
        <f>IF((X72+Z72)&gt;=12,X72+Z72-12,X72+Z72)</f>
        <v>0</v>
      </c>
      <c r="AC72" s="169" t="s">
        <v>278</v>
      </c>
      <c r="AD72" s="245"/>
      <c r="AE72" s="246"/>
      <c r="AF72" s="247"/>
      <c r="AG72" s="248"/>
      <c r="AH72" s="1235"/>
      <c r="AI72" s="1236"/>
      <c r="AJ72" s="1237"/>
      <c r="AK72" s="1528"/>
      <c r="AL72" s="1529"/>
      <c r="AM72" s="1529"/>
      <c r="AN72" s="1530"/>
      <c r="AO72" s="1540"/>
      <c r="AP72" s="1541"/>
      <c r="AQ72" s="1541"/>
      <c r="AR72" s="1542"/>
      <c r="AS72" s="1405"/>
      <c r="AT72" s="1406"/>
      <c r="AU72" s="1407"/>
      <c r="AV72" s="1564"/>
      <c r="AW72" s="1565"/>
      <c r="AX72" s="1566"/>
      <c r="AY72" s="216"/>
      <c r="AZ72" s="216"/>
      <c r="BA72" s="216"/>
      <c r="BB72" s="216"/>
      <c r="BC72" s="1561"/>
      <c r="BD72" s="1562"/>
      <c r="BE72" s="1562"/>
      <c r="BF72" s="1562"/>
      <c r="BG72" s="1562"/>
      <c r="BH72" s="1562"/>
      <c r="BI72" s="1562"/>
      <c r="BJ72" s="1562"/>
      <c r="BK72" s="1562"/>
      <c r="BL72" s="1563"/>
    </row>
    <row r="73" spans="1:71" s="84" customFormat="1" ht="14.1" customHeight="1">
      <c r="A73" s="811" t="s">
        <v>349</v>
      </c>
      <c r="B73" s="812"/>
      <c r="C73" s="812"/>
      <c r="D73" s="812"/>
      <c r="E73" s="812"/>
      <c r="F73" s="812"/>
      <c r="G73" s="812"/>
      <c r="H73" s="812"/>
      <c r="I73" s="812"/>
      <c r="J73" s="812"/>
      <c r="K73" s="812"/>
      <c r="L73" s="812"/>
      <c r="M73" s="812"/>
      <c r="N73" s="812"/>
      <c r="O73" s="812"/>
      <c r="P73" s="812"/>
      <c r="Q73" s="812"/>
      <c r="R73" s="812"/>
      <c r="S73" s="812"/>
      <c r="T73" s="812"/>
      <c r="U73" s="812"/>
      <c r="V73" s="812"/>
      <c r="W73" s="813"/>
      <c r="X73" s="217" t="str">
        <f>IFERROR((X52+X55+X58+X61+X64+X67+X70)/COUNTA(G52:L72),"")</f>
        <v/>
      </c>
      <c r="Y73" s="218" t="s">
        <v>274</v>
      </c>
      <c r="Z73" s="219" t="str">
        <f>IFERROR((Z52+Z55+Z58+Z61+Z64+Z67+Z70)/COUNTA(G52:L72),"")</f>
        <v/>
      </c>
      <c r="AA73" s="218" t="s">
        <v>274</v>
      </c>
      <c r="AB73" s="128">
        <f>BP74</f>
        <v>0</v>
      </c>
      <c r="AC73" s="218" t="s">
        <v>274</v>
      </c>
      <c r="AD73" s="1347" t="str">
        <f>IFERROR(AVERAGE(AD52,AD55,AD58,AD61,AD64,AD67,AD70),"")</f>
        <v/>
      </c>
      <c r="AE73" s="1348"/>
      <c r="AF73" s="1347" t="str">
        <f>IFERROR(AVERAGE(AF52,AF55,AF58,AF61,AF64,AF67,AF70),"")</f>
        <v/>
      </c>
      <c r="AG73" s="1348"/>
      <c r="AH73" s="1351"/>
      <c r="AI73" s="1352"/>
      <c r="AJ73" s="1352"/>
      <c r="AK73" s="1352"/>
      <c r="AL73" s="1352"/>
      <c r="AM73" s="1352"/>
      <c r="AN73" s="1352"/>
      <c r="AO73" s="1352"/>
      <c r="AP73" s="1352"/>
      <c r="AQ73" s="1352"/>
      <c r="AR73" s="1353"/>
      <c r="AS73" s="1357" t="str">
        <f>IFERROR(SUM(AS52:AU72)/COUNTA(G52:L72),"")</f>
        <v/>
      </c>
      <c r="AT73" s="1358"/>
      <c r="AU73" s="1359"/>
      <c r="AV73" s="1363" t="str">
        <f>IFERROR(AVERAGE(AV52,AV55,AV58,AV61,AV64,AV67,AV70),"")</f>
        <v/>
      </c>
      <c r="AW73" s="1364"/>
      <c r="AX73" s="1365"/>
      <c r="AY73" s="1338"/>
      <c r="AZ73" s="1339"/>
      <c r="BA73" s="1339"/>
      <c r="BB73" s="1340"/>
      <c r="BC73" s="1338" t="str">
        <f>IFERROR(AVERAGE(BC52,BC55,BC58,BC61,#REF!,BC67,BC70),"")</f>
        <v/>
      </c>
      <c r="BD73" s="1339"/>
      <c r="BE73" s="1339"/>
      <c r="BF73" s="1339"/>
      <c r="BG73" s="1339"/>
      <c r="BH73" s="1339"/>
      <c r="BI73" s="1339"/>
      <c r="BJ73" s="1339"/>
      <c r="BK73" s="1339"/>
      <c r="BL73" s="1340"/>
      <c r="BO73" s="220">
        <f>INT(BO74/12)</f>
        <v>0</v>
      </c>
      <c r="BP73" s="220">
        <f>MOD(BO74,12)</f>
        <v>0</v>
      </c>
    </row>
    <row r="74" spans="1:71" ht="14.1" customHeight="1" thickBot="1">
      <c r="A74" s="814"/>
      <c r="B74" s="815"/>
      <c r="C74" s="815"/>
      <c r="D74" s="815"/>
      <c r="E74" s="815"/>
      <c r="F74" s="815"/>
      <c r="G74" s="815"/>
      <c r="H74" s="815"/>
      <c r="I74" s="815"/>
      <c r="J74" s="815"/>
      <c r="K74" s="815"/>
      <c r="L74" s="815"/>
      <c r="M74" s="815"/>
      <c r="N74" s="815"/>
      <c r="O74" s="815"/>
      <c r="P74" s="815"/>
      <c r="Q74" s="815"/>
      <c r="R74" s="815"/>
      <c r="S74" s="815"/>
      <c r="T74" s="815"/>
      <c r="U74" s="815"/>
      <c r="V74" s="815"/>
      <c r="W74" s="816"/>
      <c r="X74" s="221" t="str">
        <f>IFERROR((X54+X57+X60+X63+X66+X69+X72)/COUNTA(G52:L72),"")</f>
        <v/>
      </c>
      <c r="Y74" s="222" t="s">
        <v>278</v>
      </c>
      <c r="Z74" s="221" t="str">
        <f>IFERROR((Z54+Z57+Z60+Z63+Z66+Z69+Z72)/COUNTA(G52:L72),"")</f>
        <v/>
      </c>
      <c r="AA74" s="222" t="s">
        <v>278</v>
      </c>
      <c r="AB74" s="133">
        <f>BP73</f>
        <v>0</v>
      </c>
      <c r="AC74" s="222" t="s">
        <v>278</v>
      </c>
      <c r="AD74" s="1349"/>
      <c r="AE74" s="1350"/>
      <c r="AF74" s="1349"/>
      <c r="AG74" s="1350"/>
      <c r="AH74" s="1354"/>
      <c r="AI74" s="1355"/>
      <c r="AJ74" s="1355"/>
      <c r="AK74" s="1355"/>
      <c r="AL74" s="1355"/>
      <c r="AM74" s="1355"/>
      <c r="AN74" s="1355"/>
      <c r="AO74" s="1355"/>
      <c r="AP74" s="1355"/>
      <c r="AQ74" s="1355"/>
      <c r="AR74" s="1356"/>
      <c r="AS74" s="1360"/>
      <c r="AT74" s="1361"/>
      <c r="AU74" s="1362"/>
      <c r="AV74" s="1366"/>
      <c r="AW74" s="1367"/>
      <c r="AX74" s="1368"/>
      <c r="AY74" s="1341"/>
      <c r="AZ74" s="1342"/>
      <c r="BA74" s="1342"/>
      <c r="BB74" s="1343"/>
      <c r="BC74" s="1341"/>
      <c r="BD74" s="1342"/>
      <c r="BE74" s="1342"/>
      <c r="BF74" s="1342"/>
      <c r="BG74" s="1342"/>
      <c r="BH74" s="1342"/>
      <c r="BI74" s="1342"/>
      <c r="BJ74" s="1342"/>
      <c r="BK74" s="1342"/>
      <c r="BL74" s="1343"/>
      <c r="BM74" s="223"/>
      <c r="BN74" s="223"/>
      <c r="BO74" s="220">
        <f>IFERROR(SUM(AB54,AB57,AB60,AB63,AB66,AB69,AB72)/COUNTA(G52:L72),0)</f>
        <v>0</v>
      </c>
      <c r="BP74" s="220">
        <f>IFERROR(SUM(AB52,AB55,AB58,AB61,AB64,AB67,AB70)/COUNTA(G52:L72),0)</f>
        <v>0</v>
      </c>
      <c r="BQ74" s="223"/>
      <c r="BR74" s="223"/>
    </row>
    <row r="75" spans="1:71" s="84" customFormat="1" ht="14.1" customHeight="1">
      <c r="A75" s="1344" t="s">
        <v>311</v>
      </c>
      <c r="B75" s="1344"/>
      <c r="C75" s="136" t="s">
        <v>312</v>
      </c>
      <c r="D75" s="890" t="s">
        <v>350</v>
      </c>
      <c r="E75" s="890"/>
      <c r="F75" s="890"/>
      <c r="G75" s="890"/>
      <c r="H75" s="890"/>
      <c r="I75" s="890"/>
      <c r="J75" s="890"/>
      <c r="K75" s="890"/>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c r="AM75" s="890"/>
      <c r="AN75" s="890"/>
      <c r="AO75" s="890"/>
      <c r="AP75" s="890"/>
      <c r="AQ75" s="890"/>
      <c r="AR75" s="890"/>
      <c r="AS75" s="890"/>
      <c r="AT75" s="890"/>
      <c r="AU75" s="890"/>
      <c r="AV75" s="890"/>
      <c r="AW75" s="890"/>
      <c r="AX75" s="890"/>
      <c r="AY75" s="890"/>
      <c r="AZ75" s="890"/>
      <c r="BA75" s="890"/>
      <c r="BB75" s="890"/>
      <c r="BC75" s="890"/>
      <c r="BD75" s="890"/>
      <c r="BE75" s="890"/>
      <c r="BF75" s="890"/>
      <c r="BG75" s="890"/>
      <c r="BH75" s="890"/>
      <c r="BI75" s="890"/>
      <c r="BJ75" s="139"/>
      <c r="BK75" s="139"/>
    </row>
    <row r="76" spans="1:71" s="84" customFormat="1" ht="14.1" customHeight="1">
      <c r="A76" s="137"/>
      <c r="B76" s="137"/>
      <c r="C76" s="136"/>
      <c r="D76" s="891"/>
      <c r="E76" s="891"/>
      <c r="F76" s="891"/>
      <c r="G76" s="891"/>
      <c r="H76" s="891"/>
      <c r="I76" s="891"/>
      <c r="J76" s="891"/>
      <c r="K76" s="891"/>
      <c r="L76" s="891"/>
      <c r="M76" s="891"/>
      <c r="N76" s="891"/>
      <c r="O76" s="891"/>
      <c r="P76" s="891"/>
      <c r="Q76" s="891"/>
      <c r="R76" s="891"/>
      <c r="S76" s="891"/>
      <c r="T76" s="891"/>
      <c r="U76" s="891"/>
      <c r="V76" s="891"/>
      <c r="W76" s="891"/>
      <c r="X76" s="891"/>
      <c r="Y76" s="891"/>
      <c r="Z76" s="891"/>
      <c r="AA76" s="891"/>
      <c r="AB76" s="891"/>
      <c r="AC76" s="891"/>
      <c r="AD76" s="891"/>
      <c r="AE76" s="891"/>
      <c r="AF76" s="891"/>
      <c r="AG76" s="891"/>
      <c r="AH76" s="891"/>
      <c r="AI76" s="891"/>
      <c r="AJ76" s="891"/>
      <c r="AK76" s="891"/>
      <c r="AL76" s="891"/>
      <c r="AM76" s="891"/>
      <c r="AN76" s="891"/>
      <c r="AO76" s="891"/>
      <c r="AP76" s="891"/>
      <c r="AQ76" s="891"/>
      <c r="AR76" s="891"/>
      <c r="AS76" s="891"/>
      <c r="AT76" s="891"/>
      <c r="AU76" s="891"/>
      <c r="AV76" s="891"/>
      <c r="AW76" s="891"/>
      <c r="AX76" s="891"/>
      <c r="AY76" s="891"/>
      <c r="AZ76" s="891"/>
      <c r="BA76" s="891"/>
      <c r="BB76" s="891"/>
      <c r="BC76" s="891"/>
      <c r="BD76" s="891"/>
      <c r="BE76" s="891"/>
      <c r="BF76" s="891"/>
      <c r="BG76" s="891"/>
      <c r="BH76" s="891"/>
      <c r="BI76" s="891"/>
      <c r="BJ76" s="139"/>
      <c r="BK76" s="139"/>
    </row>
    <row r="77" spans="1:71" s="84" customFormat="1" ht="12" customHeight="1">
      <c r="C77" s="138" t="s">
        <v>351</v>
      </c>
      <c r="D77" s="1345" t="s">
        <v>315</v>
      </c>
      <c r="E77" s="1345"/>
      <c r="F77" s="1345"/>
      <c r="G77" s="1345"/>
      <c r="H77" s="1345"/>
      <c r="I77" s="1345"/>
      <c r="J77" s="1345"/>
      <c r="K77" s="1345"/>
      <c r="L77" s="1345"/>
      <c r="M77" s="1345"/>
      <c r="N77" s="1345"/>
      <c r="O77" s="1345"/>
      <c r="P77" s="1345"/>
      <c r="Q77" s="1345"/>
      <c r="R77" s="1345"/>
      <c r="S77" s="1345"/>
      <c r="T77" s="1345"/>
      <c r="U77" s="1345"/>
      <c r="V77" s="1345"/>
      <c r="W77" s="1345"/>
      <c r="X77" s="1345"/>
      <c r="Y77" s="1345"/>
      <c r="Z77" s="1345"/>
      <c r="AA77" s="1345"/>
      <c r="AB77" s="1345"/>
      <c r="AC77" s="1345"/>
      <c r="AD77" s="1345"/>
      <c r="AE77" s="1345"/>
      <c r="AF77" s="1345"/>
      <c r="AG77" s="1345"/>
      <c r="AH77" s="1345"/>
      <c r="AI77" s="1345"/>
      <c r="AJ77" s="1345"/>
      <c r="AK77" s="1345"/>
      <c r="AL77" s="1345"/>
      <c r="AM77" s="1345"/>
      <c r="AN77" s="1345"/>
      <c r="AO77" s="1345"/>
      <c r="AP77" s="1345"/>
      <c r="AQ77" s="1345"/>
      <c r="AR77" s="1345"/>
      <c r="AS77" s="1345"/>
      <c r="AT77" s="1345"/>
      <c r="AU77" s="1345"/>
      <c r="AV77" s="1345"/>
      <c r="AW77" s="1345"/>
      <c r="AX77" s="1345"/>
      <c r="AY77" s="1345"/>
      <c r="AZ77" s="1345"/>
      <c r="BA77" s="1345"/>
      <c r="BB77" s="1345"/>
      <c r="BC77" s="1345"/>
      <c r="BD77" s="1345"/>
      <c r="BE77" s="1345"/>
      <c r="BF77" s="1345"/>
      <c r="BG77" s="1345"/>
      <c r="BH77" s="1345"/>
      <c r="BI77" s="1345"/>
      <c r="BJ77" s="179"/>
      <c r="BK77" s="179"/>
      <c r="BL77" s="178"/>
    </row>
    <row r="78" spans="1:71" s="84" customFormat="1" ht="12" customHeight="1">
      <c r="B78" s="140"/>
      <c r="C78" s="1346" t="s">
        <v>352</v>
      </c>
      <c r="D78" s="869" t="s">
        <v>317</v>
      </c>
      <c r="E78" s="869"/>
      <c r="F78" s="869"/>
      <c r="G78" s="869"/>
      <c r="H78" s="869"/>
      <c r="I78" s="869"/>
      <c r="J78" s="869"/>
      <c r="K78" s="869"/>
      <c r="L78" s="869"/>
      <c r="M78" s="869"/>
      <c r="N78" s="869"/>
      <c r="O78" s="869"/>
      <c r="P78" s="869"/>
      <c r="Q78" s="869"/>
      <c r="R78" s="869"/>
      <c r="S78" s="869"/>
      <c r="T78" s="869"/>
      <c r="U78" s="869"/>
      <c r="V78" s="869"/>
      <c r="W78" s="869"/>
      <c r="X78" s="869"/>
      <c r="Y78" s="869"/>
      <c r="Z78" s="869"/>
      <c r="AA78" s="869"/>
      <c r="AB78" s="869"/>
      <c r="AC78" s="869"/>
      <c r="AD78" s="869"/>
      <c r="AE78" s="869"/>
      <c r="AF78" s="869"/>
      <c r="AG78" s="869"/>
      <c r="AH78" s="869"/>
      <c r="AI78" s="869"/>
      <c r="AJ78" s="869"/>
      <c r="AK78" s="869"/>
      <c r="AL78" s="869"/>
      <c r="AM78" s="869"/>
      <c r="AN78" s="869"/>
      <c r="AO78" s="869"/>
      <c r="AP78" s="869"/>
      <c r="AQ78" s="869"/>
      <c r="AR78" s="869"/>
      <c r="AS78" s="869"/>
      <c r="AT78" s="869"/>
      <c r="AU78" s="869"/>
      <c r="AV78" s="869"/>
      <c r="AW78" s="869"/>
      <c r="AX78" s="869"/>
      <c r="AY78" s="869"/>
      <c r="AZ78" s="869"/>
      <c r="BA78" s="869"/>
      <c r="BB78" s="869"/>
      <c r="BC78" s="869"/>
      <c r="BD78" s="869"/>
      <c r="BE78" s="869"/>
      <c r="BF78" s="869"/>
      <c r="BG78" s="869"/>
      <c r="BH78" s="869"/>
      <c r="BI78" s="869"/>
      <c r="BJ78" s="141"/>
      <c r="BK78" s="141"/>
      <c r="BL78" s="178"/>
    </row>
    <row r="79" spans="1:71" s="84" customFormat="1" ht="12" customHeight="1">
      <c r="C79" s="1346"/>
      <c r="D79" s="869"/>
      <c r="E79" s="869"/>
      <c r="F79" s="869"/>
      <c r="G79" s="869"/>
      <c r="H79" s="869"/>
      <c r="I79" s="869"/>
      <c r="J79" s="869"/>
      <c r="K79" s="869"/>
      <c r="L79" s="869"/>
      <c r="M79" s="869"/>
      <c r="N79" s="869"/>
      <c r="O79" s="869"/>
      <c r="P79" s="869"/>
      <c r="Q79" s="869"/>
      <c r="R79" s="869"/>
      <c r="S79" s="869"/>
      <c r="T79" s="869"/>
      <c r="U79" s="869"/>
      <c r="V79" s="869"/>
      <c r="W79" s="869"/>
      <c r="X79" s="869"/>
      <c r="Y79" s="869"/>
      <c r="Z79" s="869"/>
      <c r="AA79" s="869"/>
      <c r="AB79" s="869"/>
      <c r="AC79" s="869"/>
      <c r="AD79" s="869"/>
      <c r="AE79" s="869"/>
      <c r="AF79" s="869"/>
      <c r="AG79" s="869"/>
      <c r="AH79" s="869"/>
      <c r="AI79" s="869"/>
      <c r="AJ79" s="869"/>
      <c r="AK79" s="869"/>
      <c r="AL79" s="869"/>
      <c r="AM79" s="869"/>
      <c r="AN79" s="869"/>
      <c r="AO79" s="869"/>
      <c r="AP79" s="869"/>
      <c r="AQ79" s="869"/>
      <c r="AR79" s="869"/>
      <c r="AS79" s="869"/>
      <c r="AT79" s="869"/>
      <c r="AU79" s="869"/>
      <c r="AV79" s="869"/>
      <c r="AW79" s="869"/>
      <c r="AX79" s="869"/>
      <c r="AY79" s="869"/>
      <c r="AZ79" s="869"/>
      <c r="BA79" s="869"/>
      <c r="BB79" s="869"/>
      <c r="BC79" s="869"/>
      <c r="BD79" s="869"/>
      <c r="BE79" s="869"/>
      <c r="BF79" s="869"/>
      <c r="BG79" s="869"/>
      <c r="BH79" s="869"/>
      <c r="BI79" s="869"/>
      <c r="BJ79" s="141"/>
      <c r="BK79" s="141"/>
      <c r="BL79" s="178"/>
    </row>
    <row r="80" spans="1:71" s="84" customFormat="1" ht="12" customHeight="1">
      <c r="C80" s="1336" t="s">
        <v>353</v>
      </c>
      <c r="D80" s="869" t="s">
        <v>319</v>
      </c>
      <c r="E80" s="869"/>
      <c r="F80" s="869"/>
      <c r="G80" s="869"/>
      <c r="H80" s="869"/>
      <c r="I80" s="869"/>
      <c r="J80" s="869"/>
      <c r="K80" s="869"/>
      <c r="L80" s="869"/>
      <c r="M80" s="869"/>
      <c r="N80" s="869"/>
      <c r="O80" s="869"/>
      <c r="P80" s="869"/>
      <c r="Q80" s="869"/>
      <c r="R80" s="869"/>
      <c r="S80" s="869"/>
      <c r="T80" s="869"/>
      <c r="U80" s="869"/>
      <c r="V80" s="869"/>
      <c r="W80" s="869"/>
      <c r="X80" s="869"/>
      <c r="Y80" s="869"/>
      <c r="Z80" s="869"/>
      <c r="AA80" s="869"/>
      <c r="AB80" s="869"/>
      <c r="AC80" s="869"/>
      <c r="AD80" s="869"/>
      <c r="AE80" s="869"/>
      <c r="AF80" s="869"/>
      <c r="AG80" s="869"/>
      <c r="AH80" s="869"/>
      <c r="AI80" s="869"/>
      <c r="AJ80" s="869"/>
      <c r="AK80" s="869"/>
      <c r="AL80" s="869"/>
      <c r="AM80" s="869"/>
      <c r="AN80" s="869"/>
      <c r="AO80" s="869"/>
      <c r="AP80" s="869"/>
      <c r="AQ80" s="869"/>
      <c r="AR80" s="869"/>
      <c r="AS80" s="869"/>
      <c r="AT80" s="869"/>
      <c r="AU80" s="869"/>
      <c r="AV80" s="869"/>
      <c r="AW80" s="869"/>
      <c r="AX80" s="869"/>
      <c r="AY80" s="869"/>
      <c r="AZ80" s="869"/>
      <c r="BA80" s="869"/>
      <c r="BB80" s="869"/>
      <c r="BC80" s="869"/>
      <c r="BD80" s="869"/>
      <c r="BE80" s="869"/>
      <c r="BF80" s="869"/>
      <c r="BG80" s="869"/>
      <c r="BH80" s="869"/>
      <c r="BI80" s="869"/>
      <c r="BJ80" s="141"/>
      <c r="BK80" s="141"/>
      <c r="BL80" s="178"/>
    </row>
    <row r="81" spans="1:64" s="84" customFormat="1" ht="12" customHeight="1">
      <c r="C81" s="1337"/>
      <c r="D81" s="869"/>
      <c r="E81" s="869"/>
      <c r="F81" s="869"/>
      <c r="G81" s="869"/>
      <c r="H81" s="869"/>
      <c r="I81" s="869"/>
      <c r="J81" s="869"/>
      <c r="K81" s="869"/>
      <c r="L81" s="869"/>
      <c r="M81" s="869"/>
      <c r="N81" s="869"/>
      <c r="O81" s="869"/>
      <c r="P81" s="869"/>
      <c r="Q81" s="869"/>
      <c r="R81" s="869"/>
      <c r="S81" s="869"/>
      <c r="T81" s="869"/>
      <c r="U81" s="869"/>
      <c r="V81" s="869"/>
      <c r="W81" s="869"/>
      <c r="X81" s="869"/>
      <c r="Y81" s="869"/>
      <c r="Z81" s="869"/>
      <c r="AA81" s="869"/>
      <c r="AB81" s="869"/>
      <c r="AC81" s="869"/>
      <c r="AD81" s="869"/>
      <c r="AE81" s="869"/>
      <c r="AF81" s="869"/>
      <c r="AG81" s="869"/>
      <c r="AH81" s="869"/>
      <c r="AI81" s="869"/>
      <c r="AJ81" s="869"/>
      <c r="AK81" s="869"/>
      <c r="AL81" s="869"/>
      <c r="AM81" s="869"/>
      <c r="AN81" s="869"/>
      <c r="AO81" s="869"/>
      <c r="AP81" s="869"/>
      <c r="AQ81" s="869"/>
      <c r="AR81" s="869"/>
      <c r="AS81" s="869"/>
      <c r="AT81" s="869"/>
      <c r="AU81" s="869"/>
      <c r="AV81" s="869"/>
      <c r="AW81" s="869"/>
      <c r="AX81" s="869"/>
      <c r="AY81" s="869"/>
      <c r="AZ81" s="869"/>
      <c r="BA81" s="869"/>
      <c r="BB81" s="869"/>
      <c r="BC81" s="869"/>
      <c r="BD81" s="869"/>
      <c r="BE81" s="869"/>
      <c r="BF81" s="869"/>
      <c r="BG81" s="869"/>
      <c r="BH81" s="869"/>
      <c r="BI81" s="869"/>
      <c r="BJ81" s="141"/>
      <c r="BK81" s="141"/>
    </row>
    <row r="82" spans="1:64" s="84" customFormat="1" ht="12" customHeight="1">
      <c r="C82" s="142" t="s">
        <v>354</v>
      </c>
      <c r="D82" s="870" t="s">
        <v>355</v>
      </c>
      <c r="E82" s="870"/>
      <c r="F82" s="870"/>
      <c r="G82" s="870"/>
      <c r="H82" s="870"/>
      <c r="I82" s="870"/>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143"/>
      <c r="BK82" s="143"/>
    </row>
    <row r="83" spans="1:64">
      <c r="A83" s="137"/>
      <c r="B83" s="137"/>
      <c r="C83" s="136"/>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c r="BB83" s="177"/>
      <c r="BC83" s="177"/>
      <c r="BD83" s="177"/>
      <c r="BE83" s="177"/>
      <c r="BF83" s="177"/>
      <c r="BG83" s="177"/>
      <c r="BH83" s="177"/>
      <c r="BI83" s="177"/>
      <c r="BJ83" s="177"/>
      <c r="BK83" s="177"/>
      <c r="BL83" s="84"/>
    </row>
    <row r="84" spans="1:64">
      <c r="A84" s="84"/>
      <c r="B84" s="84"/>
      <c r="C84" s="136"/>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84"/>
    </row>
    <row r="85" spans="1:64">
      <c r="A85" s="84"/>
      <c r="B85" s="84"/>
      <c r="C85" s="13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row>
    <row r="86" spans="1:64">
      <c r="A86" s="84"/>
      <c r="B86" s="140"/>
      <c r="C86" s="13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row>
    <row r="87" spans="1:64">
      <c r="A87" s="84"/>
      <c r="B87" s="84"/>
      <c r="C87" s="13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row>
    <row r="88" spans="1:64">
      <c r="A88" s="84"/>
      <c r="B88" s="84"/>
      <c r="C88" s="13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row>
    <row r="89" spans="1:64">
      <c r="A89" s="84"/>
      <c r="B89" s="84"/>
      <c r="C89" s="23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84"/>
    </row>
    <row r="90" spans="1:64">
      <c r="A90" s="84"/>
      <c r="B90" s="84"/>
      <c r="C90" s="239"/>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84"/>
    </row>
    <row r="91" spans="1:64">
      <c r="C91" s="142"/>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row>
  </sheetData>
  <sheetProtection algorithmName="SHA-512" hashValue="og8Tv61wZ08Fd9tPtaubON9mtnitbXS6Wlk4zPsS1nC61qYtPJyoGMkPRmBTttpvh+cOfRKOy3rxU0s8xARbGw==" saltValue="Ts3opx35Eh6jORD45QlIoA==" spinCount="100000" sheet="1" objects="1" scenarios="1"/>
  <mergeCells count="576">
    <mergeCell ref="A1:BL1"/>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AS70:AU72"/>
    <mergeCell ref="BC67:BL69"/>
    <mergeCell ref="AH68:AJ68"/>
    <mergeCell ref="AK68:AN68"/>
    <mergeCell ref="AO68:AR68"/>
    <mergeCell ref="AV69:AX69"/>
    <mergeCell ref="AC67:AC68"/>
    <mergeCell ref="AD67:AE68"/>
    <mergeCell ref="AF67:AG68"/>
    <mergeCell ref="AH67:AJ67"/>
    <mergeCell ref="AK67:AN67"/>
    <mergeCell ref="AO67:AR67"/>
    <mergeCell ref="BC70:BL72"/>
    <mergeCell ref="AV72:AX72"/>
    <mergeCell ref="AV70:AX71"/>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O70:AR70"/>
    <mergeCell ref="B3:D3"/>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s>
  <phoneticPr fontId="1"/>
  <conditionalFormatting sqref="B11:G11 B12:F12 E13:F13 B14:G14 B15:F15 E16:F16">
    <cfRule type="containsBlanks" dxfId="37" priority="25">
      <formula>LEN(TRIM(B11))=0</formula>
    </cfRule>
  </conditionalFormatting>
  <conditionalFormatting sqref="B52:G52 B53:F53 E54:F54 B55:G55 B56:F56 E57:F57">
    <cfRule type="containsBlanks" dxfId="36" priority="6">
      <formula>LEN(TRIM(B52))=0</formula>
    </cfRule>
  </conditionalFormatting>
  <conditionalFormatting sqref="M11:M31 U11:X31 Z11:Z31 B17:G17 B18:F18 E19:F19">
    <cfRule type="containsBlanks" dxfId="35" priority="23">
      <formula>LEN(TRIM(B11))=0</formula>
    </cfRule>
  </conditionalFormatting>
  <conditionalFormatting sqref="M52:M72 U52:X72 Z52:Z72 B58:G58 B59:F59 E60:F60">
    <cfRule type="containsBlanks" dxfId="34" priority="4">
      <formula>LEN(TRIM(B52))=0</formula>
    </cfRule>
  </conditionalFormatting>
  <conditionalFormatting sqref="N11:O12 B13:D13 N13 N14:O15 B16:D16 N16">
    <cfRule type="containsBlanks" dxfId="33" priority="24">
      <formula>LEN(TRIM(B11))=0</formula>
    </cfRule>
  </conditionalFormatting>
  <conditionalFormatting sqref="N20:O21 B22:D22 N22 AD22 AF22 N23:O24 B25:D25 N25 AD25 AF25 N26:O27 B28:D28 N28 AD28 AF28 N29:O30 B31:D31 N31 AD31 AF31">
    <cfRule type="containsBlanks" dxfId="32" priority="37">
      <formula>LEN(TRIM(B20))=0</formula>
    </cfRule>
  </conditionalFormatting>
  <conditionalFormatting sqref="N52:O53 B54:D54 N54 N55:O56 B57:D57 N57">
    <cfRule type="containsBlanks" dxfId="31" priority="5">
      <formula>LEN(TRIM(B52))=0</formula>
    </cfRule>
  </conditionalFormatting>
  <conditionalFormatting sqref="N61:O62 B63:D63 N63 AD63 AF63 N64:O65 B66:D66 N66 AD66 AF66 N67:O68 B69:D69 N69 AD69 AF69 N70:O71 B72:D72 N72 AD72 AF72">
    <cfRule type="containsBlanks" dxfId="30" priority="18">
      <formula>LEN(TRIM(B61))=0</formula>
    </cfRule>
  </conditionalFormatting>
  <conditionalFormatting sqref="R11:T31 N17:O18 B19:D19 N19">
    <cfRule type="containsBlanks" dxfId="29" priority="22">
      <formula>LEN(TRIM(B11))=0</formula>
    </cfRule>
  </conditionalFormatting>
  <conditionalFormatting sqref="R52:T72 N58:O59 B60:D60 N60">
    <cfRule type="containsBlanks" dxfId="28" priority="3">
      <formula>LEN(TRIM(B52))=0</formula>
    </cfRule>
  </conditionalFormatting>
  <conditionalFormatting sqref="AD13 AF13 AD16 AF16">
    <cfRule type="containsBlanks" dxfId="27" priority="28">
      <formula>LEN(TRIM(AD13))=0</formula>
    </cfRule>
  </conditionalFormatting>
  <conditionalFormatting sqref="AD19 AF19">
    <cfRule type="containsBlanks" dxfId="26" priority="26">
      <formula>LEN(TRIM(AD19))=0</formula>
    </cfRule>
  </conditionalFormatting>
  <conditionalFormatting sqref="AD54 AF54 AD57 AF57">
    <cfRule type="containsBlanks" dxfId="25" priority="9">
      <formula>LEN(TRIM(AD54))=0</formula>
    </cfRule>
  </conditionalFormatting>
  <conditionalFormatting sqref="AD60 AF60">
    <cfRule type="containsBlanks" dxfId="24" priority="7">
      <formula>LEN(TRIM(AD60))=0</formula>
    </cfRule>
  </conditionalFormatting>
  <conditionalFormatting sqref="AD11:AG12 AE13 AG13:AK13 AD14:AG15 AE16 AG16">
    <cfRule type="containsBlanks" dxfId="23" priority="29">
      <formula>LEN(TRIM(AD11))=0</formula>
    </cfRule>
  </conditionalFormatting>
  <conditionalFormatting sqref="AD17:AG18 AE19 AG19">
    <cfRule type="containsBlanks" dxfId="22" priority="27">
      <formula>LEN(TRIM(AD17))=0</formula>
    </cfRule>
  </conditionalFormatting>
  <conditionalFormatting sqref="AD52:AG53 AE54 AG54:AK54 AD55:AG56 AE57 AG57">
    <cfRule type="containsBlanks" dxfId="21" priority="10">
      <formula>LEN(TRIM(AD52))=0</formula>
    </cfRule>
  </conditionalFormatting>
  <conditionalFormatting sqref="AD58:AG59 AE60 AG60">
    <cfRule type="containsBlanks" dxfId="20" priority="8">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9" priority="38">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8" priority="19">
      <formula>LEN(TRIM(B52))=0</formula>
    </cfRule>
  </conditionalFormatting>
  <conditionalFormatting sqref="AH12:AN12">
    <cfRule type="containsBlanks" dxfId="17" priority="35">
      <formula>LEN(TRIM(AH12))=0</formula>
    </cfRule>
  </conditionalFormatting>
  <conditionalFormatting sqref="AH53:AN53">
    <cfRule type="containsBlanks" dxfId="16" priority="16">
      <formula>LEN(TRIM(AH53))=0</formula>
    </cfRule>
  </conditionalFormatting>
  <conditionalFormatting sqref="AK14:AN31">
    <cfRule type="containsBlanks" dxfId="15" priority="34">
      <formula>LEN(TRIM(AK14))=0</formula>
    </cfRule>
  </conditionalFormatting>
  <conditionalFormatting sqref="AK55:AN72">
    <cfRule type="containsBlanks" dxfId="14" priority="15">
      <formula>LEN(TRIM(AK55))=0</formula>
    </cfRule>
  </conditionalFormatting>
  <conditionalFormatting sqref="AO11:AR31 AH14:AJ19 BC17">
    <cfRule type="containsBlanks" dxfId="13" priority="36">
      <formula>LEN(TRIM(AH11))=0</formula>
    </cfRule>
  </conditionalFormatting>
  <conditionalFormatting sqref="AO52:AR72 AH55:AJ60 BC58">
    <cfRule type="containsBlanks" dxfId="12" priority="17">
      <formula>LEN(TRIM(AH52))=0</formula>
    </cfRule>
  </conditionalFormatting>
  <conditionalFormatting sqref="AV11 AV31">
    <cfRule type="containsBlanks" dxfId="11" priority="33">
      <formula>LEN(TRIM(AV11))=0</formula>
    </cfRule>
  </conditionalFormatting>
  <conditionalFormatting sqref="AV13:AV14">
    <cfRule type="containsBlanks" dxfId="10" priority="21">
      <formula>LEN(TRIM(AV13))=0</formula>
    </cfRule>
  </conditionalFormatting>
  <conditionalFormatting sqref="AV16:AV17 AV19:AV20">
    <cfRule type="containsBlanks" dxfId="9" priority="20">
      <formula>LEN(TRIM(AV16))=0</formula>
    </cfRule>
  </conditionalFormatting>
  <conditionalFormatting sqref="AV22:AV23 AV25:AV26">
    <cfRule type="containsBlanks" dxfId="8" priority="32">
      <formula>LEN(TRIM(AV22))=0</formula>
    </cfRule>
  </conditionalFormatting>
  <conditionalFormatting sqref="AV28:AV29">
    <cfRule type="containsBlanks" dxfId="7" priority="31">
      <formula>LEN(TRIM(AV28))=0</formula>
    </cfRule>
  </conditionalFormatting>
  <conditionalFormatting sqref="AV52 AV72">
    <cfRule type="containsBlanks" dxfId="6" priority="14">
      <formula>LEN(TRIM(AV52))=0</formula>
    </cfRule>
  </conditionalFormatting>
  <conditionalFormatting sqref="AV54:AV55">
    <cfRule type="containsBlanks" dxfId="5" priority="2">
      <formula>LEN(TRIM(AV54))=0</formula>
    </cfRule>
  </conditionalFormatting>
  <conditionalFormatting sqref="AV57:AV58 AV60:AV61">
    <cfRule type="containsBlanks" dxfId="4" priority="1">
      <formula>LEN(TRIM(AV57))=0</formula>
    </cfRule>
  </conditionalFormatting>
  <conditionalFormatting sqref="AV63:AV64 AV66:AV67">
    <cfRule type="containsBlanks" dxfId="3" priority="13">
      <formula>LEN(TRIM(AV63))=0</formula>
    </cfRule>
  </conditionalFormatting>
  <conditionalFormatting sqref="AV69:AV70">
    <cfRule type="containsBlanks" dxfId="2" priority="12">
      <formula>LEN(TRIM(AV69))=0</formula>
    </cfRule>
  </conditionalFormatting>
  <conditionalFormatting sqref="BC23">
    <cfRule type="containsBlanks" dxfId="1" priority="30">
      <formula>LEN(TRIM(BC23))=0</formula>
    </cfRule>
  </conditionalFormatting>
  <conditionalFormatting sqref="BC64">
    <cfRule type="containsBlanks" dxfId="0" priority="11">
      <formula>LEN(TRIM(BC64))=0</formula>
    </cfRule>
  </conditionalFormatting>
  <dataValidations count="6">
    <dataValidation type="list" allowBlank="1" showInputMessage="1" showErrorMessage="1" sqref="O12:Q13 O18:Q19 O53:Q54 O59:Q60" xr:uid="{291EA8CC-6A85-4D3C-A846-4322C7E27A62}">
      <formula1>"　,施設長,保育士,看護師,准看護師,管理栄養士,栄養士,調理師,子育て支援員(地域型保育),幼稚園教諭,小学校教諭,養護教諭"</formula1>
    </dataValidation>
    <dataValidation type="list" allowBlank="1" showInputMessage="1" showErrorMessage="1" sqref="O21:Q22 O24:Q25 O27:Q28 O30:Q31 O15:Q16 O62:Q63 O65:Q66 O68:Q69 O71:Q72 O56:Q57" xr:uid="{0B9719A8-1D8D-4598-A854-2DBF52B3B76A}">
      <formula1>"　,施設長,保育士,看護師,准看護師,管理栄養士,栄養士,調理師,子育て支援員(地域型保育コース),幼稚園教諭,小学校教諭,養護教諭"</formula1>
    </dataValidation>
    <dataValidation type="list" allowBlank="1" showInputMessage="1" showErrorMessage="1" sqref="AD28 AF31 AD31 AD25 AF28 AF22 AD22 AF25 AF13 AD13 AF16 AD16 AF19 AD19 AD69 AF72 AD72 AD66 AF69 AF63 AD63 AF66 AF54 AD54 AF57 AD57 AF60 AD60" xr:uid="{1DA1CB84-E03A-49C2-9235-C582A6B4B9DC}">
      <formula1>"　,格付表,月給,日給,時給"</formula1>
    </dataValidation>
    <dataValidation type="list" allowBlank="1" showInputMessage="1" showErrorMessage="1" sqref="O20:Q20 O23:Q23 O26:Q26 O29:Q29 N11:N31 O14:Q14 O11:Q11 O17:Q17 O61:Q61 O64:Q64 O67:Q67 O70:Q70 N52:N72 O55:Q55 O52:Q52 O58:Q58" xr:uid="{C9A9A805-08A9-441C-B36F-A17A8C794A19}">
      <formula1>"　,有,無"</formula1>
    </dataValidation>
    <dataValidation type="list" allowBlank="1" showInputMessage="1" showErrorMessage="1" sqref="R11:T31 R52:T72" xr:uid="{95203C6E-0F7D-47D8-BEBE-36733B375C77}">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ABE4AA5B-6DDF-4A78-8443-899BD2BFA38E}">
      <formula1>"　,常勤,短時間"</formula1>
    </dataValidation>
  </dataValidations>
  <printOptions horizontalCentered="1"/>
  <pageMargins left="0.19685039370078741" right="0.19685039370078741" top="0.62992125984251968" bottom="0.19685039370078741" header="0.19685039370078741" footer="0.19685039370078741"/>
  <pageSetup paperSize="9" scale="85"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DB6A-65EC-4C13-8A25-B901BDCC8BC3}">
  <sheetPr>
    <tabColor rgb="FFFFCCFF"/>
  </sheetPr>
  <dimension ref="A1:O53"/>
  <sheetViews>
    <sheetView showGridLines="0" view="pageBreakPreview" zoomScale="85" zoomScaleNormal="100" zoomScaleSheetLayoutView="85" workbookViewId="0">
      <selection activeCell="Q30" sqref="Q30"/>
    </sheetView>
  </sheetViews>
  <sheetFormatPr defaultColWidth="9.75" defaultRowHeight="18.75"/>
  <cols>
    <col min="1" max="2" width="9.375" style="3" customWidth="1"/>
    <col min="3" max="11" width="6.875" style="3" customWidth="1"/>
    <col min="12" max="12" width="12.25" style="3" customWidth="1"/>
    <col min="13" max="13" width="12.375" style="3" customWidth="1"/>
    <col min="14" max="14" width="10.875" style="5" customWidth="1"/>
    <col min="15" max="16384" width="9.75" style="5"/>
  </cols>
  <sheetData>
    <row r="1" spans="1:15">
      <c r="F1" s="414" t="s">
        <v>160</v>
      </c>
      <c r="G1" s="414"/>
      <c r="H1" s="414"/>
      <c r="I1" s="414"/>
    </row>
    <row r="2" spans="1:15" ht="28.5" customHeight="1">
      <c r="L2" s="415" t="s">
        <v>222</v>
      </c>
      <c r="M2" s="416"/>
    </row>
    <row r="3" spans="1:15" ht="28.5" customHeight="1">
      <c r="A3" s="6" t="s">
        <v>145</v>
      </c>
      <c r="L3" s="7"/>
      <c r="M3" s="7"/>
    </row>
    <row r="4" spans="1:15" ht="28.5" customHeight="1">
      <c r="A4" s="6" t="s">
        <v>146</v>
      </c>
    </row>
    <row r="6" spans="1:15" ht="28.5" customHeight="1">
      <c r="C6" s="8"/>
      <c r="D6" s="8"/>
      <c r="E6" s="8"/>
      <c r="F6" s="8"/>
      <c r="G6" s="9" t="s">
        <v>147</v>
      </c>
      <c r="H6" s="10"/>
      <c r="I6" s="11"/>
      <c r="J6" s="12"/>
      <c r="K6" s="417" t="s">
        <v>161</v>
      </c>
      <c r="L6" s="417"/>
      <c r="M6" s="417"/>
      <c r="N6" s="14"/>
    </row>
    <row r="7" spans="1:15" ht="28.5" customHeight="1">
      <c r="C7" s="8"/>
      <c r="D7" s="8"/>
      <c r="E7" s="8"/>
      <c r="F7" s="8"/>
      <c r="G7" s="9" t="s">
        <v>149</v>
      </c>
      <c r="H7" s="10"/>
      <c r="I7" s="11"/>
      <c r="J7" s="12"/>
      <c r="K7" s="417" t="s">
        <v>162</v>
      </c>
      <c r="L7" s="417"/>
      <c r="M7" s="417"/>
      <c r="N7" s="14"/>
    </row>
    <row r="8" spans="1:15" ht="28.5" customHeight="1">
      <c r="B8" s="15"/>
      <c r="D8" s="16"/>
      <c r="E8" s="16"/>
      <c r="F8" s="16"/>
      <c r="G8" s="17"/>
      <c r="H8" s="17"/>
      <c r="I8" s="10"/>
      <c r="J8" s="10"/>
      <c r="K8" s="417" t="s">
        <v>163</v>
      </c>
      <c r="L8" s="417"/>
      <c r="M8" s="417"/>
      <c r="N8" s="18"/>
      <c r="O8" s="19"/>
    </row>
    <row r="9" spans="1:15" ht="22.5" customHeight="1">
      <c r="A9" s="20"/>
      <c r="B9" s="16"/>
      <c r="C9" s="16"/>
      <c r="D9" s="16"/>
      <c r="E9" s="16"/>
      <c r="F9" s="16"/>
      <c r="G9" s="17"/>
      <c r="H9" s="17"/>
      <c r="I9" s="38" t="s">
        <v>164</v>
      </c>
      <c r="J9" s="21"/>
      <c r="K9" s="22"/>
      <c r="L9" s="13" t="s">
        <v>165</v>
      </c>
      <c r="M9" s="22"/>
      <c r="O9" s="23"/>
    </row>
    <row r="10" spans="1:15" ht="22.5" customHeight="1">
      <c r="A10" s="20"/>
      <c r="B10" s="16"/>
      <c r="C10" s="16"/>
      <c r="D10" s="16"/>
      <c r="E10" s="16"/>
      <c r="F10" s="16"/>
      <c r="G10" s="17"/>
      <c r="H10" s="17"/>
      <c r="I10" s="38"/>
      <c r="J10" s="21"/>
      <c r="K10" s="22"/>
      <c r="L10" s="13" t="s">
        <v>166</v>
      </c>
      <c r="M10" s="22"/>
    </row>
    <row r="11" spans="1:15" ht="22.5" customHeight="1">
      <c r="A11" s="20"/>
      <c r="B11" s="16"/>
      <c r="C11" s="16"/>
      <c r="D11" s="16"/>
      <c r="E11" s="16"/>
      <c r="F11" s="16"/>
      <c r="G11" s="17"/>
      <c r="H11" s="17"/>
      <c r="I11" s="10"/>
      <c r="J11" s="10"/>
      <c r="K11" s="22"/>
      <c r="L11" s="24" t="s">
        <v>167</v>
      </c>
      <c r="M11" s="22"/>
      <c r="N11" s="25"/>
    </row>
    <row r="12" spans="1:15" ht="22.5" customHeight="1">
      <c r="A12" s="20"/>
      <c r="B12" s="16"/>
      <c r="C12" s="16"/>
      <c r="D12" s="16"/>
      <c r="E12" s="16"/>
      <c r="F12" s="16"/>
      <c r="G12" s="16"/>
      <c r="H12" s="16"/>
      <c r="L12" s="26"/>
      <c r="N12" s="25"/>
    </row>
    <row r="13" spans="1:15" ht="12.75" customHeight="1">
      <c r="A13" s="20"/>
      <c r="B13" s="16"/>
      <c r="C13" s="16"/>
      <c r="D13" s="16"/>
      <c r="E13" s="16"/>
      <c r="F13" s="16"/>
      <c r="G13" s="16"/>
      <c r="H13" s="16"/>
      <c r="L13" s="26"/>
      <c r="M13" s="26"/>
      <c r="N13" s="27"/>
    </row>
    <row r="14" spans="1:15" ht="45" customHeight="1">
      <c r="A14" s="20"/>
      <c r="B14" s="16"/>
      <c r="C14" s="411" t="s">
        <v>223</v>
      </c>
      <c r="D14" s="411"/>
      <c r="E14" s="411"/>
      <c r="F14" s="411"/>
      <c r="G14" s="411"/>
      <c r="H14" s="411"/>
      <c r="I14" s="411"/>
      <c r="J14" s="411"/>
      <c r="K14" s="411"/>
      <c r="L14" s="411"/>
      <c r="M14" s="26"/>
      <c r="N14" s="27"/>
    </row>
    <row r="15" spans="1:15" ht="12.75" customHeight="1">
      <c r="A15" s="20"/>
      <c r="B15" s="16"/>
      <c r="C15" s="16"/>
      <c r="D15" s="16"/>
      <c r="E15" s="16"/>
      <c r="F15" s="16"/>
      <c r="G15" s="16"/>
      <c r="H15" s="16"/>
      <c r="L15" s="26"/>
      <c r="M15" s="26"/>
      <c r="N15" s="27"/>
    </row>
    <row r="16" spans="1:15" ht="15" customHeight="1">
      <c r="B16" s="28"/>
    </row>
    <row r="17" spans="1:13" ht="26.25" customHeight="1">
      <c r="A17" s="408" t="s">
        <v>225</v>
      </c>
      <c r="B17" s="408"/>
      <c r="C17" s="408"/>
      <c r="D17" s="408"/>
      <c r="E17" s="408"/>
      <c r="F17" s="408"/>
      <c r="G17" s="408"/>
      <c r="H17" s="408"/>
      <c r="I17" s="408"/>
      <c r="J17" s="408"/>
      <c r="K17" s="408"/>
      <c r="L17" s="408"/>
      <c r="M17" s="408"/>
    </row>
    <row r="18" spans="1:13" ht="26.25" customHeight="1">
      <c r="A18" s="408"/>
      <c r="B18" s="408"/>
      <c r="C18" s="408"/>
      <c r="D18" s="408"/>
      <c r="E18" s="408"/>
      <c r="F18" s="408"/>
      <c r="G18" s="408"/>
      <c r="H18" s="408"/>
      <c r="I18" s="408"/>
      <c r="J18" s="408"/>
      <c r="K18" s="408"/>
      <c r="L18" s="408"/>
      <c r="M18" s="408"/>
    </row>
    <row r="19" spans="1:13" ht="26.25" customHeight="1">
      <c r="A19" s="408" t="s">
        <v>155</v>
      </c>
      <c r="B19" s="408"/>
      <c r="C19" s="408"/>
      <c r="D19" s="408"/>
      <c r="E19" s="408"/>
      <c r="F19" s="408"/>
      <c r="G19" s="408"/>
      <c r="H19" s="408"/>
      <c r="I19" s="408"/>
      <c r="J19" s="408"/>
      <c r="K19" s="408"/>
      <c r="L19" s="408"/>
      <c r="M19" s="408"/>
    </row>
    <row r="20" spans="1:13" ht="26.25" customHeight="1">
      <c r="A20" s="408"/>
      <c r="B20" s="408"/>
      <c r="C20" s="408"/>
      <c r="D20" s="408"/>
      <c r="E20" s="408"/>
      <c r="F20" s="408"/>
      <c r="G20" s="408"/>
      <c r="H20" s="408"/>
      <c r="I20" s="408"/>
      <c r="J20" s="408"/>
      <c r="K20" s="408"/>
      <c r="L20" s="408"/>
      <c r="M20" s="408"/>
    </row>
    <row r="21" spans="1:13" ht="15" customHeight="1">
      <c r="B21" s="6"/>
      <c r="C21" s="28"/>
      <c r="D21" s="28"/>
      <c r="E21" s="28"/>
      <c r="F21" s="28"/>
      <c r="G21" s="28"/>
      <c r="H21" s="28"/>
      <c r="I21" s="28"/>
      <c r="J21" s="28"/>
      <c r="K21" s="28"/>
      <c r="L21" s="28"/>
      <c r="M21" s="28"/>
    </row>
    <row r="22" spans="1:13" ht="26.25" customHeight="1">
      <c r="B22" s="6"/>
      <c r="C22" s="28"/>
      <c r="D22" s="28"/>
      <c r="E22" s="28"/>
      <c r="F22" s="28"/>
      <c r="G22" s="28"/>
      <c r="H22" s="28"/>
      <c r="I22" s="28"/>
      <c r="J22" s="28"/>
      <c r="K22" s="28"/>
      <c r="L22" s="28"/>
      <c r="M22" s="29" t="s">
        <v>156</v>
      </c>
    </row>
    <row r="23" spans="1:13" ht="26.25" customHeight="1">
      <c r="B23" s="6"/>
      <c r="C23" s="28"/>
      <c r="D23" s="28"/>
      <c r="E23" s="28"/>
      <c r="F23" s="28"/>
      <c r="G23" s="28"/>
      <c r="H23" s="28"/>
      <c r="I23" s="28"/>
      <c r="J23" s="28"/>
      <c r="K23" s="28"/>
      <c r="L23" s="28"/>
      <c r="M23" s="30"/>
    </row>
    <row r="24" spans="1:13" ht="26.25" customHeight="1">
      <c r="B24" s="6"/>
      <c r="C24" s="28"/>
      <c r="D24" s="28"/>
      <c r="E24" s="28"/>
      <c r="F24" s="28"/>
      <c r="G24" s="28"/>
      <c r="H24" s="28"/>
      <c r="I24" s="28"/>
      <c r="J24" s="28"/>
      <c r="K24" s="28"/>
      <c r="L24" s="28"/>
      <c r="M24" s="28"/>
    </row>
    <row r="25" spans="1:13" ht="26.25" customHeight="1">
      <c r="A25" s="28"/>
      <c r="B25" s="28"/>
      <c r="C25" s="28"/>
      <c r="D25" s="28"/>
      <c r="E25" s="28"/>
      <c r="F25" s="28"/>
      <c r="G25" s="28"/>
      <c r="H25" s="31" t="s">
        <v>157</v>
      </c>
      <c r="I25" s="28"/>
      <c r="J25" s="28"/>
      <c r="K25" s="28"/>
    </row>
    <row r="26" spans="1:13" ht="26.25" customHeight="1">
      <c r="A26" s="28"/>
      <c r="B26" s="28"/>
      <c r="C26" s="28"/>
      <c r="D26" s="28"/>
      <c r="E26" s="28"/>
      <c r="F26" s="28"/>
      <c r="G26" s="28"/>
      <c r="H26" s="31"/>
      <c r="I26" s="28"/>
      <c r="J26" s="28"/>
      <c r="K26" s="28"/>
    </row>
    <row r="27" spans="1:13" ht="26.25" customHeight="1">
      <c r="A27" s="28"/>
      <c r="B27" s="28"/>
      <c r="C27" s="28"/>
      <c r="D27" s="28"/>
      <c r="E27" s="28"/>
      <c r="F27" s="28"/>
      <c r="G27" s="28"/>
    </row>
    <row r="28" spans="1:13" ht="26.25" customHeight="1">
      <c r="A28" s="32"/>
      <c r="B28" s="32"/>
      <c r="C28" s="32"/>
      <c r="D28" s="9" t="s">
        <v>224</v>
      </c>
      <c r="E28" s="9"/>
      <c r="F28" s="9"/>
      <c r="G28" s="9"/>
      <c r="H28" s="33"/>
      <c r="I28" s="9"/>
      <c r="J28" s="11"/>
      <c r="K28" s="11"/>
      <c r="L28" s="10"/>
      <c r="M28" s="10"/>
    </row>
    <row r="29" spans="1:13" ht="26.25" customHeight="1">
      <c r="A29" s="32"/>
      <c r="B29" s="32"/>
      <c r="C29" s="32"/>
      <c r="D29" s="9" t="s">
        <v>158</v>
      </c>
      <c r="E29" s="9"/>
      <c r="F29" s="9"/>
      <c r="G29" s="9"/>
      <c r="H29" s="33"/>
      <c r="I29" s="9"/>
      <c r="J29" s="11"/>
      <c r="K29" s="413" t="s">
        <v>168</v>
      </c>
      <c r="L29" s="413"/>
      <c r="M29" s="413"/>
    </row>
    <row r="30" spans="1:13" ht="26.25" customHeight="1">
      <c r="A30" s="32"/>
      <c r="B30" s="32"/>
      <c r="C30" s="32"/>
      <c r="D30" s="9"/>
      <c r="E30" s="9"/>
      <c r="F30" s="9"/>
      <c r="G30" s="9"/>
      <c r="H30" s="33"/>
      <c r="I30" s="34"/>
      <c r="J30" s="11"/>
      <c r="K30" s="413"/>
      <c r="L30" s="413"/>
      <c r="M30" s="413"/>
    </row>
    <row r="31" spans="1:13" ht="26.25" customHeight="1">
      <c r="A31" s="32"/>
      <c r="B31" s="32"/>
      <c r="C31" s="32"/>
      <c r="D31" s="22"/>
      <c r="E31" s="22"/>
      <c r="F31" s="22"/>
      <c r="G31" s="22"/>
      <c r="H31" s="35"/>
      <c r="I31" s="35"/>
      <c r="J31" s="35"/>
      <c r="K31" s="413"/>
      <c r="L31" s="413"/>
      <c r="M31" s="413"/>
    </row>
    <row r="32" spans="1:13" ht="26.25" customHeight="1">
      <c r="A32" s="32"/>
      <c r="B32" s="32"/>
      <c r="C32" s="32"/>
      <c r="D32" s="22"/>
      <c r="E32" s="22"/>
      <c r="F32" s="22"/>
      <c r="G32" s="22"/>
      <c r="H32" s="10"/>
      <c r="I32" s="10"/>
      <c r="J32" s="10"/>
      <c r="K32" s="10"/>
      <c r="L32" s="11"/>
      <c r="M32" s="35"/>
    </row>
    <row r="33" spans="1:15" ht="26.25" customHeight="1">
      <c r="A33" s="32"/>
      <c r="B33" s="32"/>
      <c r="C33" s="32"/>
      <c r="D33" s="32"/>
      <c r="E33" s="32"/>
      <c r="F33" s="32"/>
      <c r="G33" s="32"/>
      <c r="M33" s="29" t="s">
        <v>159</v>
      </c>
      <c r="O33" s="36"/>
    </row>
    <row r="34" spans="1:15" ht="26.25" customHeight="1">
      <c r="A34" s="32"/>
      <c r="B34" s="32"/>
      <c r="C34" s="32"/>
      <c r="D34" s="32"/>
      <c r="E34" s="32"/>
      <c r="F34" s="32"/>
      <c r="G34" s="32"/>
      <c r="L34" s="32"/>
      <c r="M34" s="32"/>
      <c r="N34" s="36"/>
      <c r="O34" s="36"/>
    </row>
    <row r="35" spans="1:15" ht="26.25" customHeight="1">
      <c r="A35" s="32"/>
      <c r="B35" s="32"/>
      <c r="C35" s="32"/>
      <c r="D35" s="32"/>
      <c r="E35" s="32"/>
      <c r="F35" s="32"/>
      <c r="G35" s="32"/>
      <c r="L35" s="32"/>
      <c r="M35" s="32"/>
      <c r="N35" s="36"/>
      <c r="O35" s="36"/>
    </row>
    <row r="36" spans="1:15" ht="26.25" customHeight="1">
      <c r="A36" s="32"/>
      <c r="B36" s="32"/>
      <c r="M36" s="32"/>
      <c r="N36" s="36"/>
      <c r="O36" s="36"/>
    </row>
    <row r="37" spans="1:15" ht="26.25" customHeight="1">
      <c r="A37" s="32"/>
      <c r="B37" s="32"/>
      <c r="C37" s="32"/>
      <c r="D37" s="32"/>
      <c r="E37" s="32"/>
      <c r="F37" s="32"/>
      <c r="G37" s="32"/>
      <c r="M37" s="32"/>
      <c r="N37" s="36"/>
      <c r="O37" s="36"/>
    </row>
    <row r="38" spans="1:15" ht="26.25" customHeight="1">
      <c r="A38" s="32"/>
      <c r="B38" s="32"/>
      <c r="C38" s="32"/>
      <c r="D38" s="32"/>
      <c r="E38" s="32"/>
      <c r="F38" s="32"/>
      <c r="G38" s="32"/>
      <c r="M38" s="32"/>
      <c r="N38" s="36"/>
      <c r="O38" s="36"/>
    </row>
    <row r="39" spans="1:15" ht="26.25" customHeight="1">
      <c r="A39" s="32"/>
      <c r="B39" s="32"/>
      <c r="C39" s="32"/>
      <c r="D39" s="32"/>
      <c r="E39" s="32"/>
      <c r="F39" s="32"/>
      <c r="G39" s="32"/>
      <c r="M39" s="32"/>
      <c r="N39" s="36"/>
      <c r="O39" s="36"/>
    </row>
    <row r="40" spans="1:15" ht="26.25" customHeight="1">
      <c r="A40" s="32"/>
      <c r="B40" s="32"/>
      <c r="C40" s="32"/>
      <c r="D40" s="32"/>
      <c r="E40" s="32"/>
      <c r="F40" s="32"/>
      <c r="G40" s="32"/>
      <c r="M40" s="32"/>
      <c r="N40" s="36"/>
      <c r="O40" s="36"/>
    </row>
    <row r="41" spans="1:15" ht="26.25" customHeight="1">
      <c r="A41" s="32"/>
      <c r="B41" s="32"/>
      <c r="C41" s="32"/>
      <c r="D41" s="32"/>
      <c r="E41" s="32"/>
      <c r="F41" s="32"/>
      <c r="G41" s="32"/>
      <c r="M41" s="32"/>
      <c r="N41" s="36"/>
      <c r="O41" s="36"/>
    </row>
    <row r="42" spans="1:15" ht="26.25" customHeight="1">
      <c r="A42" s="32"/>
      <c r="B42" s="32"/>
      <c r="C42" s="32"/>
      <c r="D42" s="32"/>
      <c r="E42" s="32"/>
      <c r="F42" s="32"/>
      <c r="G42" s="32"/>
      <c r="H42" s="32"/>
      <c r="I42" s="32"/>
      <c r="J42" s="32"/>
      <c r="K42" s="32"/>
      <c r="L42" s="32"/>
      <c r="M42" s="32"/>
      <c r="N42" s="36"/>
      <c r="O42" s="36"/>
    </row>
    <row r="43" spans="1:15" ht="26.25" customHeight="1">
      <c r="A43" s="32"/>
      <c r="B43" s="32"/>
      <c r="C43" s="32"/>
      <c r="D43" s="32"/>
      <c r="E43" s="32"/>
      <c r="F43" s="32"/>
      <c r="G43" s="32"/>
      <c r="H43" s="32"/>
      <c r="I43" s="32"/>
      <c r="J43" s="32"/>
      <c r="K43" s="32"/>
      <c r="L43" s="32"/>
      <c r="M43" s="32"/>
      <c r="N43" s="36"/>
      <c r="O43" s="36"/>
    </row>
    <row r="44" spans="1:15" ht="26.25" customHeight="1">
      <c r="A44" s="32"/>
      <c r="B44" s="32"/>
      <c r="C44" s="32"/>
      <c r="D44" s="32"/>
      <c r="E44" s="32"/>
      <c r="F44" s="32"/>
      <c r="G44" s="32"/>
      <c r="H44" s="32"/>
      <c r="I44" s="32"/>
      <c r="J44" s="32"/>
      <c r="K44" s="32"/>
      <c r="L44" s="32"/>
      <c r="M44" s="32"/>
      <c r="N44" s="36"/>
      <c r="O44" s="36"/>
    </row>
    <row r="45" spans="1:15" ht="26.25" customHeight="1">
      <c r="A45" s="32"/>
      <c r="B45" s="32"/>
      <c r="C45" s="32"/>
      <c r="D45" s="32"/>
      <c r="E45" s="32"/>
      <c r="F45" s="32"/>
      <c r="G45" s="32"/>
      <c r="H45" s="32"/>
      <c r="I45" s="32"/>
      <c r="J45" s="32"/>
      <c r="K45" s="32"/>
      <c r="L45" s="32"/>
      <c r="M45" s="32"/>
      <c r="N45" s="36"/>
      <c r="O45" s="36"/>
    </row>
    <row r="46" spans="1:15" ht="26.25" customHeight="1">
      <c r="A46" s="32"/>
      <c r="B46" s="32"/>
      <c r="C46" s="32"/>
      <c r="D46" s="32"/>
      <c r="E46" s="32"/>
      <c r="F46" s="32"/>
      <c r="G46" s="32"/>
      <c r="H46" s="32"/>
      <c r="I46" s="32"/>
      <c r="J46" s="32"/>
      <c r="K46" s="32"/>
      <c r="L46" s="32"/>
      <c r="M46" s="32"/>
      <c r="N46" s="36"/>
      <c r="O46" s="36"/>
    </row>
    <row r="47" spans="1:15" ht="26.25" customHeight="1">
      <c r="A47" s="32"/>
      <c r="B47" s="32"/>
      <c r="C47" s="32"/>
      <c r="D47" s="32"/>
      <c r="E47" s="32"/>
      <c r="F47" s="32"/>
      <c r="G47" s="32"/>
      <c r="H47" s="32"/>
      <c r="I47" s="32"/>
      <c r="J47" s="32"/>
      <c r="K47" s="32"/>
      <c r="L47" s="32"/>
      <c r="M47" s="32"/>
      <c r="N47" s="36"/>
      <c r="O47" s="36"/>
    </row>
    <row r="48" spans="1:15" ht="26.25" customHeight="1">
      <c r="A48" s="32"/>
      <c r="B48" s="32"/>
      <c r="C48" s="32"/>
      <c r="D48" s="32"/>
      <c r="E48" s="32"/>
      <c r="F48" s="32"/>
      <c r="G48" s="32"/>
      <c r="H48" s="32"/>
      <c r="I48" s="32"/>
      <c r="J48" s="32"/>
      <c r="K48" s="32"/>
      <c r="L48" s="32"/>
      <c r="M48" s="32"/>
      <c r="N48" s="36"/>
      <c r="O48" s="36"/>
    </row>
    <row r="49" spans="1:15" ht="26.25" customHeight="1">
      <c r="A49" s="32"/>
      <c r="B49" s="32"/>
      <c r="C49" s="32"/>
      <c r="D49" s="32"/>
      <c r="E49" s="32"/>
      <c r="F49" s="32"/>
      <c r="G49" s="32"/>
      <c r="H49" s="32"/>
      <c r="I49" s="32"/>
      <c r="J49" s="32"/>
      <c r="K49" s="32"/>
      <c r="L49" s="32"/>
      <c r="M49" s="32"/>
      <c r="N49" s="36"/>
      <c r="O49" s="36"/>
    </row>
    <row r="50" spans="1:15" ht="24">
      <c r="A50" s="32"/>
      <c r="B50" s="32"/>
      <c r="C50" s="32"/>
      <c r="D50" s="32"/>
      <c r="E50" s="32"/>
      <c r="F50" s="32"/>
      <c r="G50" s="32"/>
      <c r="H50" s="32"/>
      <c r="I50" s="32"/>
      <c r="J50" s="32"/>
      <c r="K50" s="32"/>
      <c r="L50" s="32"/>
      <c r="M50" s="20"/>
      <c r="N50" s="37"/>
      <c r="O50" s="37"/>
    </row>
    <row r="51" spans="1:15" ht="24">
      <c r="A51" s="20"/>
      <c r="B51" s="20"/>
      <c r="C51" s="20"/>
      <c r="D51" s="20"/>
      <c r="E51" s="20"/>
      <c r="F51" s="20"/>
      <c r="G51" s="20"/>
      <c r="H51" s="20"/>
      <c r="I51" s="20"/>
      <c r="J51" s="20"/>
      <c r="K51" s="20"/>
      <c r="L51" s="20"/>
      <c r="M51" s="20"/>
      <c r="N51" s="37"/>
      <c r="O51" s="37"/>
    </row>
    <row r="52" spans="1:15" ht="24">
      <c r="A52" s="20"/>
      <c r="B52" s="20"/>
      <c r="C52" s="20"/>
      <c r="D52" s="20"/>
      <c r="E52" s="20"/>
      <c r="F52" s="20"/>
      <c r="G52" s="20"/>
      <c r="H52" s="20"/>
      <c r="I52" s="20"/>
      <c r="J52" s="20"/>
      <c r="K52" s="20"/>
      <c r="L52" s="20"/>
      <c r="M52" s="20"/>
      <c r="N52" s="37"/>
      <c r="O52" s="37"/>
    </row>
    <row r="53" spans="1:15">
      <c r="A53" s="20"/>
      <c r="B53" s="20"/>
      <c r="C53" s="20"/>
      <c r="D53" s="20"/>
      <c r="E53" s="20"/>
      <c r="F53" s="20"/>
      <c r="G53" s="20"/>
      <c r="H53" s="20"/>
      <c r="I53" s="20"/>
      <c r="J53" s="20"/>
      <c r="K53" s="20"/>
      <c r="L53" s="20"/>
    </row>
  </sheetData>
  <sheetProtection algorithmName="SHA-512" hashValue="DdQOwZOnh9ssSVJJFtw+tH26Hhi7AG2f2NU3aQNXvwpFUe4zrp9C4iaCxQ7Es/F/HAjRPQDiBdeoJzkONLsUTA==" saltValue="mU9ISSQ+otpfcOFklSPYoA==" spinCount="100000" sheet="1" selectLockedCells="1" selectUnlockedCells="1"/>
  <mergeCells count="9">
    <mergeCell ref="A17:M18"/>
    <mergeCell ref="A19:M20"/>
    <mergeCell ref="K29:M31"/>
    <mergeCell ref="F1:I1"/>
    <mergeCell ref="L2:M2"/>
    <mergeCell ref="K6:M6"/>
    <mergeCell ref="K7:M7"/>
    <mergeCell ref="K8:M8"/>
    <mergeCell ref="C14:L14"/>
  </mergeCells>
  <phoneticPr fontId="1"/>
  <pageMargins left="0.78740157480314965" right="0.59055118110236227" top="0.78740157480314965" bottom="0.98425196850393704" header="0.51181102362204722" footer="0.51181102362204722"/>
  <pageSetup paperSize="9" scale="7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9B06-24CA-43DF-9694-4761C6AA1FFF}">
  <sheetPr>
    <tabColor rgb="FF92D050"/>
  </sheetPr>
  <dimension ref="A1:AJ35"/>
  <sheetViews>
    <sheetView showGridLines="0" view="pageBreakPreview" topLeftCell="B1" zoomScaleNormal="100" zoomScaleSheetLayoutView="100" workbookViewId="0">
      <selection activeCell="BE8" sqref="BE8"/>
    </sheetView>
  </sheetViews>
  <sheetFormatPr defaultColWidth="9" defaultRowHeight="13.5"/>
  <cols>
    <col min="1" max="1" width="1.625" style="69" hidden="1" customWidth="1"/>
    <col min="2" max="26" width="2.125" style="69" customWidth="1"/>
    <col min="27" max="28" width="2.25" style="69" customWidth="1"/>
    <col min="29" max="29" width="2.375" style="69" customWidth="1"/>
    <col min="30" max="35" width="2.625" style="69" customWidth="1"/>
    <col min="36" max="36" width="1.625" style="69" customWidth="1"/>
    <col min="37" max="37" width="9" style="69"/>
    <col min="38" max="59" width="2.625" style="69" customWidth="1"/>
    <col min="60" max="16384" width="9" style="69"/>
  </cols>
  <sheetData>
    <row r="1" spans="1:36" ht="23.1" customHeight="1">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row>
    <row r="2" spans="1:36" ht="23.1" customHeight="1">
      <c r="A2" s="39"/>
      <c r="B2" s="39"/>
      <c r="C2" s="39"/>
      <c r="D2" s="39"/>
      <c r="E2" s="39"/>
      <c r="F2" s="39"/>
      <c r="G2" s="39"/>
      <c r="H2" s="39"/>
      <c r="I2" s="39"/>
      <c r="J2" s="39"/>
      <c r="K2" s="39"/>
      <c r="L2" s="39"/>
      <c r="M2" s="39"/>
      <c r="N2" s="418" t="s">
        <v>169</v>
      </c>
      <c r="O2" s="418"/>
      <c r="P2" s="418"/>
      <c r="Q2" s="418"/>
      <c r="R2" s="419">
        <v>6</v>
      </c>
      <c r="S2" s="419"/>
      <c r="T2" s="419"/>
      <c r="U2" s="418" t="s">
        <v>170</v>
      </c>
      <c r="V2" s="418"/>
      <c r="W2" s="418"/>
      <c r="X2" s="418"/>
      <c r="Y2" s="39"/>
      <c r="Z2" s="39"/>
      <c r="AA2" s="39"/>
      <c r="AB2" s="39"/>
      <c r="AC2" s="39"/>
      <c r="AD2" s="39"/>
      <c r="AE2" s="39"/>
      <c r="AF2" s="39"/>
      <c r="AG2" s="39"/>
      <c r="AH2" s="39"/>
      <c r="AI2" s="39"/>
      <c r="AJ2" s="39"/>
    </row>
    <row r="3" spans="1:36" ht="23.1"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row>
    <row r="4" spans="1:36" ht="23.1" customHeight="1">
      <c r="A4" s="39"/>
      <c r="B4" s="39"/>
      <c r="C4" s="418" t="s">
        <v>226</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row>
    <row r="5" spans="1:36" ht="23.1" customHeight="1" thickBot="1">
      <c r="A5" s="41"/>
      <c r="B5" s="41"/>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row>
    <row r="6" spans="1:36" ht="14.1" customHeight="1">
      <c r="A6" s="41"/>
      <c r="B6" s="41"/>
      <c r="C6" s="40"/>
      <c r="D6" s="420" t="s">
        <v>582</v>
      </c>
      <c r="E6" s="421"/>
      <c r="F6" s="421"/>
      <c r="G6" s="421"/>
      <c r="H6" s="421"/>
      <c r="I6" s="421"/>
      <c r="J6" s="421"/>
      <c r="K6" s="422"/>
      <c r="L6" s="429" ph="1"/>
      <c r="M6" s="430"/>
      <c r="N6" s="430"/>
      <c r="O6" s="430"/>
      <c r="P6" s="430"/>
      <c r="Q6" s="430"/>
      <c r="R6" s="430"/>
      <c r="S6" s="430"/>
      <c r="T6" s="430"/>
      <c r="U6" s="430"/>
      <c r="V6" s="430"/>
      <c r="W6" s="430"/>
      <c r="X6" s="430"/>
      <c r="Y6" s="430"/>
      <c r="Z6" s="430"/>
      <c r="AA6" s="435" t="s">
        <v>171</v>
      </c>
      <c r="AB6" s="436"/>
      <c r="AC6" s="436"/>
      <c r="AD6" s="436"/>
      <c r="AE6" s="436"/>
      <c r="AF6" s="436"/>
      <c r="AG6" s="436"/>
      <c r="AH6" s="436"/>
      <c r="AI6" s="436"/>
      <c r="AJ6" s="437"/>
    </row>
    <row r="7" spans="1:36" ht="18" customHeight="1">
      <c r="A7" s="41"/>
      <c r="B7" s="41"/>
      <c r="C7" s="40"/>
      <c r="D7" s="423"/>
      <c r="E7" s="424"/>
      <c r="F7" s="424"/>
      <c r="G7" s="424"/>
      <c r="H7" s="424"/>
      <c r="I7" s="424"/>
      <c r="J7" s="424"/>
      <c r="K7" s="425"/>
      <c r="L7" s="431" ph="1"/>
      <c r="M7" s="432"/>
      <c r="N7" s="432"/>
      <c r="O7" s="432"/>
      <c r="P7" s="432"/>
      <c r="Q7" s="432"/>
      <c r="R7" s="432"/>
      <c r="S7" s="432"/>
      <c r="T7" s="432"/>
      <c r="U7" s="432"/>
      <c r="V7" s="432"/>
      <c r="W7" s="432"/>
      <c r="X7" s="432"/>
      <c r="Y7" s="432"/>
      <c r="Z7" s="432"/>
      <c r="AA7" s="438" t="s">
        <v>172</v>
      </c>
      <c r="AB7" s="439"/>
      <c r="AC7" s="440" ph="1"/>
      <c r="AD7" s="441" ph="1"/>
      <c r="AE7" s="441" ph="1"/>
      <c r="AF7" s="441" ph="1"/>
      <c r="AG7" s="441" ph="1"/>
      <c r="AH7" s="441" ph="1"/>
      <c r="AI7" s="441" ph="1"/>
      <c r="AJ7" s="442" ph="1"/>
    </row>
    <row r="8" spans="1:36" ht="18" customHeight="1" thickBot="1">
      <c r="A8" s="41"/>
      <c r="B8" s="41"/>
      <c r="C8" s="40"/>
      <c r="D8" s="426"/>
      <c r="E8" s="427"/>
      <c r="F8" s="427"/>
      <c r="G8" s="427"/>
      <c r="H8" s="427"/>
      <c r="I8" s="427"/>
      <c r="J8" s="427"/>
      <c r="K8" s="428"/>
      <c r="L8" s="433"/>
      <c r="M8" s="434"/>
      <c r="N8" s="434"/>
      <c r="O8" s="434"/>
      <c r="P8" s="434"/>
      <c r="Q8" s="434"/>
      <c r="R8" s="434"/>
      <c r="S8" s="434"/>
      <c r="T8" s="434"/>
      <c r="U8" s="434"/>
      <c r="V8" s="434"/>
      <c r="W8" s="434"/>
      <c r="X8" s="434"/>
      <c r="Y8" s="434"/>
      <c r="Z8" s="434"/>
      <c r="AA8" s="443" t="s">
        <v>173</v>
      </c>
      <c r="AB8" s="444"/>
      <c r="AC8" s="445" ph="1"/>
      <c r="AD8" s="446" ph="1"/>
      <c r="AE8" s="446" ph="1"/>
      <c r="AF8" s="446" ph="1"/>
      <c r="AG8" s="446" ph="1"/>
      <c r="AH8" s="446" ph="1"/>
      <c r="AI8" s="446" ph="1"/>
      <c r="AJ8" s="447" ph="1"/>
    </row>
    <row r="9" spans="1:36" ht="14.1" customHeight="1">
      <c r="A9" s="41"/>
      <c r="B9" s="41"/>
      <c r="C9" s="40"/>
      <c r="D9" s="420" t="s">
        <v>359</v>
      </c>
      <c r="E9" s="467"/>
      <c r="F9" s="467"/>
      <c r="G9" s="467"/>
      <c r="H9" s="467"/>
      <c r="I9" s="467"/>
      <c r="J9" s="467"/>
      <c r="K9" s="468"/>
      <c r="L9" s="429"/>
      <c r="M9" s="430"/>
      <c r="N9" s="430"/>
      <c r="O9" s="430"/>
      <c r="P9" s="430"/>
      <c r="Q9" s="430"/>
      <c r="R9" s="430"/>
      <c r="S9" s="430"/>
      <c r="T9" s="430"/>
      <c r="U9" s="430"/>
      <c r="V9" s="430"/>
      <c r="W9" s="430"/>
      <c r="X9" s="430"/>
      <c r="Y9" s="430"/>
      <c r="Z9" s="430"/>
      <c r="AA9" s="448" t="s">
        <v>174</v>
      </c>
      <c r="AB9" s="449"/>
      <c r="AC9" s="449"/>
      <c r="AD9" s="449"/>
      <c r="AE9" s="449"/>
      <c r="AF9" s="449"/>
      <c r="AG9" s="449"/>
      <c r="AH9" s="449"/>
      <c r="AI9" s="449"/>
      <c r="AJ9" s="450"/>
    </row>
    <row r="10" spans="1:36" ht="30" customHeight="1" thickBot="1">
      <c r="A10" s="41"/>
      <c r="B10" s="41"/>
      <c r="C10" s="40"/>
      <c r="D10" s="469"/>
      <c r="E10" s="470"/>
      <c r="F10" s="470"/>
      <c r="G10" s="470"/>
      <c r="H10" s="470"/>
      <c r="I10" s="470"/>
      <c r="J10" s="470"/>
      <c r="K10" s="471"/>
      <c r="L10" s="433"/>
      <c r="M10" s="434"/>
      <c r="N10" s="434"/>
      <c r="O10" s="434"/>
      <c r="P10" s="434"/>
      <c r="Q10" s="434"/>
      <c r="R10" s="434"/>
      <c r="S10" s="434"/>
      <c r="T10" s="434"/>
      <c r="U10" s="434"/>
      <c r="V10" s="434"/>
      <c r="W10" s="434"/>
      <c r="X10" s="434"/>
      <c r="Y10" s="434"/>
      <c r="Z10" s="434"/>
      <c r="AA10" s="451"/>
      <c r="AB10" s="452"/>
      <c r="AC10" s="452"/>
      <c r="AD10" s="452"/>
      <c r="AE10" s="452"/>
      <c r="AF10" s="452"/>
      <c r="AG10" s="452"/>
      <c r="AH10" s="452"/>
      <c r="AI10" s="452"/>
      <c r="AJ10" s="453"/>
    </row>
    <row r="11" spans="1:36" ht="14.1" customHeight="1" thickBot="1">
      <c r="A11" s="41"/>
      <c r="B11" s="41"/>
      <c r="C11" s="40"/>
      <c r="D11" s="44"/>
      <c r="E11" s="44"/>
      <c r="F11" s="44"/>
      <c r="G11" s="44"/>
      <c r="H11" s="44"/>
      <c r="I11" s="44"/>
      <c r="J11" s="44"/>
      <c r="K11" s="44"/>
      <c r="L11" s="45"/>
      <c r="M11" s="45"/>
      <c r="N11" s="45"/>
      <c r="O11" s="45"/>
      <c r="P11" s="45"/>
      <c r="Q11" s="45"/>
      <c r="R11" s="45"/>
      <c r="S11" s="45"/>
      <c r="T11" s="45"/>
      <c r="U11" s="45"/>
      <c r="V11" s="45"/>
      <c r="W11" s="45"/>
      <c r="X11" s="45"/>
      <c r="Y11" s="45"/>
      <c r="Z11" s="45"/>
      <c r="AA11" s="45"/>
      <c r="AB11" s="45"/>
      <c r="AC11" s="46"/>
      <c r="AD11" s="46"/>
      <c r="AE11" s="46"/>
      <c r="AF11" s="46"/>
      <c r="AG11" s="46"/>
      <c r="AH11" s="46"/>
      <c r="AI11" s="46"/>
      <c r="AJ11" s="46"/>
    </row>
    <row r="12" spans="1:36" ht="14.1" customHeight="1">
      <c r="A12" s="41"/>
      <c r="B12" s="41"/>
      <c r="C12" s="40"/>
      <c r="D12" s="420" t="s">
        <v>581</v>
      </c>
      <c r="E12" s="467"/>
      <c r="F12" s="467"/>
      <c r="G12" s="467"/>
      <c r="H12" s="467"/>
      <c r="I12" s="467"/>
      <c r="J12" s="467"/>
      <c r="K12" s="468"/>
      <c r="L12" s="460" ph="1"/>
      <c r="M12" s="461"/>
      <c r="N12" s="461"/>
      <c r="O12" s="461"/>
      <c r="P12" s="461"/>
      <c r="Q12" s="461"/>
      <c r="R12" s="461"/>
      <c r="S12" s="461"/>
      <c r="T12" s="461"/>
      <c r="U12" s="461"/>
      <c r="V12" s="461"/>
      <c r="W12" s="461"/>
      <c r="X12" s="461"/>
      <c r="Y12" s="461"/>
      <c r="Z12" s="461"/>
      <c r="AA12" s="435" t="s">
        <v>175</v>
      </c>
      <c r="AB12" s="436"/>
      <c r="AC12" s="436"/>
      <c r="AD12" s="436"/>
      <c r="AE12" s="436"/>
      <c r="AF12" s="436"/>
      <c r="AG12" s="436"/>
      <c r="AH12" s="436"/>
      <c r="AI12" s="436"/>
      <c r="AJ12" s="437"/>
    </row>
    <row r="13" spans="1:36" ht="30" customHeight="1" thickBot="1">
      <c r="A13" s="41"/>
      <c r="B13" s="41"/>
      <c r="C13" s="40"/>
      <c r="D13" s="469"/>
      <c r="E13" s="470"/>
      <c r="F13" s="470"/>
      <c r="G13" s="470"/>
      <c r="H13" s="470"/>
      <c r="I13" s="470"/>
      <c r="J13" s="470"/>
      <c r="K13" s="471"/>
      <c r="L13" s="462"/>
      <c r="M13" s="463"/>
      <c r="N13" s="463"/>
      <c r="O13" s="463"/>
      <c r="P13" s="463"/>
      <c r="Q13" s="463"/>
      <c r="R13" s="463"/>
      <c r="S13" s="463"/>
      <c r="T13" s="463"/>
      <c r="U13" s="463"/>
      <c r="V13" s="463"/>
      <c r="W13" s="463"/>
      <c r="X13" s="463"/>
      <c r="Y13" s="463"/>
      <c r="Z13" s="463"/>
      <c r="AA13" s="464"/>
      <c r="AB13" s="465"/>
      <c r="AC13" s="465"/>
      <c r="AD13" s="465"/>
      <c r="AE13" s="465"/>
      <c r="AF13" s="465"/>
      <c r="AG13" s="465"/>
      <c r="AH13" s="465"/>
      <c r="AI13" s="465"/>
      <c r="AJ13" s="466"/>
    </row>
    <row r="14" spans="1:36" ht="13.5" customHeight="1">
      <c r="A14" s="41"/>
      <c r="B14" s="41"/>
      <c r="C14" s="40"/>
      <c r="D14" s="454" t="s">
        <v>176</v>
      </c>
      <c r="E14" s="455"/>
      <c r="F14" s="455"/>
      <c r="G14" s="455"/>
      <c r="H14" s="455"/>
      <c r="I14" s="455"/>
      <c r="J14" s="455"/>
      <c r="K14" s="456"/>
      <c r="L14" s="460"/>
      <c r="M14" s="461"/>
      <c r="N14" s="461"/>
      <c r="O14" s="461"/>
      <c r="P14" s="461"/>
      <c r="Q14" s="461"/>
      <c r="R14" s="461"/>
      <c r="S14" s="461"/>
      <c r="T14" s="461"/>
      <c r="U14" s="461"/>
      <c r="V14" s="461"/>
      <c r="W14" s="461"/>
      <c r="X14" s="461"/>
      <c r="Y14" s="461"/>
      <c r="Z14" s="461"/>
      <c r="AA14" s="448" t="s">
        <v>177</v>
      </c>
      <c r="AB14" s="449"/>
      <c r="AC14" s="449"/>
      <c r="AD14" s="449"/>
      <c r="AE14" s="449"/>
      <c r="AF14" s="449"/>
      <c r="AG14" s="449"/>
      <c r="AH14" s="449"/>
      <c r="AI14" s="449"/>
      <c r="AJ14" s="450"/>
    </row>
    <row r="15" spans="1:36" ht="30" customHeight="1" thickBot="1">
      <c r="A15" s="41"/>
      <c r="B15" s="41"/>
      <c r="C15" s="40"/>
      <c r="D15" s="457"/>
      <c r="E15" s="458"/>
      <c r="F15" s="458"/>
      <c r="G15" s="458"/>
      <c r="H15" s="458"/>
      <c r="I15" s="458"/>
      <c r="J15" s="458"/>
      <c r="K15" s="459"/>
      <c r="L15" s="462"/>
      <c r="M15" s="463"/>
      <c r="N15" s="463"/>
      <c r="O15" s="463"/>
      <c r="P15" s="463"/>
      <c r="Q15" s="463"/>
      <c r="R15" s="463"/>
      <c r="S15" s="463"/>
      <c r="T15" s="463"/>
      <c r="U15" s="463"/>
      <c r="V15" s="463"/>
      <c r="W15" s="463"/>
      <c r="X15" s="463"/>
      <c r="Y15" s="463"/>
      <c r="Z15" s="463"/>
      <c r="AA15" s="464"/>
      <c r="AB15" s="465"/>
      <c r="AC15" s="465"/>
      <c r="AD15" s="465"/>
      <c r="AE15" s="465"/>
      <c r="AF15" s="465"/>
      <c r="AG15" s="465"/>
      <c r="AH15" s="465"/>
      <c r="AI15" s="465"/>
      <c r="AJ15" s="466"/>
    </row>
    <row r="16" spans="1:36" ht="14.1" customHeight="1">
      <c r="A16" s="41"/>
      <c r="B16" s="41"/>
      <c r="C16" s="40"/>
      <c r="D16" s="472" t="s">
        <v>178</v>
      </c>
      <c r="E16" s="473"/>
      <c r="F16" s="473"/>
      <c r="G16" s="473"/>
      <c r="H16" s="473"/>
      <c r="I16" s="473"/>
      <c r="J16" s="473"/>
      <c r="K16" s="474"/>
      <c r="L16" s="429"/>
      <c r="M16" s="430"/>
      <c r="N16" s="430"/>
      <c r="O16" s="430"/>
      <c r="P16" s="430"/>
      <c r="Q16" s="430"/>
      <c r="R16" s="430"/>
      <c r="S16" s="430"/>
      <c r="T16" s="430"/>
      <c r="U16" s="430"/>
      <c r="V16" s="430"/>
      <c r="W16" s="430"/>
      <c r="X16" s="430"/>
      <c r="Y16" s="430"/>
      <c r="Z16" s="430"/>
      <c r="AA16" s="448" t="s">
        <v>179</v>
      </c>
      <c r="AB16" s="449"/>
      <c r="AC16" s="449"/>
      <c r="AD16" s="449"/>
      <c r="AE16" s="449"/>
      <c r="AF16" s="449"/>
      <c r="AG16" s="449"/>
      <c r="AH16" s="449"/>
      <c r="AI16" s="449"/>
      <c r="AJ16" s="450"/>
    </row>
    <row r="17" spans="1:36" ht="18" customHeight="1">
      <c r="A17" s="41"/>
      <c r="B17" s="41"/>
      <c r="C17" s="40"/>
      <c r="D17" s="475"/>
      <c r="E17" s="476"/>
      <c r="F17" s="476"/>
      <c r="G17" s="476"/>
      <c r="H17" s="476"/>
      <c r="I17" s="476"/>
      <c r="J17" s="476"/>
      <c r="K17" s="477"/>
      <c r="L17" s="431"/>
      <c r="M17" s="432"/>
      <c r="N17" s="432"/>
      <c r="O17" s="432"/>
      <c r="P17" s="432"/>
      <c r="Q17" s="432"/>
      <c r="R17" s="432"/>
      <c r="S17" s="432"/>
      <c r="T17" s="432"/>
      <c r="U17" s="432"/>
      <c r="V17" s="432"/>
      <c r="W17" s="432"/>
      <c r="X17" s="432"/>
      <c r="Y17" s="432"/>
      <c r="Z17" s="432"/>
      <c r="AA17" s="438" t="s">
        <v>172</v>
      </c>
      <c r="AB17" s="439"/>
      <c r="AC17" s="440" ph="1"/>
      <c r="AD17" s="441" ph="1"/>
      <c r="AE17" s="441" ph="1"/>
      <c r="AF17" s="441" ph="1"/>
      <c r="AG17" s="441" ph="1"/>
      <c r="AH17" s="441" ph="1"/>
      <c r="AI17" s="441" ph="1"/>
      <c r="AJ17" s="442" ph="1"/>
    </row>
    <row r="18" spans="1:36" ht="18" customHeight="1" thickBot="1">
      <c r="A18" s="41"/>
      <c r="B18" s="41"/>
      <c r="C18" s="40"/>
      <c r="D18" s="478"/>
      <c r="E18" s="479"/>
      <c r="F18" s="479"/>
      <c r="G18" s="479"/>
      <c r="H18" s="479"/>
      <c r="I18" s="479"/>
      <c r="J18" s="479"/>
      <c r="K18" s="480"/>
      <c r="L18" s="433"/>
      <c r="M18" s="434"/>
      <c r="N18" s="434"/>
      <c r="O18" s="434"/>
      <c r="P18" s="434"/>
      <c r="Q18" s="434"/>
      <c r="R18" s="434"/>
      <c r="S18" s="434"/>
      <c r="T18" s="434"/>
      <c r="U18" s="434"/>
      <c r="V18" s="434"/>
      <c r="W18" s="434"/>
      <c r="X18" s="434"/>
      <c r="Y18" s="434"/>
      <c r="Z18" s="434"/>
      <c r="AA18" s="443" t="s">
        <v>173</v>
      </c>
      <c r="AB18" s="444"/>
      <c r="AC18" s="445" ph="1"/>
      <c r="AD18" s="446" ph="1"/>
      <c r="AE18" s="446" ph="1"/>
      <c r="AF18" s="446" ph="1"/>
      <c r="AG18" s="446" ph="1"/>
      <c r="AH18" s="446" ph="1"/>
      <c r="AI18" s="446" ph="1"/>
      <c r="AJ18" s="447" ph="1"/>
    </row>
    <row r="19" spans="1:36" ht="23.1" customHeight="1" thickBot="1">
      <c r="A19" s="41"/>
      <c r="B19" s="41"/>
      <c r="C19" s="40"/>
      <c r="D19" s="47"/>
      <c r="E19" s="47"/>
      <c r="F19" s="47"/>
      <c r="G19" s="47"/>
      <c r="H19" s="47"/>
      <c r="I19" s="47"/>
      <c r="J19" s="47"/>
      <c r="K19" s="47"/>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row>
    <row r="20" spans="1:36" ht="30" customHeight="1">
      <c r="A20" s="41"/>
      <c r="B20" s="49"/>
      <c r="C20" s="40"/>
      <c r="Q20" s="50"/>
      <c r="R20" s="481" t="s">
        <v>180</v>
      </c>
      <c r="S20" s="481"/>
      <c r="T20" s="481"/>
      <c r="U20" s="481"/>
      <c r="V20" s="481"/>
      <c r="W20" s="481"/>
      <c r="X20" s="481"/>
      <c r="Y20" s="481"/>
      <c r="Z20" s="51"/>
      <c r="AA20" s="482"/>
      <c r="AB20" s="483"/>
      <c r="AC20" s="483"/>
      <c r="AD20" s="483"/>
      <c r="AE20" s="42" t="s">
        <v>181</v>
      </c>
      <c r="AF20" s="52"/>
      <c r="AG20" s="42" t="s">
        <v>182</v>
      </c>
      <c r="AH20" s="52"/>
      <c r="AI20" s="42" t="s">
        <v>183</v>
      </c>
      <c r="AJ20" s="53"/>
    </row>
    <row r="21" spans="1:36" ht="30" customHeight="1">
      <c r="A21" s="41"/>
      <c r="B21" s="41"/>
      <c r="C21" s="40"/>
      <c r="Q21" s="54"/>
      <c r="R21" s="484" t="s">
        <v>184</v>
      </c>
      <c r="S21" s="484"/>
      <c r="T21" s="484"/>
      <c r="U21" s="484"/>
      <c r="V21" s="484"/>
      <c r="W21" s="484"/>
      <c r="X21" s="484"/>
      <c r="Y21" s="484"/>
      <c r="Z21" s="55"/>
      <c r="AA21" s="485"/>
      <c r="AB21" s="486"/>
      <c r="AC21" s="486"/>
      <c r="AD21" s="486"/>
      <c r="AE21" s="56" t="s">
        <v>181</v>
      </c>
      <c r="AF21" s="57"/>
      <c r="AG21" s="56" t="s">
        <v>182</v>
      </c>
      <c r="AH21" s="57"/>
      <c r="AI21" s="56" t="s">
        <v>183</v>
      </c>
      <c r="AJ21" s="58"/>
    </row>
    <row r="22" spans="1:36" ht="30" customHeight="1" thickBot="1">
      <c r="A22" s="41"/>
      <c r="B22" s="41"/>
      <c r="C22" s="40"/>
      <c r="Q22" s="59"/>
      <c r="R22" s="489" t="s">
        <v>185</v>
      </c>
      <c r="S22" s="489"/>
      <c r="T22" s="489"/>
      <c r="U22" s="489"/>
      <c r="V22" s="489"/>
      <c r="W22" s="489"/>
      <c r="X22" s="489"/>
      <c r="Y22" s="489"/>
      <c r="Z22" s="60"/>
      <c r="AA22" s="490"/>
      <c r="AB22" s="491"/>
      <c r="AC22" s="491"/>
      <c r="AD22" s="491"/>
      <c r="AE22" s="61" t="s">
        <v>181</v>
      </c>
      <c r="AF22" s="62"/>
      <c r="AG22" s="61" t="s">
        <v>182</v>
      </c>
      <c r="AH22" s="62"/>
      <c r="AI22" s="61" t="s">
        <v>183</v>
      </c>
      <c r="AJ22" s="63"/>
    </row>
    <row r="23" spans="1:36" ht="15" customHeight="1" thickTop="1">
      <c r="A23" s="41"/>
      <c r="B23" s="41"/>
      <c r="C23" s="40"/>
      <c r="Q23" s="492" t="s">
        <v>186</v>
      </c>
      <c r="R23" s="493"/>
      <c r="S23" s="496" t="s">
        <v>187</v>
      </c>
      <c r="T23" s="496"/>
      <c r="U23" s="496"/>
      <c r="V23" s="496"/>
      <c r="W23" s="497"/>
      <c r="X23" s="498"/>
      <c r="Y23" s="499"/>
      <c r="Z23" s="502" t="s">
        <v>188</v>
      </c>
      <c r="AA23" s="502" t="s">
        <v>189</v>
      </c>
      <c r="AB23" s="504"/>
      <c r="AC23" s="504"/>
      <c r="AD23" s="504"/>
      <c r="AE23" s="502" t="s">
        <v>181</v>
      </c>
      <c r="AF23" s="506"/>
      <c r="AG23" s="502" t="s">
        <v>182</v>
      </c>
      <c r="AH23" s="506"/>
      <c r="AI23" s="502" t="s">
        <v>183</v>
      </c>
      <c r="AJ23" s="487" t="s">
        <v>190</v>
      </c>
    </row>
    <row r="24" spans="1:36" ht="15" customHeight="1">
      <c r="A24" s="41"/>
      <c r="B24" s="41"/>
      <c r="C24" s="40"/>
      <c r="Q24" s="494"/>
      <c r="R24" s="495"/>
      <c r="S24" s="507" t="s">
        <v>191</v>
      </c>
      <c r="T24" s="508"/>
      <c r="U24" s="508"/>
      <c r="V24" s="508"/>
      <c r="W24" s="509"/>
      <c r="X24" s="500"/>
      <c r="Y24" s="501"/>
      <c r="Z24" s="503"/>
      <c r="AA24" s="503"/>
      <c r="AB24" s="505"/>
      <c r="AC24" s="505"/>
      <c r="AD24" s="505"/>
      <c r="AE24" s="503"/>
      <c r="AF24" s="505"/>
      <c r="AG24" s="503"/>
      <c r="AH24" s="505"/>
      <c r="AI24" s="503"/>
      <c r="AJ24" s="488"/>
    </row>
    <row r="25" spans="1:36" ht="15" customHeight="1">
      <c r="Q25" s="494"/>
      <c r="R25" s="495"/>
      <c r="S25" s="510" t="s">
        <v>192</v>
      </c>
      <c r="T25" s="510"/>
      <c r="U25" s="510"/>
      <c r="V25" s="510"/>
      <c r="W25" s="511"/>
      <c r="X25" s="512"/>
      <c r="Y25" s="513"/>
      <c r="Z25" s="514" t="s">
        <v>188</v>
      </c>
      <c r="AA25" s="514" t="s">
        <v>189</v>
      </c>
      <c r="AB25" s="531"/>
      <c r="AC25" s="531"/>
      <c r="AD25" s="531"/>
      <c r="AE25" s="514" t="s">
        <v>181</v>
      </c>
      <c r="AF25" s="531"/>
      <c r="AG25" s="514" t="s">
        <v>182</v>
      </c>
      <c r="AH25" s="531"/>
      <c r="AI25" s="514" t="s">
        <v>183</v>
      </c>
      <c r="AJ25" s="527" t="s">
        <v>190</v>
      </c>
    </row>
    <row r="26" spans="1:36" ht="15" customHeight="1" thickBot="1">
      <c r="Q26" s="494"/>
      <c r="R26" s="495"/>
      <c r="S26" s="528" t="s">
        <v>191</v>
      </c>
      <c r="T26" s="529"/>
      <c r="U26" s="529"/>
      <c r="V26" s="529"/>
      <c r="W26" s="530"/>
      <c r="X26" s="498"/>
      <c r="Y26" s="499"/>
      <c r="Z26" s="502"/>
      <c r="AA26" s="502"/>
      <c r="AB26" s="506"/>
      <c r="AC26" s="506"/>
      <c r="AD26" s="506"/>
      <c r="AE26" s="502"/>
      <c r="AF26" s="506"/>
      <c r="AG26" s="502"/>
      <c r="AH26" s="506"/>
      <c r="AI26" s="502"/>
      <c r="AJ26" s="487"/>
    </row>
    <row r="27" spans="1:36" ht="15" customHeight="1">
      <c r="Q27" s="64"/>
      <c r="R27" s="64"/>
      <c r="S27" s="65"/>
      <c r="T27" s="65"/>
      <c r="U27" s="65"/>
      <c r="V27" s="65"/>
      <c r="W27" s="65"/>
      <c r="X27" s="66"/>
      <c r="Y27" s="66"/>
      <c r="Z27" s="67"/>
      <c r="AA27" s="67"/>
      <c r="AB27" s="68"/>
      <c r="AC27" s="68"/>
      <c r="AD27" s="68"/>
      <c r="AE27" s="67"/>
      <c r="AF27" s="68"/>
      <c r="AG27" s="67"/>
      <c r="AH27" s="68"/>
      <c r="AI27" s="67"/>
      <c r="AJ27" s="67"/>
    </row>
    <row r="28" spans="1:36" s="341" customFormat="1" ht="20.100000000000001" customHeight="1">
      <c r="E28" s="335" t="s">
        <v>193</v>
      </c>
      <c r="F28" s="532" t="s">
        <v>194</v>
      </c>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334"/>
    </row>
    <row r="29" spans="1:36" s="341" customFormat="1" ht="20.100000000000001" customHeight="1">
      <c r="E29" s="336"/>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334"/>
    </row>
    <row r="30" spans="1:36" s="341" customFormat="1" ht="20.100000000000001" customHeight="1">
      <c r="E30" s="335" t="s">
        <v>193</v>
      </c>
      <c r="F30" s="532" t="s">
        <v>195</v>
      </c>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334"/>
    </row>
    <row r="31" spans="1:36" s="341" customFormat="1" ht="20.100000000000001" customHeight="1">
      <c r="E31" s="336"/>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334"/>
    </row>
    <row r="32" spans="1:36" s="341" customFormat="1" ht="15" customHeight="1">
      <c r="E32" s="336"/>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334"/>
    </row>
    <row r="33" spans="5:36" s="341" customFormat="1" ht="10.5" customHeight="1" thickBot="1"/>
    <row r="34" spans="5:36" s="341" customFormat="1" ht="27.95" customHeight="1">
      <c r="E34" s="515" t="s">
        <v>583</v>
      </c>
      <c r="F34" s="516"/>
      <c r="G34" s="516"/>
      <c r="H34" s="516"/>
      <c r="I34" s="516"/>
      <c r="J34" s="516"/>
      <c r="K34" s="516"/>
      <c r="L34" s="516"/>
      <c r="M34" s="516"/>
      <c r="N34" s="516"/>
      <c r="O34" s="516"/>
      <c r="P34" s="516"/>
      <c r="Q34" s="516"/>
      <c r="R34" s="516"/>
      <c r="S34" s="517"/>
      <c r="Z34" s="521" t="s">
        <v>579</v>
      </c>
      <c r="AA34" s="522"/>
      <c r="AB34" s="522"/>
      <c r="AC34" s="522"/>
      <c r="AD34" s="522"/>
      <c r="AE34" s="522"/>
      <c r="AF34" s="522"/>
      <c r="AG34" s="522"/>
      <c r="AH34" s="522"/>
      <c r="AI34" s="522"/>
      <c r="AJ34" s="523"/>
    </row>
    <row r="35" spans="5:36" s="341" customFormat="1" ht="27.95" customHeight="1" thickBot="1">
      <c r="E35" s="518"/>
      <c r="F35" s="519"/>
      <c r="G35" s="519"/>
      <c r="H35" s="519"/>
      <c r="I35" s="519"/>
      <c r="J35" s="519"/>
      <c r="K35" s="519"/>
      <c r="L35" s="519"/>
      <c r="M35" s="519"/>
      <c r="N35" s="519"/>
      <c r="O35" s="519"/>
      <c r="P35" s="519"/>
      <c r="Q35" s="519"/>
      <c r="R35" s="519"/>
      <c r="S35" s="520"/>
      <c r="Z35" s="524" ph="1"/>
      <c r="AA35" s="525" ph="1"/>
      <c r="AB35" s="525" ph="1"/>
      <c r="AC35" s="525" ph="1"/>
      <c r="AD35" s="525" ph="1"/>
      <c r="AE35" s="525" ph="1"/>
      <c r="AF35" s="525" ph="1"/>
      <c r="AG35" s="525" ph="1"/>
      <c r="AH35" s="525" ph="1"/>
      <c r="AI35" s="525" ph="1"/>
      <c r="AJ35" s="526" ph="1"/>
    </row>
  </sheetData>
  <sheetProtection selectLockedCells="1"/>
  <mergeCells count="71">
    <mergeCell ref="E34:S35"/>
    <mergeCell ref="Z34:AJ34"/>
    <mergeCell ref="Z35:AJ35"/>
    <mergeCell ref="AJ25:AJ26"/>
    <mergeCell ref="S26:W26"/>
    <mergeCell ref="AD25:AD26"/>
    <mergeCell ref="AE25:AE26"/>
    <mergeCell ref="AF25:AF26"/>
    <mergeCell ref="AG25:AG26"/>
    <mergeCell ref="AH25:AH26"/>
    <mergeCell ref="AI25:AI26"/>
    <mergeCell ref="AB25:AC26"/>
    <mergeCell ref="F28:AI29"/>
    <mergeCell ref="F30:AI32"/>
    <mergeCell ref="S24:W24"/>
    <mergeCell ref="S25:W25"/>
    <mergeCell ref="X25:Y26"/>
    <mergeCell ref="Z25:Z26"/>
    <mergeCell ref="AA25:AA26"/>
    <mergeCell ref="AJ23:AJ24"/>
    <mergeCell ref="R22:Y22"/>
    <mergeCell ref="AA22:AB22"/>
    <mergeCell ref="AC22:AD22"/>
    <mergeCell ref="Q23:R26"/>
    <mergeCell ref="S23:W23"/>
    <mergeCell ref="X23:Y24"/>
    <mergeCell ref="Z23:Z24"/>
    <mergeCell ref="AA23:AA24"/>
    <mergeCell ref="AB23:AC24"/>
    <mergeCell ref="AD23:AD24"/>
    <mergeCell ref="AE23:AE24"/>
    <mergeCell ref="AF23:AF24"/>
    <mergeCell ref="AG23:AG24"/>
    <mergeCell ref="AH23:AH24"/>
    <mergeCell ref="AI23:AI24"/>
    <mergeCell ref="R20:Y20"/>
    <mergeCell ref="AA20:AB20"/>
    <mergeCell ref="AC20:AD20"/>
    <mergeCell ref="R21:Y21"/>
    <mergeCell ref="AA21:AB21"/>
    <mergeCell ref="AC21:AD21"/>
    <mergeCell ref="D16:K18"/>
    <mergeCell ref="L16:Z18"/>
    <mergeCell ref="AA16:AJ16"/>
    <mergeCell ref="AA17:AB17"/>
    <mergeCell ref="AC17:AJ17"/>
    <mergeCell ref="AA18:AB18"/>
    <mergeCell ref="AC18:AJ18"/>
    <mergeCell ref="L9:Z10"/>
    <mergeCell ref="AA9:AJ9"/>
    <mergeCell ref="AA10:AJ10"/>
    <mergeCell ref="D14:K15"/>
    <mergeCell ref="L14:Z15"/>
    <mergeCell ref="AA14:AJ14"/>
    <mergeCell ref="AA15:AJ15"/>
    <mergeCell ref="D12:K13"/>
    <mergeCell ref="L12:Z13"/>
    <mergeCell ref="AA12:AJ12"/>
    <mergeCell ref="AA13:AJ13"/>
    <mergeCell ref="D9:K10"/>
    <mergeCell ref="N2:Q2"/>
    <mergeCell ref="R2:T2"/>
    <mergeCell ref="U2:X2"/>
    <mergeCell ref="C4:AJ4"/>
    <mergeCell ref="D6:K8"/>
    <mergeCell ref="L6:Z8"/>
    <mergeCell ref="AA6:AJ6"/>
    <mergeCell ref="AA7:AB7"/>
    <mergeCell ref="AC7:AJ7"/>
    <mergeCell ref="AA8:AB8"/>
    <mergeCell ref="AC8:AJ8"/>
  </mergeCells>
  <phoneticPr fontId="1"/>
  <conditionalFormatting sqref="L6:L7 L9 L16:L17">
    <cfRule type="containsBlanks" dxfId="178" priority="4">
      <formula>LEN(TRIM(L6))=0</formula>
    </cfRule>
  </conditionalFormatting>
  <conditionalFormatting sqref="L12">
    <cfRule type="containsBlanks" dxfId="177" priority="5">
      <formula>LEN(TRIM(L12))=0</formula>
    </cfRule>
  </conditionalFormatting>
  <conditionalFormatting sqref="L14 AA14:AA15">
    <cfRule type="containsBlanks" dxfId="176" priority="3">
      <formula>LEN(TRIM(L14))=0</formula>
    </cfRule>
  </conditionalFormatting>
  <conditionalFormatting sqref="R2:T2 AA9">
    <cfRule type="containsBlanks" dxfId="175" priority="10">
      <formula>LEN(TRIM(R2))=0</formula>
    </cfRule>
  </conditionalFormatting>
  <conditionalFormatting sqref="X23:Y26">
    <cfRule type="containsBlanks" dxfId="174" priority="8">
      <formula>LEN(TRIM(X23))=0</formula>
    </cfRule>
  </conditionalFormatting>
  <conditionalFormatting sqref="Z35:AJ35">
    <cfRule type="containsBlanks" dxfId="173" priority="1">
      <formula>LEN(TRIM(Z35))=0</formula>
    </cfRule>
  </conditionalFormatting>
  <conditionalFormatting sqref="AA12">
    <cfRule type="containsBlanks" dxfId="172" priority="6">
      <formula>LEN(TRIM(AA12))=0</formula>
    </cfRule>
  </conditionalFormatting>
  <conditionalFormatting sqref="AA20:AB22 AB23:AC26">
    <cfRule type="containsBlanks" dxfId="171" priority="7">
      <formula>LEN(TRIM(AA20))=0</formula>
    </cfRule>
  </conditionalFormatting>
  <conditionalFormatting sqref="AC7:AC8 AA10:AJ10 AA13:AJ13 AC17:AC18">
    <cfRule type="containsBlanks" dxfId="170" priority="2">
      <formula>LEN(TRIM(AA7))=0</formula>
    </cfRule>
  </conditionalFormatting>
  <conditionalFormatting sqref="AC20:AD22 AF20:AF26 AH20:AH26 AD23:AD26">
    <cfRule type="containsBlanks" dxfId="169" priority="9">
      <formula>LEN(TRIM(AC20))=0</formula>
    </cfRule>
  </conditionalFormatting>
  <dataValidations count="2">
    <dataValidation imeMode="off" allowBlank="1" showInputMessage="1" showErrorMessage="1" sqref="AA9 AA15:AJ15 AA13:AJ13 AA10:AJ10 L16:Z18" xr:uid="{CBE249A9-7DE5-4A52-A237-C1CE2BBAB30C}"/>
    <dataValidation type="list" allowBlank="1" showInputMessage="1" showErrorMessage="1" sqref="AA20:AB22 AB23:AC26" xr:uid="{EE95E198-932B-4CC1-9F29-5F420AA5DBE1}">
      <formula1>"　,昭和,平成,令和"</formula1>
    </dataValidation>
  </dataValidations>
  <printOptions horizontalCentered="1"/>
  <pageMargins left="0.78740157480314965" right="0.78740157480314965" top="0.78740157480314965" bottom="0.78740157480314965" header="0.51181102362204722" footer="0.51181102362204722"/>
  <pageSetup paperSize="9" orientation="portrait" cellComments="asDisplayed"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AB08-5E1F-4F91-B741-8118486330D1}">
  <sheetPr>
    <tabColor rgb="FFFFCCFF"/>
  </sheetPr>
  <dimension ref="A1:Q22"/>
  <sheetViews>
    <sheetView showGridLines="0" view="pageBreakPreview" zoomScale="85" zoomScaleNormal="100" zoomScaleSheetLayoutView="85" workbookViewId="0">
      <selection activeCell="I14" sqref="I14:L14"/>
    </sheetView>
  </sheetViews>
  <sheetFormatPr defaultRowHeight="24" customHeight="1"/>
  <cols>
    <col min="1" max="1" width="3.375" style="70" customWidth="1"/>
    <col min="2" max="4" width="4.5" style="70" customWidth="1"/>
    <col min="5" max="8" width="10.625" style="70" customWidth="1"/>
    <col min="9" max="12" width="6.625" style="70" customWidth="1"/>
    <col min="13" max="13" width="0.875" style="70" customWidth="1"/>
    <col min="14" max="16384" width="9" style="70"/>
  </cols>
  <sheetData>
    <row r="1" spans="1:16" ht="24" customHeight="1">
      <c r="J1" s="534" t="s">
        <v>196</v>
      </c>
      <c r="K1" s="534"/>
      <c r="L1" s="534"/>
    </row>
    <row r="2" spans="1:16" ht="24" customHeight="1">
      <c r="A2" s="534" t="s">
        <v>226</v>
      </c>
      <c r="B2" s="534"/>
      <c r="C2" s="534"/>
      <c r="D2" s="534"/>
      <c r="E2" s="534"/>
      <c r="F2" s="534"/>
      <c r="G2" s="534"/>
      <c r="H2" s="534"/>
      <c r="I2" s="534"/>
      <c r="J2" s="534"/>
      <c r="K2" s="534"/>
      <c r="L2" s="534"/>
    </row>
    <row r="3" spans="1:16" ht="20.100000000000001" customHeight="1">
      <c r="G3" s="71"/>
      <c r="H3" s="71"/>
    </row>
    <row r="4" spans="1:16" ht="24" customHeight="1">
      <c r="A4" s="72">
        <v>1</v>
      </c>
      <c r="B4" s="73" t="s">
        <v>197</v>
      </c>
      <c r="C4" s="73"/>
      <c r="D4" s="73"/>
      <c r="G4" s="71"/>
      <c r="H4" s="71"/>
    </row>
    <row r="5" spans="1:16" ht="24" customHeight="1">
      <c r="B5" s="43" t="s">
        <v>198</v>
      </c>
      <c r="C5" s="74" t="s">
        <v>199</v>
      </c>
      <c r="D5" s="75"/>
      <c r="G5" s="71"/>
      <c r="H5" s="71"/>
    </row>
    <row r="6" spans="1:16" ht="24" customHeight="1">
      <c r="B6" s="43" t="s">
        <v>198</v>
      </c>
      <c r="C6" s="535"/>
      <c r="D6" s="535"/>
      <c r="E6" s="536" t="s">
        <v>200</v>
      </c>
      <c r="F6" s="536"/>
      <c r="G6" s="77"/>
      <c r="H6" s="536" t="s">
        <v>201</v>
      </c>
      <c r="I6" s="536"/>
    </row>
    <row r="7" spans="1:16" ht="24" customHeight="1">
      <c r="B7" s="43" t="s">
        <v>198</v>
      </c>
      <c r="C7" s="533"/>
      <c r="D7" s="533"/>
      <c r="E7" s="74" t="s">
        <v>202</v>
      </c>
      <c r="F7" s="76"/>
      <c r="G7" s="71"/>
      <c r="H7" s="76"/>
      <c r="I7" s="76"/>
    </row>
    <row r="8" spans="1:16" ht="20.100000000000001" customHeight="1">
      <c r="B8" s="74"/>
      <c r="C8" s="74"/>
      <c r="D8" s="74"/>
      <c r="G8" s="71"/>
      <c r="H8" s="71"/>
    </row>
    <row r="9" spans="1:16" ht="24" customHeight="1">
      <c r="A9" s="73">
        <v>2</v>
      </c>
      <c r="B9" s="73" t="s">
        <v>203</v>
      </c>
      <c r="C9" s="73"/>
      <c r="D9" s="73"/>
    </row>
    <row r="10" spans="1:16" ht="32.25" customHeight="1">
      <c r="B10" s="539" t="s">
        <v>204</v>
      </c>
      <c r="C10" s="539"/>
      <c r="D10" s="539"/>
      <c r="E10" s="539"/>
      <c r="F10" s="539"/>
      <c r="G10" s="539"/>
      <c r="H10" s="539"/>
      <c r="I10" s="539" t="s">
        <v>205</v>
      </c>
      <c r="J10" s="539"/>
      <c r="K10" s="539"/>
      <c r="L10" s="539"/>
    </row>
    <row r="11" spans="1:16" ht="58.5" customHeight="1">
      <c r="B11" s="537" t="s">
        <v>206</v>
      </c>
      <c r="C11" s="537"/>
      <c r="D11" s="537"/>
      <c r="E11" s="537"/>
      <c r="F11" s="537"/>
      <c r="G11" s="537"/>
      <c r="H11" s="537"/>
      <c r="I11" s="537" t="s">
        <v>207</v>
      </c>
      <c r="J11" s="537"/>
      <c r="K11" s="537"/>
      <c r="L11" s="537"/>
    </row>
    <row r="12" spans="1:16" ht="58.5" customHeight="1">
      <c r="B12" s="537" t="s">
        <v>208</v>
      </c>
      <c r="C12" s="537"/>
      <c r="D12" s="537"/>
      <c r="E12" s="537"/>
      <c r="F12" s="537"/>
      <c r="G12" s="537"/>
      <c r="H12" s="537"/>
      <c r="I12" s="537" t="s">
        <v>209</v>
      </c>
      <c r="J12" s="538"/>
      <c r="K12" s="538"/>
      <c r="L12" s="538"/>
    </row>
    <row r="13" spans="1:16" ht="50.1" customHeight="1">
      <c r="B13" s="537" t="s">
        <v>210</v>
      </c>
      <c r="C13" s="537"/>
      <c r="D13" s="537"/>
      <c r="E13" s="538"/>
      <c r="F13" s="538"/>
      <c r="G13" s="538"/>
      <c r="H13" s="538"/>
      <c r="I13" s="537" t="s">
        <v>211</v>
      </c>
      <c r="J13" s="538"/>
      <c r="K13" s="538"/>
      <c r="L13" s="538"/>
    </row>
    <row r="14" spans="1:16" ht="50.1" customHeight="1">
      <c r="B14" s="537" t="s">
        <v>212</v>
      </c>
      <c r="C14" s="537"/>
      <c r="D14" s="537"/>
      <c r="E14" s="538"/>
      <c r="F14" s="538"/>
      <c r="G14" s="538"/>
      <c r="H14" s="538"/>
      <c r="I14" s="537" t="s">
        <v>213</v>
      </c>
      <c r="J14" s="538"/>
      <c r="K14" s="538"/>
      <c r="L14" s="538"/>
    </row>
    <row r="15" spans="1:16" ht="58.5" customHeight="1">
      <c r="B15" s="537" t="s">
        <v>214</v>
      </c>
      <c r="C15" s="537"/>
      <c r="D15" s="537"/>
      <c r="E15" s="538"/>
      <c r="F15" s="538"/>
      <c r="G15" s="538"/>
      <c r="H15" s="538"/>
      <c r="I15" s="537" t="s">
        <v>215</v>
      </c>
      <c r="J15" s="538"/>
      <c r="K15" s="538"/>
      <c r="L15" s="538"/>
    </row>
    <row r="16" spans="1:16" ht="69" customHeight="1">
      <c r="B16" s="537" t="s">
        <v>610</v>
      </c>
      <c r="C16" s="537"/>
      <c r="D16" s="537"/>
      <c r="E16" s="538"/>
      <c r="F16" s="538"/>
      <c r="G16" s="538"/>
      <c r="H16" s="538"/>
      <c r="I16" s="537" t="s">
        <v>216</v>
      </c>
      <c r="J16" s="538"/>
      <c r="K16" s="538"/>
      <c r="L16" s="538"/>
      <c r="P16" s="342"/>
    </row>
    <row r="17" spans="2:17" ht="39.950000000000003" customHeight="1">
      <c r="B17" s="540" t="s">
        <v>611</v>
      </c>
      <c r="C17" s="541"/>
      <c r="D17" s="541"/>
      <c r="E17" s="541"/>
      <c r="F17" s="541"/>
      <c r="G17" s="541"/>
      <c r="H17" s="541"/>
      <c r="I17" s="540" t="s">
        <v>217</v>
      </c>
      <c r="J17" s="541"/>
      <c r="K17" s="541"/>
      <c r="L17" s="542"/>
      <c r="P17" s="342"/>
    </row>
    <row r="18" spans="2:17" ht="20.100000000000001" customHeight="1">
      <c r="B18" s="546" t="s">
        <v>218</v>
      </c>
      <c r="C18" s="549"/>
      <c r="D18" s="549"/>
      <c r="E18" s="549"/>
      <c r="F18" s="549"/>
      <c r="G18" s="549"/>
      <c r="H18" s="549"/>
      <c r="I18" s="543"/>
      <c r="J18" s="544"/>
      <c r="K18" s="544"/>
      <c r="L18" s="545"/>
      <c r="P18" s="342"/>
    </row>
    <row r="19" spans="2:17" ht="58.5" customHeight="1">
      <c r="B19" s="550" t="s">
        <v>612</v>
      </c>
      <c r="C19" s="550"/>
      <c r="D19" s="550"/>
      <c r="E19" s="551"/>
      <c r="F19" s="551"/>
      <c r="G19" s="551"/>
      <c r="H19" s="551"/>
      <c r="I19" s="550" t="s">
        <v>219</v>
      </c>
      <c r="J19" s="551"/>
      <c r="K19" s="551"/>
      <c r="L19" s="551"/>
      <c r="Q19" s="78"/>
    </row>
    <row r="20" spans="2:17" ht="74.25" customHeight="1">
      <c r="B20" s="540" t="s">
        <v>613</v>
      </c>
      <c r="C20" s="541"/>
      <c r="D20" s="541"/>
      <c r="E20" s="541"/>
      <c r="F20" s="541"/>
      <c r="G20" s="541"/>
      <c r="H20" s="542"/>
      <c r="I20" s="540" t="s">
        <v>220</v>
      </c>
      <c r="J20" s="541"/>
      <c r="K20" s="541"/>
      <c r="L20" s="542"/>
      <c r="P20" s="342"/>
    </row>
    <row r="21" spans="2:17" ht="33" customHeight="1">
      <c r="B21" s="546" t="s">
        <v>221</v>
      </c>
      <c r="C21" s="547"/>
      <c r="D21" s="547"/>
      <c r="E21" s="547"/>
      <c r="F21" s="547"/>
      <c r="G21" s="547"/>
      <c r="H21" s="548"/>
      <c r="I21" s="543"/>
      <c r="J21" s="544"/>
      <c r="K21" s="544"/>
      <c r="L21" s="545"/>
      <c r="P21" s="342"/>
    </row>
    <row r="22" spans="2:17" ht="24" customHeight="1">
      <c r="C22" s="342"/>
    </row>
  </sheetData>
  <sheetProtection formatCells="0" formatColumns="0" formatRows="0" insertColumns="0" insertRows="0"/>
  <mergeCells count="28">
    <mergeCell ref="J1:L1"/>
    <mergeCell ref="B20:H20"/>
    <mergeCell ref="I20:L21"/>
    <mergeCell ref="B21:H21"/>
    <mergeCell ref="B16:H16"/>
    <mergeCell ref="I16:L16"/>
    <mergeCell ref="B17:H17"/>
    <mergeCell ref="I17:L18"/>
    <mergeCell ref="B18:H18"/>
    <mergeCell ref="B19:H19"/>
    <mergeCell ref="I19:L19"/>
    <mergeCell ref="B13:H13"/>
    <mergeCell ref="I13:L13"/>
    <mergeCell ref="B14:H14"/>
    <mergeCell ref="I14:L14"/>
    <mergeCell ref="B15:H15"/>
    <mergeCell ref="I15:L15"/>
    <mergeCell ref="B10:H10"/>
    <mergeCell ref="I10:L10"/>
    <mergeCell ref="B11:H11"/>
    <mergeCell ref="I11:L11"/>
    <mergeCell ref="B12:H12"/>
    <mergeCell ref="I12:L12"/>
    <mergeCell ref="C7:D7"/>
    <mergeCell ref="A2:L2"/>
    <mergeCell ref="C6:D6"/>
    <mergeCell ref="E6:F6"/>
    <mergeCell ref="H6:I6"/>
  </mergeCells>
  <phoneticPr fontId="1"/>
  <hyperlinks>
    <hyperlink ref="B18" r:id="rId1" xr:uid="{2A8A8313-A348-4A71-94B1-69F4416D9901}"/>
    <hyperlink ref="B21" r:id="rId2" xr:uid="{59E6BB57-C192-41E7-98F2-961877BB097B}"/>
  </hyperlinks>
  <pageMargins left="0.78740157480314965" right="0.78740157480314965" top="0.74803149606299213" bottom="0.70866141732283472" header="0.31496062992125984" footer="0.19685039370078741"/>
  <pageSetup paperSize="9" scale="90" orientation="portrait"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42325-CE85-4B10-8778-5A0211425AE8}">
  <sheetPr>
    <tabColor rgb="FF92D050"/>
  </sheetPr>
  <dimension ref="A1:AE50"/>
  <sheetViews>
    <sheetView view="pageBreakPreview" zoomScaleNormal="100" zoomScaleSheetLayoutView="100" workbookViewId="0">
      <selection activeCell="AD6" sqref="AD6"/>
    </sheetView>
  </sheetViews>
  <sheetFormatPr defaultRowHeight="18.75"/>
  <cols>
    <col min="1" max="1" width="0.875" style="344" customWidth="1"/>
    <col min="2" max="27" width="2.5" style="344" customWidth="1"/>
    <col min="28" max="50" width="2.625" style="344" customWidth="1"/>
    <col min="51" max="16384" width="9" style="344"/>
  </cols>
  <sheetData>
    <row r="1" spans="1:31" ht="20.25">
      <c r="A1" s="343" t="s">
        <v>0</v>
      </c>
    </row>
    <row r="2" spans="1:31">
      <c r="A2" s="575" t="s">
        <v>472</v>
      </c>
      <c r="B2" s="575"/>
      <c r="C2" s="575"/>
      <c r="D2" s="575"/>
      <c r="E2" s="575"/>
      <c r="F2" s="575"/>
      <c r="G2" s="575"/>
      <c r="H2" s="575"/>
      <c r="I2" s="575"/>
      <c r="J2" s="575"/>
      <c r="K2" s="575"/>
      <c r="L2" s="575"/>
      <c r="M2" s="575"/>
      <c r="N2" s="575"/>
    </row>
    <row r="3" spans="1:31">
      <c r="A3" s="575" t="s">
        <v>473</v>
      </c>
      <c r="B3" s="575"/>
      <c r="C3" s="575"/>
      <c r="D3" s="575"/>
      <c r="E3" s="575"/>
      <c r="F3" s="575"/>
      <c r="G3" s="575"/>
      <c r="H3" s="575"/>
      <c r="I3" s="575"/>
      <c r="J3" s="575"/>
      <c r="K3" s="575"/>
    </row>
    <row r="4" spans="1:31" ht="20.100000000000001" customHeight="1">
      <c r="A4" s="346" t="s">
        <v>43</v>
      </c>
      <c r="B4" s="346"/>
      <c r="C4" s="346"/>
      <c r="D4" s="346"/>
      <c r="E4" s="346"/>
      <c r="F4" s="346"/>
      <c r="G4" s="346"/>
      <c r="H4" s="346"/>
      <c r="I4" s="346"/>
      <c r="J4" s="346"/>
      <c r="K4" s="346"/>
      <c r="L4" s="346"/>
      <c r="M4" s="346"/>
      <c r="N4" s="346"/>
      <c r="O4" s="346"/>
      <c r="P4" s="346"/>
      <c r="Q4" s="346"/>
      <c r="R4" s="346"/>
      <c r="S4" s="346"/>
      <c r="T4" s="346"/>
      <c r="U4" s="346"/>
      <c r="V4" s="346"/>
      <c r="W4" s="346"/>
      <c r="X4" s="346"/>
      <c r="AA4" s="345"/>
      <c r="AB4" s="2"/>
      <c r="AC4" s="2"/>
      <c r="AD4" s="2"/>
      <c r="AE4" s="2"/>
    </row>
    <row r="5" spans="1:31" ht="20.100000000000001" customHeight="1">
      <c r="A5" s="566" t="s">
        <v>44</v>
      </c>
      <c r="B5" s="566"/>
      <c r="C5" s="566"/>
      <c r="D5" s="566"/>
      <c r="E5" s="566"/>
      <c r="F5" s="566"/>
      <c r="G5" s="566" t="s">
        <v>45</v>
      </c>
      <c r="H5" s="566"/>
      <c r="I5" s="566"/>
      <c r="J5" s="566"/>
      <c r="K5" s="566"/>
      <c r="L5" s="566"/>
      <c r="M5" s="566" t="s">
        <v>46</v>
      </c>
      <c r="N5" s="566"/>
      <c r="O5" s="566"/>
      <c r="P5" s="566"/>
      <c r="Q5" s="566"/>
      <c r="R5" s="566"/>
      <c r="S5" s="567" t="s">
        <v>47</v>
      </c>
      <c r="T5" s="568"/>
      <c r="U5" s="568"/>
      <c r="V5" s="568"/>
      <c r="W5" s="568"/>
      <c r="X5" s="569"/>
      <c r="Y5" s="345"/>
      <c r="Z5" s="345"/>
      <c r="AA5" s="345"/>
      <c r="AB5" s="2"/>
      <c r="AC5" s="2"/>
      <c r="AD5" s="2"/>
      <c r="AE5" s="2"/>
    </row>
    <row r="6" spans="1:31" ht="39.950000000000003" customHeight="1">
      <c r="A6" s="570" t="s">
        <v>614</v>
      </c>
      <c r="B6" s="566"/>
      <c r="C6" s="566"/>
      <c r="D6" s="566"/>
      <c r="E6" s="566"/>
      <c r="F6" s="566"/>
      <c r="G6" s="561"/>
      <c r="H6" s="562"/>
      <c r="I6" s="562"/>
      <c r="J6" s="562"/>
      <c r="K6" s="562" t="s">
        <v>41</v>
      </c>
      <c r="L6" s="563"/>
      <c r="M6" s="561"/>
      <c r="N6" s="562"/>
      <c r="O6" s="562"/>
      <c r="P6" s="562"/>
      <c r="Q6" s="562" t="s">
        <v>41</v>
      </c>
      <c r="R6" s="563"/>
      <c r="S6" s="561"/>
      <c r="T6" s="562"/>
      <c r="U6" s="562"/>
      <c r="V6" s="562"/>
      <c r="W6" s="562" t="s">
        <v>41</v>
      </c>
      <c r="X6" s="563"/>
      <c r="Y6" s="345"/>
      <c r="Z6" s="345"/>
      <c r="AA6" s="345"/>
      <c r="AB6" s="2"/>
      <c r="AC6" s="2"/>
      <c r="AD6" s="2"/>
      <c r="AE6" s="2"/>
    </row>
    <row r="7" spans="1:31" ht="20.100000000000001" customHeight="1">
      <c r="A7" s="250"/>
      <c r="B7" s="2"/>
      <c r="C7" s="2"/>
      <c r="D7" s="2"/>
      <c r="E7" s="2"/>
      <c r="F7" s="2"/>
      <c r="G7" s="1"/>
      <c r="H7" s="1"/>
      <c r="I7" s="1"/>
      <c r="J7" s="1"/>
      <c r="K7" s="1"/>
      <c r="L7" s="1"/>
      <c r="M7" s="1"/>
      <c r="N7" s="1"/>
      <c r="O7" s="1"/>
      <c r="P7" s="1"/>
      <c r="Q7" s="1"/>
      <c r="R7" s="1"/>
      <c r="S7" s="1"/>
      <c r="T7" s="1"/>
      <c r="U7" s="1"/>
      <c r="V7" s="1"/>
      <c r="W7" s="1"/>
      <c r="X7" s="1"/>
      <c r="Y7" s="345"/>
      <c r="Z7" s="345"/>
      <c r="AA7" s="345"/>
      <c r="AB7" s="2"/>
      <c r="AC7" s="2"/>
      <c r="AD7" s="2"/>
      <c r="AE7" s="2"/>
    </row>
    <row r="8" spans="1:31" ht="20.100000000000001" customHeight="1">
      <c r="A8" s="559" t="s">
        <v>474</v>
      </c>
      <c r="B8" s="560"/>
      <c r="C8" s="560"/>
      <c r="D8" s="560"/>
      <c r="E8" s="560"/>
      <c r="F8" s="560"/>
      <c r="G8" s="560"/>
      <c r="H8" s="560"/>
      <c r="I8" s="560"/>
      <c r="J8" s="560"/>
      <c r="K8" s="560"/>
      <c r="L8" s="560"/>
      <c r="M8" s="560"/>
    </row>
    <row r="9" spans="1:31" ht="20.100000000000001" customHeight="1">
      <c r="A9" s="552" t="s">
        <v>1</v>
      </c>
      <c r="B9" s="553"/>
      <c r="C9" s="553"/>
      <c r="D9" s="553"/>
      <c r="E9" s="553"/>
      <c r="F9" s="553"/>
      <c r="G9" s="553"/>
      <c r="H9" s="553"/>
      <c r="I9" s="553"/>
      <c r="J9" s="553"/>
      <c r="K9" s="553"/>
      <c r="L9" s="553"/>
      <c r="M9" s="553"/>
      <c r="N9" s="553"/>
      <c r="O9" s="553"/>
      <c r="P9" s="553"/>
      <c r="Q9" s="553"/>
      <c r="R9" s="553"/>
      <c r="S9" s="553"/>
      <c r="T9" s="553"/>
      <c r="U9" s="553"/>
      <c r="V9" s="553"/>
      <c r="W9" s="553"/>
      <c r="X9" s="553"/>
      <c r="Y9" s="553"/>
      <c r="Z9" s="553"/>
      <c r="AA9" s="554"/>
      <c r="AB9" s="555" t="s">
        <v>2</v>
      </c>
      <c r="AC9" s="555"/>
      <c r="AD9" s="555" t="s">
        <v>3</v>
      </c>
      <c r="AE9" s="555"/>
    </row>
    <row r="10" spans="1:31" ht="20.100000000000001" customHeight="1">
      <c r="A10" s="348"/>
      <c r="B10" s="556" t="s">
        <v>8</v>
      </c>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8"/>
      <c r="AC10" s="558"/>
      <c r="AD10" s="558"/>
      <c r="AE10" s="558"/>
    </row>
    <row r="11" spans="1:31" s="350" customFormat="1" ht="39.950000000000003" customHeight="1">
      <c r="A11" s="349"/>
      <c r="B11" s="564" t="s">
        <v>18</v>
      </c>
      <c r="C11" s="565"/>
      <c r="D11" s="565"/>
      <c r="E11" s="565"/>
      <c r="F11" s="565"/>
      <c r="G11" s="565"/>
      <c r="H11" s="565"/>
      <c r="I11" s="565"/>
      <c r="J11" s="565"/>
      <c r="K11" s="565"/>
      <c r="L11" s="565"/>
      <c r="M11" s="565"/>
      <c r="N11" s="565"/>
      <c r="O11" s="565"/>
      <c r="P11" s="565"/>
      <c r="Q11" s="565"/>
      <c r="R11" s="565"/>
      <c r="S11" s="565"/>
      <c r="T11" s="565"/>
      <c r="U11" s="565"/>
      <c r="V11" s="565"/>
      <c r="W11" s="565"/>
      <c r="X11" s="565"/>
      <c r="Y11" s="565"/>
      <c r="Z11" s="565"/>
      <c r="AA11" s="565"/>
      <c r="AB11" s="558"/>
      <c r="AC11" s="558"/>
      <c r="AD11" s="558"/>
      <c r="AE11" s="558"/>
    </row>
    <row r="12" spans="1:31" ht="20.100000000000001" customHeight="1">
      <c r="A12" s="348"/>
      <c r="B12" s="556" t="s">
        <v>9</v>
      </c>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8"/>
      <c r="AC12" s="558"/>
      <c r="AD12" s="558"/>
      <c r="AE12" s="558"/>
    </row>
    <row r="13" spans="1:31" ht="20.100000000000001" customHeight="1">
      <c r="A13" s="348"/>
      <c r="B13" s="556" t="s">
        <v>10</v>
      </c>
      <c r="C13" s="557"/>
      <c r="D13" s="557"/>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8"/>
      <c r="AC13" s="558"/>
      <c r="AD13" s="558"/>
      <c r="AE13" s="558"/>
    </row>
    <row r="14" spans="1:31" ht="39.950000000000003" customHeight="1">
      <c r="A14" s="348"/>
      <c r="B14" s="564" t="s">
        <v>11</v>
      </c>
      <c r="C14" s="565"/>
      <c r="D14" s="565"/>
      <c r="E14" s="565"/>
      <c r="F14" s="565"/>
      <c r="G14" s="565"/>
      <c r="H14" s="565"/>
      <c r="I14" s="565"/>
      <c r="J14" s="565"/>
      <c r="K14" s="565"/>
      <c r="L14" s="565"/>
      <c r="M14" s="565"/>
      <c r="N14" s="565"/>
      <c r="O14" s="565"/>
      <c r="P14" s="565"/>
      <c r="Q14" s="565"/>
      <c r="R14" s="565"/>
      <c r="S14" s="565"/>
      <c r="T14" s="565"/>
      <c r="U14" s="565"/>
      <c r="V14" s="565"/>
      <c r="W14" s="565"/>
      <c r="X14" s="565"/>
      <c r="Y14" s="565"/>
      <c r="Z14" s="565"/>
      <c r="AA14" s="565"/>
      <c r="AB14" s="558"/>
      <c r="AC14" s="558"/>
      <c r="AD14" s="558"/>
      <c r="AE14" s="558"/>
    </row>
    <row r="15" spans="1:31" ht="20.100000000000001" customHeight="1">
      <c r="A15" s="348"/>
      <c r="B15" s="556" t="s">
        <v>12</v>
      </c>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8"/>
      <c r="AC15" s="558"/>
      <c r="AD15" s="558"/>
      <c r="AE15" s="558"/>
    </row>
    <row r="16" spans="1:31" ht="20.100000000000001" customHeight="1"/>
    <row r="17" spans="1:31" ht="20.100000000000001" customHeight="1">
      <c r="A17" s="559" t="s">
        <v>615</v>
      </c>
      <c r="B17" s="560"/>
      <c r="C17" s="560"/>
      <c r="D17" s="560"/>
      <c r="E17" s="560"/>
      <c r="F17" s="560"/>
      <c r="G17" s="560"/>
      <c r="H17" s="560"/>
      <c r="I17" s="560"/>
      <c r="J17" s="560"/>
      <c r="K17" s="560"/>
      <c r="L17" s="560"/>
      <c r="M17" s="560"/>
    </row>
    <row r="18" spans="1:31" ht="20.100000000000001" customHeight="1">
      <c r="A18" s="552" t="s">
        <v>1</v>
      </c>
      <c r="B18" s="553"/>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4"/>
      <c r="AB18" s="555" t="s">
        <v>2</v>
      </c>
      <c r="AC18" s="555"/>
      <c r="AD18" s="555" t="s">
        <v>3</v>
      </c>
      <c r="AE18" s="555"/>
    </row>
    <row r="19" spans="1:31" ht="39.950000000000003" customHeight="1">
      <c r="A19" s="348"/>
      <c r="B19" s="564" t="s">
        <v>34</v>
      </c>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58"/>
      <c r="AC19" s="558"/>
      <c r="AD19" s="558"/>
      <c r="AE19" s="558"/>
    </row>
    <row r="20" spans="1:31" ht="39.950000000000003" customHeight="1">
      <c r="A20" s="348"/>
      <c r="B20" s="564" t="s">
        <v>360</v>
      </c>
      <c r="C20" s="565"/>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58"/>
      <c r="AC20" s="558"/>
      <c r="AD20" s="558"/>
      <c r="AE20" s="558"/>
    </row>
    <row r="22" spans="1:31" ht="20.100000000000001" customHeight="1">
      <c r="A22" s="559" t="s">
        <v>475</v>
      </c>
      <c r="B22" s="560"/>
      <c r="C22" s="560"/>
      <c r="D22" s="560"/>
      <c r="E22" s="560"/>
      <c r="F22" s="560"/>
      <c r="G22" s="560"/>
      <c r="H22" s="560"/>
      <c r="I22" s="560"/>
      <c r="J22" s="560"/>
      <c r="K22" s="560"/>
      <c r="L22" s="560"/>
      <c r="M22" s="560"/>
    </row>
    <row r="23" spans="1:31" ht="20.100000000000001" customHeight="1">
      <c r="A23" s="552" t="s">
        <v>1</v>
      </c>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4"/>
      <c r="AB23" s="555" t="s">
        <v>2</v>
      </c>
      <c r="AC23" s="555"/>
      <c r="AD23" s="555" t="s">
        <v>3</v>
      </c>
      <c r="AE23" s="555"/>
    </row>
    <row r="24" spans="1:31" s="350" customFormat="1" ht="80.099999999999994" customHeight="1">
      <c r="A24" s="349"/>
      <c r="B24" s="564" t="s">
        <v>35</v>
      </c>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58"/>
      <c r="AC24" s="558"/>
      <c r="AD24" s="558"/>
      <c r="AE24" s="558"/>
    </row>
    <row r="25" spans="1:31" s="350" customFormat="1" ht="120" customHeight="1">
      <c r="A25" s="349"/>
      <c r="B25" s="564" t="s">
        <v>64</v>
      </c>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58"/>
      <c r="AC25" s="558"/>
      <c r="AD25" s="558"/>
      <c r="AE25" s="558"/>
    </row>
    <row r="26" spans="1:31" ht="9.9499999999999993" customHeight="1">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2"/>
      <c r="AC26" s="2"/>
      <c r="AD26" s="2"/>
      <c r="AE26" s="2"/>
    </row>
    <row r="27" spans="1:31" ht="20.100000000000001" customHeight="1">
      <c r="A27" s="351" t="s">
        <v>36</v>
      </c>
    </row>
    <row r="28" spans="1:31" ht="39.950000000000003" customHeight="1">
      <c r="A28" s="566"/>
      <c r="B28" s="566"/>
      <c r="C28" s="566"/>
      <c r="D28" s="566"/>
      <c r="E28" s="566"/>
      <c r="F28" s="566"/>
      <c r="G28" s="566" t="s">
        <v>38</v>
      </c>
      <c r="H28" s="566"/>
      <c r="I28" s="566"/>
      <c r="J28" s="566"/>
      <c r="K28" s="566"/>
      <c r="L28" s="566"/>
      <c r="M28" s="566" t="s">
        <v>39</v>
      </c>
      <c r="N28" s="566"/>
      <c r="O28" s="566"/>
      <c r="P28" s="566"/>
      <c r="Q28" s="566"/>
      <c r="R28" s="566"/>
      <c r="S28" s="567" t="s">
        <v>42</v>
      </c>
      <c r="T28" s="568"/>
      <c r="U28" s="568"/>
      <c r="V28" s="568"/>
      <c r="W28" s="568"/>
      <c r="X28" s="569"/>
      <c r="Y28" s="574" t="s">
        <v>616</v>
      </c>
      <c r="Z28" s="568"/>
      <c r="AA28" s="568"/>
      <c r="AB28" s="568"/>
      <c r="AC28" s="568"/>
      <c r="AD28" s="568"/>
      <c r="AE28" s="569"/>
    </row>
    <row r="29" spans="1:31" ht="39.950000000000003" customHeight="1">
      <c r="A29" s="570" t="s">
        <v>617</v>
      </c>
      <c r="B29" s="566"/>
      <c r="C29" s="566"/>
      <c r="D29" s="566"/>
      <c r="E29" s="566"/>
      <c r="F29" s="567"/>
      <c r="G29" s="561"/>
      <c r="H29" s="562"/>
      <c r="I29" s="562"/>
      <c r="J29" s="562"/>
      <c r="K29" s="562" t="s">
        <v>41</v>
      </c>
      <c r="L29" s="563"/>
      <c r="M29" s="561"/>
      <c r="N29" s="562"/>
      <c r="O29" s="562"/>
      <c r="P29" s="562"/>
      <c r="Q29" s="562" t="s">
        <v>41</v>
      </c>
      <c r="R29" s="563"/>
      <c r="S29" s="561"/>
      <c r="T29" s="562"/>
      <c r="U29" s="562"/>
      <c r="V29" s="562"/>
      <c r="W29" s="562" t="s">
        <v>41</v>
      </c>
      <c r="X29" s="563"/>
      <c r="Y29" s="571"/>
      <c r="Z29" s="572"/>
      <c r="AA29" s="572"/>
      <c r="AB29" s="572"/>
      <c r="AC29" s="572"/>
      <c r="AD29" s="572"/>
      <c r="AE29" s="573"/>
    </row>
    <row r="30" spans="1:31" ht="39.950000000000003" customHeight="1">
      <c r="A30" s="566" t="s">
        <v>37</v>
      </c>
      <c r="B30" s="566"/>
      <c r="C30" s="566"/>
      <c r="D30" s="566"/>
      <c r="E30" s="566"/>
      <c r="F30" s="566"/>
      <c r="G30" s="561"/>
      <c r="H30" s="562"/>
      <c r="I30" s="562"/>
      <c r="J30" s="562"/>
      <c r="K30" s="562" t="s">
        <v>41</v>
      </c>
      <c r="L30" s="563"/>
      <c r="M30" s="561"/>
      <c r="N30" s="562"/>
      <c r="O30" s="562"/>
      <c r="P30" s="562"/>
      <c r="Q30" s="562" t="s">
        <v>41</v>
      </c>
      <c r="R30" s="563"/>
      <c r="S30" s="561"/>
      <c r="T30" s="562"/>
      <c r="U30" s="562"/>
      <c r="V30" s="562"/>
      <c r="W30" s="562" t="s">
        <v>41</v>
      </c>
      <c r="X30" s="563"/>
      <c r="Y30" s="571"/>
      <c r="Z30" s="572"/>
      <c r="AA30" s="572"/>
      <c r="AB30" s="572"/>
      <c r="AC30" s="572"/>
      <c r="AD30" s="572"/>
      <c r="AE30" s="573"/>
    </row>
    <row r="31" spans="1:31" ht="20.100000000000001" customHeight="1">
      <c r="B31" s="345" t="s">
        <v>40</v>
      </c>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2"/>
      <c r="AC31" s="2"/>
      <c r="AD31" s="2"/>
      <c r="AE31" s="2"/>
    </row>
    <row r="32" spans="1:31" ht="20.100000000000001" customHeight="1">
      <c r="A32" s="347"/>
    </row>
    <row r="33" spans="1:31" ht="20.100000000000001" customHeight="1">
      <c r="A33" s="576" t="s">
        <v>476</v>
      </c>
      <c r="B33" s="576"/>
      <c r="C33" s="576"/>
      <c r="D33" s="576"/>
      <c r="E33" s="576"/>
      <c r="F33" s="576"/>
      <c r="G33" s="576"/>
      <c r="H33" s="576"/>
      <c r="I33" s="576"/>
      <c r="J33" s="576"/>
      <c r="K33" s="576"/>
      <c r="L33" s="576"/>
      <c r="M33" s="576"/>
      <c r="N33" s="576"/>
      <c r="O33" s="576"/>
      <c r="P33" s="576"/>
      <c r="Q33" s="576"/>
      <c r="R33" s="576"/>
    </row>
    <row r="34" spans="1:31" ht="19.5">
      <c r="A34" s="552" t="s">
        <v>1</v>
      </c>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4"/>
      <c r="AB34" s="555" t="s">
        <v>2</v>
      </c>
      <c r="AC34" s="555"/>
      <c r="AD34" s="555" t="s">
        <v>3</v>
      </c>
      <c r="AE34" s="555"/>
    </row>
    <row r="35" spans="1:31" ht="20.100000000000001" customHeight="1">
      <c r="A35" s="348"/>
      <c r="B35" s="556" t="s">
        <v>4</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8"/>
      <c r="AC35" s="558"/>
      <c r="AD35" s="558"/>
      <c r="AE35" s="558"/>
    </row>
    <row r="36" spans="1:31" ht="20.100000000000001" customHeight="1">
      <c r="A36" s="348"/>
      <c r="B36" s="556" t="s">
        <v>5</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557"/>
      <c r="AB36" s="558"/>
      <c r="AC36" s="558"/>
      <c r="AD36" s="558"/>
      <c r="AE36" s="558"/>
    </row>
    <row r="37" spans="1:31" ht="20.100000000000001" customHeight="1">
      <c r="A37" s="348"/>
      <c r="B37" s="556" t="s">
        <v>645</v>
      </c>
      <c r="C37" s="557"/>
      <c r="D37" s="557"/>
      <c r="E37" s="557"/>
      <c r="F37" s="557"/>
      <c r="G37" s="557"/>
      <c r="H37" s="557"/>
      <c r="I37" s="557"/>
      <c r="J37" s="557"/>
      <c r="K37" s="557"/>
      <c r="L37" s="557"/>
      <c r="M37" s="557"/>
      <c r="N37" s="557"/>
      <c r="O37" s="557"/>
      <c r="P37" s="557"/>
      <c r="Q37" s="557"/>
      <c r="R37" s="557"/>
      <c r="S37" s="557"/>
      <c r="T37" s="557"/>
      <c r="U37" s="557"/>
      <c r="V37" s="557"/>
      <c r="W37" s="557"/>
      <c r="X37" s="557"/>
      <c r="Y37" s="557"/>
      <c r="Z37" s="557"/>
      <c r="AA37" s="557"/>
      <c r="AB37" s="558"/>
      <c r="AC37" s="558"/>
      <c r="AD37" s="558"/>
      <c r="AE37" s="558"/>
    </row>
    <row r="38" spans="1:31" ht="39.950000000000003" customHeight="1">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2"/>
      <c r="AC38" s="2"/>
      <c r="AD38" s="2"/>
      <c r="AE38" s="2"/>
    </row>
    <row r="39" spans="1:31" ht="39.950000000000003" customHeight="1">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2"/>
      <c r="AC39" s="2"/>
      <c r="AD39" s="2"/>
      <c r="AE39" s="2"/>
    </row>
    <row r="40" spans="1:31" ht="39.950000000000003" customHeight="1">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2"/>
      <c r="AC40" s="2"/>
      <c r="AD40" s="2"/>
      <c r="AE40" s="2"/>
    </row>
    <row r="41" spans="1:31" ht="39.950000000000003" customHeight="1">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2"/>
      <c r="AC41" s="2"/>
      <c r="AD41" s="2"/>
      <c r="AE41" s="2"/>
    </row>
    <row r="42" spans="1:31" ht="39.950000000000003" customHeight="1">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2"/>
      <c r="AC42" s="2"/>
      <c r="AD42" s="2"/>
      <c r="AE42" s="2"/>
    </row>
    <row r="43" spans="1:31" ht="39.950000000000003" customHeight="1">
      <c r="B43" s="352"/>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2"/>
      <c r="AC43" s="2"/>
      <c r="AD43" s="2"/>
      <c r="AE43" s="2"/>
    </row>
    <row r="44" spans="1:31" ht="39.950000000000003" customHeight="1">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2"/>
      <c r="AC44" s="2"/>
      <c r="AD44" s="2"/>
      <c r="AE44" s="2"/>
    </row>
    <row r="45" spans="1:31" ht="39.950000000000003" customHeight="1">
      <c r="B45" s="35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2"/>
      <c r="AC45" s="2"/>
      <c r="AD45" s="2"/>
      <c r="AE45" s="2"/>
    </row>
    <row r="46" spans="1:31" ht="39.950000000000003" customHeight="1">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2"/>
      <c r="AC46" s="2"/>
      <c r="AD46" s="2"/>
      <c r="AE46" s="2"/>
    </row>
    <row r="47" spans="1:31" ht="39.950000000000003" customHeight="1">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2"/>
      <c r="AC47" s="2"/>
      <c r="AD47" s="2"/>
      <c r="AE47" s="2"/>
    </row>
    <row r="48" spans="1:31" ht="39.950000000000003" customHeight="1">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2"/>
      <c r="AC48" s="2"/>
      <c r="AD48" s="2"/>
      <c r="AE48" s="2"/>
    </row>
    <row r="49" spans="2:31" ht="39.950000000000003" customHeight="1">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2"/>
      <c r="AC49" s="2"/>
      <c r="AD49" s="2"/>
      <c r="AE49" s="2"/>
    </row>
    <row r="50" spans="2:31" ht="39.950000000000003" customHeight="1">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2"/>
      <c r="AC50" s="2"/>
      <c r="AD50" s="2"/>
      <c r="AE50" s="2"/>
    </row>
  </sheetData>
  <mergeCells count="89">
    <mergeCell ref="A2:N2"/>
    <mergeCell ref="A3:K3"/>
    <mergeCell ref="A33:R33"/>
    <mergeCell ref="A17:M17"/>
    <mergeCell ref="A18:AA18"/>
    <mergeCell ref="G29:J29"/>
    <mergeCell ref="K29:L29"/>
    <mergeCell ref="M29:P29"/>
    <mergeCell ref="Q29:R29"/>
    <mergeCell ref="B10:AA10"/>
    <mergeCell ref="A30:F30"/>
    <mergeCell ref="G30:J30"/>
    <mergeCell ref="K30:L30"/>
    <mergeCell ref="A29:F29"/>
    <mergeCell ref="A28:F28"/>
    <mergeCell ref="G28:L28"/>
    <mergeCell ref="M28:R28"/>
    <mergeCell ref="S28:X28"/>
    <mergeCell ref="Y28:AE28"/>
    <mergeCell ref="AD19:AE19"/>
    <mergeCell ref="AD23:AE23"/>
    <mergeCell ref="AD20:AE20"/>
    <mergeCell ref="B15:AA15"/>
    <mergeCell ref="AB25:AC25"/>
    <mergeCell ref="AD25:AE25"/>
    <mergeCell ref="B25:AA25"/>
    <mergeCell ref="AB18:AC18"/>
    <mergeCell ref="B19:AA19"/>
    <mergeCell ref="AB19:AC19"/>
    <mergeCell ref="A22:M22"/>
    <mergeCell ref="A23:AA23"/>
    <mergeCell ref="AB23:AC23"/>
    <mergeCell ref="B20:AA20"/>
    <mergeCell ref="AB20:AC20"/>
    <mergeCell ref="AB10:AC10"/>
    <mergeCell ref="AD10:AE10"/>
    <mergeCell ref="AD15:AE15"/>
    <mergeCell ref="Y30:AE30"/>
    <mergeCell ref="S29:V29"/>
    <mergeCell ref="W29:X29"/>
    <mergeCell ref="Y29:AE29"/>
    <mergeCell ref="AB14:AC14"/>
    <mergeCell ref="AD14:AE14"/>
    <mergeCell ref="S30:V30"/>
    <mergeCell ref="W30:X30"/>
    <mergeCell ref="AB15:AC15"/>
    <mergeCell ref="B24:AA24"/>
    <mergeCell ref="AB24:AC24"/>
    <mergeCell ref="AD24:AE24"/>
    <mergeCell ref="AD18:AE18"/>
    <mergeCell ref="G5:L5"/>
    <mergeCell ref="M5:R5"/>
    <mergeCell ref="S5:X5"/>
    <mergeCell ref="A6:F6"/>
    <mergeCell ref="G6:J6"/>
    <mergeCell ref="K6:L6"/>
    <mergeCell ref="M6:P6"/>
    <mergeCell ref="Q6:R6"/>
    <mergeCell ref="S6:V6"/>
    <mergeCell ref="W6:X6"/>
    <mergeCell ref="A5:F5"/>
    <mergeCell ref="A8:M8"/>
    <mergeCell ref="A9:AA9"/>
    <mergeCell ref="AB9:AC9"/>
    <mergeCell ref="AD9:AE9"/>
    <mergeCell ref="M30:P30"/>
    <mergeCell ref="Q30:R30"/>
    <mergeCell ref="B13:AA13"/>
    <mergeCell ref="AB13:AC13"/>
    <mergeCell ref="AD13:AE13"/>
    <mergeCell ref="B14:AA14"/>
    <mergeCell ref="B11:AA11"/>
    <mergeCell ref="AB11:AC11"/>
    <mergeCell ref="AD11:AE11"/>
    <mergeCell ref="B12:AA12"/>
    <mergeCell ref="AB12:AC12"/>
    <mergeCell ref="AD12:AE12"/>
    <mergeCell ref="B36:AA36"/>
    <mergeCell ref="AB36:AC36"/>
    <mergeCell ref="AD36:AE36"/>
    <mergeCell ref="B37:AA37"/>
    <mergeCell ref="AB37:AC37"/>
    <mergeCell ref="AD37:AE37"/>
    <mergeCell ref="A34:AA34"/>
    <mergeCell ref="AB34:AC34"/>
    <mergeCell ref="AD34:AE34"/>
    <mergeCell ref="B35:AA35"/>
    <mergeCell ref="AB35:AC35"/>
    <mergeCell ref="AD35:AE35"/>
  </mergeCells>
  <phoneticPr fontId="1"/>
  <printOptions horizontalCentered="1"/>
  <pageMargins left="0.78740157480314965" right="0.78740157480314965" top="0.74803149606299213" bottom="0.74803149606299213" header="0.31496062992125984" footer="0.31496062992125984"/>
  <pageSetup paperSize="9" scale="98" orientation="portrait" r:id="rId1"/>
  <rowBreaks count="1" manualBreakCount="1">
    <brk id="25"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104775</xdr:colOff>
                    <xdr:row>35</xdr:row>
                    <xdr:rowOff>28575</xdr:rowOff>
                  </from>
                  <to>
                    <xdr:col>28</xdr:col>
                    <xdr:colOff>133350</xdr:colOff>
                    <xdr:row>35</xdr:row>
                    <xdr:rowOff>238125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29</xdr:col>
                    <xdr:colOff>95250</xdr:colOff>
                    <xdr:row>34</xdr:row>
                    <xdr:rowOff>28575</xdr:rowOff>
                  </from>
                  <to>
                    <xdr:col>30</xdr:col>
                    <xdr:colOff>114300</xdr:colOff>
                    <xdr:row>34</xdr:row>
                    <xdr:rowOff>238125</xdr:rowOff>
                  </to>
                </anchor>
              </controlPr>
            </control>
          </mc:Choice>
        </mc:AlternateContent>
        <mc:AlternateContent xmlns:mc="http://schemas.openxmlformats.org/markup-compatibility/2006">
          <mc:Choice Requires="x14">
            <control shapeId="47109" r:id="rId6" name="Check Box 5">
              <controlPr defaultSize="0" autoFill="0" autoLine="0" autoPict="0">
                <anchor moveWithCells="1">
                  <from>
                    <xdr:col>27</xdr:col>
                    <xdr:colOff>95250</xdr:colOff>
                    <xdr:row>34</xdr:row>
                    <xdr:rowOff>28575</xdr:rowOff>
                  </from>
                  <to>
                    <xdr:col>28</xdr:col>
                    <xdr:colOff>114300</xdr:colOff>
                    <xdr:row>34</xdr:row>
                    <xdr:rowOff>238125</xdr:rowOff>
                  </to>
                </anchor>
              </controlPr>
            </control>
          </mc:Choice>
        </mc:AlternateContent>
        <mc:AlternateContent xmlns:mc="http://schemas.openxmlformats.org/markup-compatibility/2006">
          <mc:Choice Requires="x14">
            <control shapeId="47125" r:id="rId7" name="Check Box 21">
              <controlPr defaultSize="0" autoFill="0" autoLine="0" autoPict="0">
                <anchor moveWithCells="1">
                  <from>
                    <xdr:col>27</xdr:col>
                    <xdr:colOff>104775</xdr:colOff>
                    <xdr:row>36</xdr:row>
                    <xdr:rowOff>28575</xdr:rowOff>
                  </from>
                  <to>
                    <xdr:col>28</xdr:col>
                    <xdr:colOff>133350</xdr:colOff>
                    <xdr:row>36</xdr:row>
                    <xdr:rowOff>238125</xdr:rowOff>
                  </to>
                </anchor>
              </controlPr>
            </control>
          </mc:Choice>
        </mc:AlternateContent>
        <mc:AlternateContent xmlns:mc="http://schemas.openxmlformats.org/markup-compatibility/2006">
          <mc:Choice Requires="x14">
            <control shapeId="47126" r:id="rId8" name="Check Box 22">
              <controlPr defaultSize="0" autoFill="0" autoLine="0" autoPict="0">
                <anchor moveWithCells="1">
                  <from>
                    <xdr:col>29</xdr:col>
                    <xdr:colOff>104775</xdr:colOff>
                    <xdr:row>35</xdr:row>
                    <xdr:rowOff>28575</xdr:rowOff>
                  </from>
                  <to>
                    <xdr:col>30</xdr:col>
                    <xdr:colOff>133350</xdr:colOff>
                    <xdr:row>35</xdr:row>
                    <xdr:rowOff>238125</xdr:rowOff>
                  </to>
                </anchor>
              </controlPr>
            </control>
          </mc:Choice>
        </mc:AlternateContent>
        <mc:AlternateContent xmlns:mc="http://schemas.openxmlformats.org/markup-compatibility/2006">
          <mc:Choice Requires="x14">
            <control shapeId="47127" r:id="rId9" name="Check Box 23">
              <controlPr defaultSize="0" autoFill="0" autoLine="0" autoPict="0">
                <anchor moveWithCells="1">
                  <from>
                    <xdr:col>29</xdr:col>
                    <xdr:colOff>104775</xdr:colOff>
                    <xdr:row>36</xdr:row>
                    <xdr:rowOff>28575</xdr:rowOff>
                  </from>
                  <to>
                    <xdr:col>30</xdr:col>
                    <xdr:colOff>133350</xdr:colOff>
                    <xdr:row>36</xdr:row>
                    <xdr:rowOff>238125</xdr:rowOff>
                  </to>
                </anchor>
              </controlPr>
            </control>
          </mc:Choice>
        </mc:AlternateContent>
        <mc:AlternateContent xmlns:mc="http://schemas.openxmlformats.org/markup-compatibility/2006">
          <mc:Choice Requires="x14">
            <control shapeId="47242" r:id="rId10" name="Check Box 138">
              <controlPr defaultSize="0" autoFill="0" autoLine="0" autoPict="0">
                <anchor moveWithCells="1">
                  <from>
                    <xdr:col>29</xdr:col>
                    <xdr:colOff>104775</xdr:colOff>
                    <xdr:row>9</xdr:row>
                    <xdr:rowOff>28575</xdr:rowOff>
                  </from>
                  <to>
                    <xdr:col>30</xdr:col>
                    <xdr:colOff>133350</xdr:colOff>
                    <xdr:row>9</xdr:row>
                    <xdr:rowOff>238125</xdr:rowOff>
                  </to>
                </anchor>
              </controlPr>
            </control>
          </mc:Choice>
        </mc:AlternateContent>
        <mc:AlternateContent xmlns:mc="http://schemas.openxmlformats.org/markup-compatibility/2006">
          <mc:Choice Requires="x14">
            <control shapeId="47243" r:id="rId11" name="Check Box 139">
              <controlPr defaultSize="0" autoFill="0" autoLine="0" autoPict="0">
                <anchor moveWithCells="1">
                  <from>
                    <xdr:col>27</xdr:col>
                    <xdr:colOff>104775</xdr:colOff>
                    <xdr:row>9</xdr:row>
                    <xdr:rowOff>28575</xdr:rowOff>
                  </from>
                  <to>
                    <xdr:col>28</xdr:col>
                    <xdr:colOff>133350</xdr:colOff>
                    <xdr:row>9</xdr:row>
                    <xdr:rowOff>238125</xdr:rowOff>
                  </to>
                </anchor>
              </controlPr>
            </control>
          </mc:Choice>
        </mc:AlternateContent>
        <mc:AlternateContent xmlns:mc="http://schemas.openxmlformats.org/markup-compatibility/2006">
          <mc:Choice Requires="x14">
            <control shapeId="47244" r:id="rId12" name="Check Box 140">
              <controlPr defaultSize="0" autoFill="0" autoLine="0" autoPict="0">
                <anchor moveWithCells="1">
                  <from>
                    <xdr:col>27</xdr:col>
                    <xdr:colOff>104775</xdr:colOff>
                    <xdr:row>11</xdr:row>
                    <xdr:rowOff>28575</xdr:rowOff>
                  </from>
                  <to>
                    <xdr:col>28</xdr:col>
                    <xdr:colOff>133350</xdr:colOff>
                    <xdr:row>11</xdr:row>
                    <xdr:rowOff>238125</xdr:rowOff>
                  </to>
                </anchor>
              </controlPr>
            </control>
          </mc:Choice>
        </mc:AlternateContent>
        <mc:AlternateContent xmlns:mc="http://schemas.openxmlformats.org/markup-compatibility/2006">
          <mc:Choice Requires="x14">
            <control shapeId="47245" r:id="rId13" name="Check Box 141">
              <controlPr defaultSize="0" autoFill="0" autoLine="0" autoPict="0">
                <anchor moveWithCells="1">
                  <from>
                    <xdr:col>27</xdr:col>
                    <xdr:colOff>104775</xdr:colOff>
                    <xdr:row>12</xdr:row>
                    <xdr:rowOff>28575</xdr:rowOff>
                  </from>
                  <to>
                    <xdr:col>28</xdr:col>
                    <xdr:colOff>133350</xdr:colOff>
                    <xdr:row>12</xdr:row>
                    <xdr:rowOff>238125</xdr:rowOff>
                  </to>
                </anchor>
              </controlPr>
            </control>
          </mc:Choice>
        </mc:AlternateContent>
        <mc:AlternateContent xmlns:mc="http://schemas.openxmlformats.org/markup-compatibility/2006">
          <mc:Choice Requires="x14">
            <control shapeId="47246" r:id="rId14" name="Check Box 142">
              <controlPr defaultSize="0" autoFill="0" autoLine="0" autoPict="0">
                <anchor moveWithCells="1">
                  <from>
                    <xdr:col>29</xdr:col>
                    <xdr:colOff>104775</xdr:colOff>
                    <xdr:row>12</xdr:row>
                    <xdr:rowOff>28575</xdr:rowOff>
                  </from>
                  <to>
                    <xdr:col>30</xdr:col>
                    <xdr:colOff>133350</xdr:colOff>
                    <xdr:row>12</xdr:row>
                    <xdr:rowOff>238125</xdr:rowOff>
                  </to>
                </anchor>
              </controlPr>
            </control>
          </mc:Choice>
        </mc:AlternateContent>
        <mc:AlternateContent xmlns:mc="http://schemas.openxmlformats.org/markup-compatibility/2006">
          <mc:Choice Requires="x14">
            <control shapeId="47247" r:id="rId15" name="Check Box 143">
              <controlPr defaultSize="0" autoFill="0" autoLine="0" autoPict="0">
                <anchor moveWithCells="1">
                  <from>
                    <xdr:col>29</xdr:col>
                    <xdr:colOff>104775</xdr:colOff>
                    <xdr:row>11</xdr:row>
                    <xdr:rowOff>28575</xdr:rowOff>
                  </from>
                  <to>
                    <xdr:col>30</xdr:col>
                    <xdr:colOff>133350</xdr:colOff>
                    <xdr:row>11</xdr:row>
                    <xdr:rowOff>238125</xdr:rowOff>
                  </to>
                </anchor>
              </controlPr>
            </control>
          </mc:Choice>
        </mc:AlternateContent>
        <mc:AlternateContent xmlns:mc="http://schemas.openxmlformats.org/markup-compatibility/2006">
          <mc:Choice Requires="x14">
            <control shapeId="47248" r:id="rId16" name="Check Box 144">
              <controlPr defaultSize="0" autoFill="0" autoLine="0" autoPict="0">
                <anchor moveWithCells="1">
                  <from>
                    <xdr:col>29</xdr:col>
                    <xdr:colOff>104775</xdr:colOff>
                    <xdr:row>14</xdr:row>
                    <xdr:rowOff>28575</xdr:rowOff>
                  </from>
                  <to>
                    <xdr:col>30</xdr:col>
                    <xdr:colOff>133350</xdr:colOff>
                    <xdr:row>14</xdr:row>
                    <xdr:rowOff>238125</xdr:rowOff>
                  </to>
                </anchor>
              </controlPr>
            </control>
          </mc:Choice>
        </mc:AlternateContent>
        <mc:AlternateContent xmlns:mc="http://schemas.openxmlformats.org/markup-compatibility/2006">
          <mc:Choice Requires="x14">
            <control shapeId="47249" r:id="rId17" name="Check Box 145">
              <controlPr defaultSize="0" autoFill="0" autoLine="0" autoPict="0">
                <anchor moveWithCells="1">
                  <from>
                    <xdr:col>27</xdr:col>
                    <xdr:colOff>104775</xdr:colOff>
                    <xdr:row>14</xdr:row>
                    <xdr:rowOff>28575</xdr:rowOff>
                  </from>
                  <to>
                    <xdr:col>28</xdr:col>
                    <xdr:colOff>133350</xdr:colOff>
                    <xdr:row>14</xdr:row>
                    <xdr:rowOff>238125</xdr:rowOff>
                  </to>
                </anchor>
              </controlPr>
            </control>
          </mc:Choice>
        </mc:AlternateContent>
        <mc:AlternateContent xmlns:mc="http://schemas.openxmlformats.org/markup-compatibility/2006">
          <mc:Choice Requires="x14">
            <control shapeId="47250" r:id="rId18" name="Check Box 146">
              <controlPr defaultSize="0" autoFill="0" autoLine="0" autoPict="0">
                <anchor moveWithCells="1">
                  <from>
                    <xdr:col>29</xdr:col>
                    <xdr:colOff>104775</xdr:colOff>
                    <xdr:row>10</xdr:row>
                    <xdr:rowOff>123825</xdr:rowOff>
                  </from>
                  <to>
                    <xdr:col>30</xdr:col>
                    <xdr:colOff>133350</xdr:colOff>
                    <xdr:row>10</xdr:row>
                    <xdr:rowOff>333375</xdr:rowOff>
                  </to>
                </anchor>
              </controlPr>
            </control>
          </mc:Choice>
        </mc:AlternateContent>
        <mc:AlternateContent xmlns:mc="http://schemas.openxmlformats.org/markup-compatibility/2006">
          <mc:Choice Requires="x14">
            <control shapeId="47251" r:id="rId19" name="Check Box 147">
              <controlPr defaultSize="0" autoFill="0" autoLine="0" autoPict="0">
                <anchor moveWithCells="1">
                  <from>
                    <xdr:col>27</xdr:col>
                    <xdr:colOff>104775</xdr:colOff>
                    <xdr:row>10</xdr:row>
                    <xdr:rowOff>123825</xdr:rowOff>
                  </from>
                  <to>
                    <xdr:col>28</xdr:col>
                    <xdr:colOff>133350</xdr:colOff>
                    <xdr:row>10</xdr:row>
                    <xdr:rowOff>333375</xdr:rowOff>
                  </to>
                </anchor>
              </controlPr>
            </control>
          </mc:Choice>
        </mc:AlternateContent>
        <mc:AlternateContent xmlns:mc="http://schemas.openxmlformats.org/markup-compatibility/2006">
          <mc:Choice Requires="x14">
            <control shapeId="47252" r:id="rId20" name="Check Box 148">
              <controlPr defaultSize="0" autoFill="0" autoLine="0" autoPict="0">
                <anchor moveWithCells="1">
                  <from>
                    <xdr:col>27</xdr:col>
                    <xdr:colOff>104775</xdr:colOff>
                    <xdr:row>13</xdr:row>
                    <xdr:rowOff>123825</xdr:rowOff>
                  </from>
                  <to>
                    <xdr:col>28</xdr:col>
                    <xdr:colOff>133350</xdr:colOff>
                    <xdr:row>13</xdr:row>
                    <xdr:rowOff>333375</xdr:rowOff>
                  </to>
                </anchor>
              </controlPr>
            </control>
          </mc:Choice>
        </mc:AlternateContent>
        <mc:AlternateContent xmlns:mc="http://schemas.openxmlformats.org/markup-compatibility/2006">
          <mc:Choice Requires="x14">
            <control shapeId="47253" r:id="rId21" name="Check Box 149">
              <controlPr defaultSize="0" autoFill="0" autoLine="0" autoPict="0">
                <anchor moveWithCells="1">
                  <from>
                    <xdr:col>29</xdr:col>
                    <xdr:colOff>104775</xdr:colOff>
                    <xdr:row>13</xdr:row>
                    <xdr:rowOff>123825</xdr:rowOff>
                  </from>
                  <to>
                    <xdr:col>30</xdr:col>
                    <xdr:colOff>133350</xdr:colOff>
                    <xdr:row>13</xdr:row>
                    <xdr:rowOff>333375</xdr:rowOff>
                  </to>
                </anchor>
              </controlPr>
            </control>
          </mc:Choice>
        </mc:AlternateContent>
        <mc:AlternateContent xmlns:mc="http://schemas.openxmlformats.org/markup-compatibility/2006">
          <mc:Choice Requires="x14">
            <control shapeId="47256" r:id="rId22" name="Check Box 152">
              <controlPr defaultSize="0" autoFill="0" autoLine="0" autoPict="0">
                <anchor moveWithCells="1">
                  <from>
                    <xdr:col>29</xdr:col>
                    <xdr:colOff>95250</xdr:colOff>
                    <xdr:row>23</xdr:row>
                    <xdr:rowOff>361950</xdr:rowOff>
                  </from>
                  <to>
                    <xdr:col>30</xdr:col>
                    <xdr:colOff>123825</xdr:colOff>
                    <xdr:row>23</xdr:row>
                    <xdr:rowOff>571500</xdr:rowOff>
                  </to>
                </anchor>
              </controlPr>
            </control>
          </mc:Choice>
        </mc:AlternateContent>
        <mc:AlternateContent xmlns:mc="http://schemas.openxmlformats.org/markup-compatibility/2006">
          <mc:Choice Requires="x14">
            <control shapeId="47257" r:id="rId23" name="Check Box 153">
              <controlPr defaultSize="0" autoFill="0" autoLine="0" autoPict="0">
                <anchor moveWithCells="1">
                  <from>
                    <xdr:col>27</xdr:col>
                    <xdr:colOff>95250</xdr:colOff>
                    <xdr:row>23</xdr:row>
                    <xdr:rowOff>352425</xdr:rowOff>
                  </from>
                  <to>
                    <xdr:col>28</xdr:col>
                    <xdr:colOff>123825</xdr:colOff>
                    <xdr:row>23</xdr:row>
                    <xdr:rowOff>561975</xdr:rowOff>
                  </to>
                </anchor>
              </controlPr>
            </control>
          </mc:Choice>
        </mc:AlternateContent>
        <mc:AlternateContent xmlns:mc="http://schemas.openxmlformats.org/markup-compatibility/2006">
          <mc:Choice Requires="x14">
            <control shapeId="47258" r:id="rId24" name="Check Box 154">
              <controlPr defaultSize="0" autoFill="0" autoLine="0" autoPict="0">
                <anchor moveWithCells="1">
                  <from>
                    <xdr:col>27</xdr:col>
                    <xdr:colOff>95250</xdr:colOff>
                    <xdr:row>24</xdr:row>
                    <xdr:rowOff>581025</xdr:rowOff>
                  </from>
                  <to>
                    <xdr:col>28</xdr:col>
                    <xdr:colOff>123825</xdr:colOff>
                    <xdr:row>24</xdr:row>
                    <xdr:rowOff>790575</xdr:rowOff>
                  </to>
                </anchor>
              </controlPr>
            </control>
          </mc:Choice>
        </mc:AlternateContent>
        <mc:AlternateContent xmlns:mc="http://schemas.openxmlformats.org/markup-compatibility/2006">
          <mc:Choice Requires="x14">
            <control shapeId="47259" r:id="rId25" name="Check Box 155">
              <controlPr defaultSize="0" autoFill="0" autoLine="0" autoPict="0">
                <anchor moveWithCells="1">
                  <from>
                    <xdr:col>29</xdr:col>
                    <xdr:colOff>95250</xdr:colOff>
                    <xdr:row>24</xdr:row>
                    <xdr:rowOff>590550</xdr:rowOff>
                  </from>
                  <to>
                    <xdr:col>30</xdr:col>
                    <xdr:colOff>123825</xdr:colOff>
                    <xdr:row>24</xdr:row>
                    <xdr:rowOff>800100</xdr:rowOff>
                  </to>
                </anchor>
              </controlPr>
            </control>
          </mc:Choice>
        </mc:AlternateContent>
        <mc:AlternateContent xmlns:mc="http://schemas.openxmlformats.org/markup-compatibility/2006">
          <mc:Choice Requires="x14">
            <control shapeId="47260" r:id="rId26" name="Check Box 156">
              <controlPr defaultSize="0" autoFill="0" autoLine="0" autoPict="0">
                <anchor moveWithCells="1">
                  <from>
                    <xdr:col>29</xdr:col>
                    <xdr:colOff>104775</xdr:colOff>
                    <xdr:row>18</xdr:row>
                    <xdr:rowOff>123825</xdr:rowOff>
                  </from>
                  <to>
                    <xdr:col>30</xdr:col>
                    <xdr:colOff>133350</xdr:colOff>
                    <xdr:row>18</xdr:row>
                    <xdr:rowOff>333375</xdr:rowOff>
                  </to>
                </anchor>
              </controlPr>
            </control>
          </mc:Choice>
        </mc:AlternateContent>
        <mc:AlternateContent xmlns:mc="http://schemas.openxmlformats.org/markup-compatibility/2006">
          <mc:Choice Requires="x14">
            <control shapeId="47261" r:id="rId27" name="Check Box 157">
              <controlPr defaultSize="0" autoFill="0" autoLine="0" autoPict="0">
                <anchor moveWithCells="1">
                  <from>
                    <xdr:col>27</xdr:col>
                    <xdr:colOff>104775</xdr:colOff>
                    <xdr:row>18</xdr:row>
                    <xdr:rowOff>123825</xdr:rowOff>
                  </from>
                  <to>
                    <xdr:col>28</xdr:col>
                    <xdr:colOff>133350</xdr:colOff>
                    <xdr:row>18</xdr:row>
                    <xdr:rowOff>333375</xdr:rowOff>
                  </to>
                </anchor>
              </controlPr>
            </control>
          </mc:Choice>
        </mc:AlternateContent>
        <mc:AlternateContent xmlns:mc="http://schemas.openxmlformats.org/markup-compatibility/2006">
          <mc:Choice Requires="x14">
            <control shapeId="47262" r:id="rId28" name="Check Box 158">
              <controlPr defaultSize="0" autoFill="0" autoLine="0" autoPict="0">
                <anchor moveWithCells="1">
                  <from>
                    <xdr:col>27</xdr:col>
                    <xdr:colOff>104775</xdr:colOff>
                    <xdr:row>19</xdr:row>
                    <xdr:rowOff>123825</xdr:rowOff>
                  </from>
                  <to>
                    <xdr:col>28</xdr:col>
                    <xdr:colOff>133350</xdr:colOff>
                    <xdr:row>19</xdr:row>
                    <xdr:rowOff>333375</xdr:rowOff>
                  </to>
                </anchor>
              </controlPr>
            </control>
          </mc:Choice>
        </mc:AlternateContent>
        <mc:AlternateContent xmlns:mc="http://schemas.openxmlformats.org/markup-compatibility/2006">
          <mc:Choice Requires="x14">
            <control shapeId="47263" r:id="rId29" name="Check Box 159">
              <controlPr defaultSize="0" autoFill="0" autoLine="0" autoPict="0">
                <anchor moveWithCells="1">
                  <from>
                    <xdr:col>29</xdr:col>
                    <xdr:colOff>104775</xdr:colOff>
                    <xdr:row>19</xdr:row>
                    <xdr:rowOff>123825</xdr:rowOff>
                  </from>
                  <to>
                    <xdr:col>30</xdr:col>
                    <xdr:colOff>133350</xdr:colOff>
                    <xdr:row>19</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AF07-1AFA-4AC8-B6DA-A0407D190C4A}">
  <sheetPr>
    <tabColor rgb="FF92D050"/>
  </sheetPr>
  <dimension ref="A1:AE55"/>
  <sheetViews>
    <sheetView view="pageBreakPreview" zoomScaleNormal="100" zoomScaleSheetLayoutView="100" workbookViewId="0">
      <selection activeCell="AL28" sqref="AL28"/>
    </sheetView>
  </sheetViews>
  <sheetFormatPr defaultRowHeight="18.75"/>
  <cols>
    <col min="1" max="1" width="0.875" style="344" customWidth="1"/>
    <col min="2" max="27" width="2.5" style="344" customWidth="1"/>
    <col min="28" max="50" width="2.625" style="344" customWidth="1"/>
    <col min="51" max="16384" width="9" style="344"/>
  </cols>
  <sheetData>
    <row r="1" spans="1:31" ht="20.25">
      <c r="A1" s="343" t="s">
        <v>0</v>
      </c>
    </row>
    <row r="2" spans="1:31">
      <c r="A2" s="575" t="s">
        <v>478</v>
      </c>
      <c r="B2" s="575"/>
      <c r="C2" s="575"/>
      <c r="D2" s="575"/>
      <c r="E2" s="575"/>
      <c r="F2" s="575"/>
      <c r="G2" s="575"/>
      <c r="H2" s="575"/>
      <c r="I2" s="575"/>
      <c r="J2" s="575"/>
      <c r="K2" s="575"/>
    </row>
    <row r="3" spans="1:31" ht="20.100000000000001" customHeight="1">
      <c r="A3" s="559" t="s">
        <v>618</v>
      </c>
      <c r="B3" s="560"/>
      <c r="C3" s="560"/>
      <c r="D3" s="560"/>
      <c r="E3" s="560"/>
      <c r="F3" s="560"/>
      <c r="G3" s="560"/>
      <c r="H3" s="560"/>
      <c r="I3" s="560"/>
      <c r="J3" s="560"/>
      <c r="K3" s="560"/>
      <c r="L3" s="560"/>
      <c r="M3" s="560"/>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ht="20.100000000000001" customHeight="1">
      <c r="A5" s="348"/>
      <c r="B5" s="591" t="s">
        <v>66</v>
      </c>
      <c r="C5" s="591"/>
      <c r="D5" s="591"/>
      <c r="E5" s="591"/>
      <c r="F5" s="591"/>
      <c r="G5" s="591"/>
      <c r="H5" s="591"/>
      <c r="I5" s="591"/>
      <c r="J5" s="591"/>
      <c r="K5" s="591"/>
      <c r="L5" s="591"/>
      <c r="M5" s="591"/>
      <c r="N5" s="591"/>
      <c r="O5" s="591"/>
      <c r="P5" s="591"/>
      <c r="Q5" s="591"/>
      <c r="R5" s="591"/>
      <c r="S5" s="591"/>
      <c r="T5" s="591"/>
      <c r="U5" s="591"/>
      <c r="V5" s="591"/>
      <c r="W5" s="591"/>
      <c r="X5" s="591"/>
      <c r="Y5" s="591"/>
      <c r="Z5" s="591"/>
      <c r="AA5" s="556"/>
      <c r="AB5" s="558"/>
      <c r="AC5" s="558"/>
      <c r="AD5" s="558"/>
      <c r="AE5" s="558"/>
    </row>
    <row r="6" spans="1:31" ht="19.5" customHeight="1"/>
    <row r="7" spans="1:31" ht="20.100000000000001" customHeight="1">
      <c r="A7" s="576" t="s">
        <v>619</v>
      </c>
      <c r="B7" s="576"/>
      <c r="C7" s="576"/>
      <c r="D7" s="576"/>
      <c r="E7" s="576"/>
      <c r="F7" s="576"/>
      <c r="G7" s="576"/>
      <c r="H7" s="576"/>
      <c r="I7" s="576"/>
      <c r="J7" s="576"/>
      <c r="K7" s="576"/>
      <c r="L7" s="576"/>
      <c r="M7" s="576"/>
      <c r="N7" s="576"/>
      <c r="O7" s="576"/>
      <c r="P7" s="576"/>
      <c r="Q7" s="576"/>
      <c r="R7" s="576"/>
      <c r="S7" s="576"/>
      <c r="T7" s="576"/>
      <c r="U7" s="576"/>
      <c r="V7" s="576"/>
      <c r="W7" s="576"/>
    </row>
    <row r="8" spans="1:31" ht="20.100000000000001" customHeight="1">
      <c r="A8" s="552" t="s">
        <v>1</v>
      </c>
      <c r="B8" s="553"/>
      <c r="C8" s="553"/>
      <c r="D8" s="553"/>
      <c r="E8" s="553"/>
      <c r="F8" s="553"/>
      <c r="G8" s="553"/>
      <c r="H8" s="553"/>
      <c r="I8" s="553"/>
      <c r="J8" s="553"/>
      <c r="K8" s="553"/>
      <c r="L8" s="553"/>
      <c r="M8" s="553"/>
      <c r="N8" s="553"/>
      <c r="O8" s="553"/>
      <c r="P8" s="553"/>
      <c r="Q8" s="553"/>
      <c r="R8" s="553"/>
      <c r="S8" s="553"/>
      <c r="T8" s="553"/>
      <c r="U8" s="553"/>
      <c r="V8" s="553"/>
      <c r="W8" s="553"/>
      <c r="X8" s="553"/>
      <c r="Y8" s="553"/>
      <c r="Z8" s="553"/>
      <c r="AA8" s="554"/>
      <c r="AB8" s="555" t="s">
        <v>2</v>
      </c>
      <c r="AC8" s="555"/>
      <c r="AD8" s="555" t="s">
        <v>3</v>
      </c>
      <c r="AE8" s="555"/>
    </row>
    <row r="9" spans="1:31" ht="39.950000000000003" customHeight="1">
      <c r="A9" s="348"/>
      <c r="B9" s="604" t="s">
        <v>116</v>
      </c>
      <c r="C9" s="604"/>
      <c r="D9" s="604"/>
      <c r="E9" s="604"/>
      <c r="F9" s="604"/>
      <c r="G9" s="604"/>
      <c r="H9" s="604"/>
      <c r="I9" s="604"/>
      <c r="J9" s="604"/>
      <c r="K9" s="604"/>
      <c r="L9" s="604"/>
      <c r="M9" s="604"/>
      <c r="N9" s="604"/>
      <c r="O9" s="604"/>
      <c r="P9" s="604"/>
      <c r="Q9" s="604"/>
      <c r="R9" s="604"/>
      <c r="S9" s="604"/>
      <c r="T9" s="604"/>
      <c r="U9" s="604"/>
      <c r="V9" s="604"/>
      <c r="W9" s="604"/>
      <c r="X9" s="604"/>
      <c r="Y9" s="604"/>
      <c r="Z9" s="604"/>
      <c r="AA9" s="564"/>
      <c r="AB9" s="558"/>
      <c r="AC9" s="558"/>
      <c r="AD9" s="558"/>
      <c r="AE9" s="558"/>
    </row>
    <row r="10" spans="1:31" ht="9.9499999999999993" customHeight="1"/>
    <row r="11" spans="1:31" ht="19.5" customHeight="1">
      <c r="A11" s="344" t="s">
        <v>117</v>
      </c>
    </row>
    <row r="12" spans="1:31" ht="20.100000000000001" customHeight="1">
      <c r="A12" s="570" t="s">
        <v>118</v>
      </c>
      <c r="B12" s="570"/>
      <c r="C12" s="570"/>
      <c r="D12" s="570"/>
      <c r="E12" s="570"/>
      <c r="F12" s="570"/>
      <c r="G12" s="570"/>
      <c r="H12" s="570"/>
      <c r="I12" s="570"/>
      <c r="J12" s="561"/>
      <c r="K12" s="562"/>
      <c r="L12" s="252" t="s">
        <v>584</v>
      </c>
      <c r="M12" s="562"/>
      <c r="N12" s="562"/>
      <c r="O12" s="252" t="s">
        <v>585</v>
      </c>
      <c r="P12" s="252" t="s">
        <v>586</v>
      </c>
      <c r="Q12" s="562"/>
      <c r="R12" s="562"/>
      <c r="S12" s="252" t="s">
        <v>584</v>
      </c>
      <c r="T12" s="562" t="s">
        <v>587</v>
      </c>
      <c r="U12" s="562"/>
      <c r="V12" s="253" t="s">
        <v>585</v>
      </c>
      <c r="W12" s="602" t="s">
        <v>589</v>
      </c>
      <c r="X12" s="603"/>
      <c r="Y12" s="562"/>
      <c r="Z12" s="562"/>
      <c r="AA12" s="562"/>
      <c r="AB12" s="562"/>
      <c r="AC12" s="591" t="s">
        <v>588</v>
      </c>
      <c r="AD12" s="591"/>
      <c r="AE12" s="556"/>
    </row>
    <row r="13" spans="1:31" ht="20.100000000000001" customHeight="1">
      <c r="A13" s="570" t="s">
        <v>119</v>
      </c>
      <c r="B13" s="570"/>
      <c r="C13" s="570"/>
      <c r="D13" s="570"/>
      <c r="E13" s="570"/>
      <c r="F13" s="570"/>
      <c r="G13" s="570"/>
      <c r="H13" s="570"/>
      <c r="I13" s="570"/>
      <c r="J13" s="561"/>
      <c r="K13" s="562"/>
      <c r="L13" s="252" t="s">
        <v>584</v>
      </c>
      <c r="M13" s="562"/>
      <c r="N13" s="562"/>
      <c r="O13" s="252" t="s">
        <v>585</v>
      </c>
      <c r="P13" s="252" t="s">
        <v>586</v>
      </c>
      <c r="Q13" s="562"/>
      <c r="R13" s="562"/>
      <c r="S13" s="252" t="s">
        <v>584</v>
      </c>
      <c r="T13" s="562" t="s">
        <v>587</v>
      </c>
      <c r="U13" s="562"/>
      <c r="V13" s="253" t="s">
        <v>585</v>
      </c>
      <c r="W13" s="602" t="s">
        <v>589</v>
      </c>
      <c r="X13" s="603"/>
      <c r="Y13" s="562"/>
      <c r="Z13" s="562"/>
      <c r="AA13" s="562"/>
      <c r="AB13" s="562"/>
      <c r="AC13" s="591" t="s">
        <v>588</v>
      </c>
      <c r="AD13" s="591"/>
      <c r="AE13" s="556"/>
    </row>
    <row r="14" spans="1:31" ht="20.100000000000001" customHeight="1">
      <c r="A14" s="570" t="s">
        <v>120</v>
      </c>
      <c r="B14" s="570"/>
      <c r="C14" s="570"/>
      <c r="D14" s="570"/>
      <c r="E14" s="570"/>
      <c r="F14" s="570"/>
      <c r="G14" s="570"/>
      <c r="H14" s="570"/>
      <c r="I14" s="570"/>
      <c r="J14" s="561"/>
      <c r="K14" s="562"/>
      <c r="L14" s="252" t="s">
        <v>584</v>
      </c>
      <c r="M14" s="562"/>
      <c r="N14" s="562"/>
      <c r="O14" s="252" t="s">
        <v>585</v>
      </c>
      <c r="P14" s="252" t="s">
        <v>586</v>
      </c>
      <c r="Q14" s="562"/>
      <c r="R14" s="562"/>
      <c r="S14" s="252" t="s">
        <v>584</v>
      </c>
      <c r="T14" s="562" t="s">
        <v>587</v>
      </c>
      <c r="U14" s="562"/>
      <c r="V14" s="253" t="s">
        <v>585</v>
      </c>
      <c r="W14" s="602" t="s">
        <v>589</v>
      </c>
      <c r="X14" s="603"/>
      <c r="Y14" s="562"/>
      <c r="Z14" s="562"/>
      <c r="AA14" s="562"/>
      <c r="AB14" s="562"/>
      <c r="AC14" s="591" t="s">
        <v>588</v>
      </c>
      <c r="AD14" s="591"/>
      <c r="AE14" s="556"/>
    </row>
    <row r="15" spans="1:31" ht="20.100000000000001" customHeight="1">
      <c r="A15" s="570" t="s">
        <v>121</v>
      </c>
      <c r="B15" s="570"/>
      <c r="C15" s="570"/>
      <c r="D15" s="570"/>
      <c r="E15" s="570"/>
      <c r="F15" s="570"/>
      <c r="G15" s="570"/>
      <c r="H15" s="570"/>
      <c r="I15" s="570"/>
      <c r="J15" s="593"/>
      <c r="K15" s="590"/>
      <c r="L15" s="337" t="s">
        <v>584</v>
      </c>
      <c r="M15" s="590"/>
      <c r="N15" s="590"/>
      <c r="O15" s="337" t="s">
        <v>585</v>
      </c>
      <c r="P15" s="337" t="s">
        <v>586</v>
      </c>
      <c r="Q15" s="590"/>
      <c r="R15" s="590"/>
      <c r="S15" s="337" t="s">
        <v>584</v>
      </c>
      <c r="T15" s="590" t="s">
        <v>587</v>
      </c>
      <c r="U15" s="590"/>
      <c r="V15" s="338" t="s">
        <v>585</v>
      </c>
      <c r="W15" s="598" t="s">
        <v>589</v>
      </c>
      <c r="X15" s="599"/>
      <c r="Y15" s="590"/>
      <c r="Z15" s="590"/>
      <c r="AA15" s="590"/>
      <c r="AB15" s="590"/>
      <c r="AC15" s="594" t="s">
        <v>588</v>
      </c>
      <c r="AD15" s="594"/>
      <c r="AE15" s="600"/>
    </row>
    <row r="16" spans="1:31" ht="20.100000000000001" customHeight="1">
      <c r="A16" s="581" t="s">
        <v>124</v>
      </c>
      <c r="B16" s="582"/>
      <c r="C16" s="582"/>
      <c r="D16" s="582"/>
      <c r="E16" s="582"/>
      <c r="F16" s="582"/>
      <c r="G16" s="582"/>
      <c r="H16" s="582"/>
      <c r="I16" s="583"/>
      <c r="J16" s="593"/>
      <c r="K16" s="590"/>
      <c r="L16" s="594" t="s">
        <v>122</v>
      </c>
      <c r="M16" s="594"/>
      <c r="N16" s="594"/>
      <c r="O16" s="594"/>
      <c r="P16" s="594"/>
      <c r="Q16" s="1"/>
      <c r="R16" s="1"/>
      <c r="S16" s="340" t="s">
        <v>125</v>
      </c>
      <c r="T16" s="340"/>
      <c r="U16" s="340"/>
      <c r="V16" s="340"/>
      <c r="W16" s="340"/>
      <c r="X16" s="340"/>
      <c r="Y16" s="340"/>
      <c r="Z16" s="340"/>
      <c r="AA16" s="337"/>
      <c r="AB16" s="337"/>
      <c r="AC16" s="337"/>
      <c r="AD16" s="249"/>
      <c r="AE16" s="353"/>
    </row>
    <row r="17" spans="1:31" ht="20.100000000000001" customHeight="1">
      <c r="A17" s="587"/>
      <c r="B17" s="588"/>
      <c r="C17" s="588"/>
      <c r="D17" s="588"/>
      <c r="E17" s="588"/>
      <c r="F17" s="588"/>
      <c r="G17" s="588"/>
      <c r="H17" s="588"/>
      <c r="I17" s="589"/>
      <c r="J17" s="595"/>
      <c r="K17" s="596"/>
      <c r="L17" s="597" t="s">
        <v>123</v>
      </c>
      <c r="M17" s="597"/>
      <c r="N17" s="597"/>
      <c r="O17" s="597"/>
      <c r="P17" s="597"/>
      <c r="Q17" s="346"/>
      <c r="R17" s="346"/>
      <c r="S17" s="346"/>
      <c r="T17" s="332"/>
      <c r="U17" s="332"/>
      <c r="V17" s="332" t="s">
        <v>126</v>
      </c>
      <c r="W17" s="332"/>
      <c r="X17" s="332"/>
      <c r="Y17" s="332"/>
      <c r="Z17" s="332"/>
      <c r="AA17" s="346"/>
      <c r="AB17" s="346"/>
      <c r="AC17" s="346"/>
      <c r="AD17" s="251"/>
      <c r="AE17" s="356"/>
    </row>
    <row r="18" spans="1:31" ht="19.5" customHeight="1"/>
    <row r="19" spans="1:31" ht="19.5" customHeight="1">
      <c r="A19" s="601" t="s">
        <v>477</v>
      </c>
      <c r="B19" s="601"/>
      <c r="C19" s="601"/>
      <c r="D19" s="601"/>
      <c r="E19" s="601"/>
      <c r="F19" s="601"/>
      <c r="G19" s="601"/>
      <c r="H19" s="601"/>
      <c r="I19" s="601"/>
      <c r="J19" s="601"/>
      <c r="K19" s="601"/>
      <c r="L19" s="601"/>
      <c r="M19" s="601"/>
      <c r="N19" s="601"/>
      <c r="O19" s="601"/>
      <c r="P19" s="601"/>
      <c r="Q19" s="601"/>
      <c r="R19" s="601"/>
      <c r="S19" s="601"/>
      <c r="T19" s="601"/>
      <c r="U19" s="601"/>
      <c r="V19" s="601"/>
      <c r="W19" s="601"/>
    </row>
    <row r="20" spans="1:31" ht="35.1" customHeight="1">
      <c r="A20" s="592" t="s">
        <v>137</v>
      </c>
      <c r="B20" s="592"/>
      <c r="C20" s="592"/>
      <c r="D20" s="592"/>
      <c r="E20" s="592"/>
      <c r="F20" s="592"/>
      <c r="G20" s="592"/>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row>
    <row r="21" spans="1:31" ht="30" customHeight="1">
      <c r="A21" s="570" t="s">
        <v>138</v>
      </c>
      <c r="B21" s="570"/>
      <c r="C21" s="570"/>
      <c r="D21" s="570"/>
      <c r="E21" s="570"/>
      <c r="F21" s="570"/>
      <c r="G21" s="570"/>
      <c r="H21" s="570"/>
      <c r="I21" s="570"/>
      <c r="J21" s="562"/>
      <c r="K21" s="562"/>
      <c r="L21" s="591" t="s">
        <v>133</v>
      </c>
      <c r="M21" s="591"/>
      <c r="N21" s="562"/>
      <c r="O21" s="562"/>
      <c r="P21" s="591" t="s">
        <v>134</v>
      </c>
      <c r="Q21" s="591"/>
      <c r="R21" s="252"/>
      <c r="S21" s="252"/>
      <c r="T21" s="252"/>
      <c r="U21" s="252"/>
      <c r="V21" s="252"/>
      <c r="W21" s="252"/>
      <c r="X21" s="252"/>
      <c r="Y21" s="252"/>
      <c r="Z21" s="252"/>
      <c r="AA21" s="252"/>
      <c r="AB21" s="252"/>
      <c r="AC21" s="252"/>
      <c r="AD21" s="252"/>
      <c r="AE21" s="253"/>
    </row>
    <row r="22" spans="1:31" ht="30" customHeight="1">
      <c r="A22" s="581" t="s">
        <v>139</v>
      </c>
      <c r="B22" s="582"/>
      <c r="C22" s="582"/>
      <c r="D22" s="582"/>
      <c r="E22" s="582"/>
      <c r="F22" s="582"/>
      <c r="G22" s="582"/>
      <c r="H22" s="582"/>
      <c r="I22" s="583"/>
      <c r="J22" s="249"/>
      <c r="K22" s="590" t="s">
        <v>140</v>
      </c>
      <c r="L22" s="590"/>
      <c r="M22" s="590"/>
      <c r="N22" s="590"/>
      <c r="O22" s="590"/>
      <c r="P22" s="591" t="s">
        <v>144</v>
      </c>
      <c r="Q22" s="591"/>
      <c r="R22" s="591"/>
      <c r="S22" s="591"/>
      <c r="T22" s="591"/>
      <c r="U22" s="591"/>
      <c r="V22" s="591"/>
      <c r="W22" s="591"/>
      <c r="X22" s="591"/>
      <c r="Y22" s="591"/>
      <c r="Z22" s="591"/>
      <c r="AA22" s="591"/>
      <c r="AB22" s="591"/>
      <c r="AC22" s="591"/>
      <c r="AD22" s="591"/>
      <c r="AE22" s="556"/>
    </row>
    <row r="23" spans="1:31" ht="20.100000000000001" customHeight="1">
      <c r="A23" s="584"/>
      <c r="B23" s="585"/>
      <c r="C23" s="585"/>
      <c r="D23" s="585"/>
      <c r="E23" s="585"/>
      <c r="F23" s="585"/>
      <c r="G23" s="585"/>
      <c r="H23" s="585"/>
      <c r="I23" s="586"/>
      <c r="J23" s="250"/>
      <c r="L23" s="357" t="s">
        <v>501</v>
      </c>
      <c r="M23" s="337"/>
      <c r="N23" s="337"/>
      <c r="O23" s="337"/>
      <c r="P23" s="337"/>
      <c r="Q23" s="337"/>
      <c r="R23" s="1"/>
      <c r="S23" s="1"/>
      <c r="T23" s="1"/>
      <c r="U23" s="337"/>
      <c r="V23" s="337"/>
      <c r="W23" s="337"/>
      <c r="X23" s="337"/>
      <c r="Y23" s="337"/>
      <c r="Z23" s="337"/>
      <c r="AA23" s="337"/>
      <c r="AB23" s="337"/>
      <c r="AC23" s="337"/>
      <c r="AD23" s="337"/>
      <c r="AE23" s="353"/>
    </row>
    <row r="24" spans="1:31" ht="20.100000000000001" customHeight="1">
      <c r="A24" s="584"/>
      <c r="B24" s="585"/>
      <c r="C24" s="585"/>
      <c r="D24" s="585"/>
      <c r="E24" s="585"/>
      <c r="F24" s="585"/>
      <c r="G24" s="585"/>
      <c r="H24" s="585"/>
      <c r="I24" s="586"/>
      <c r="J24" s="250"/>
      <c r="L24" s="578"/>
      <c r="M24" s="579"/>
      <c r="N24" s="575" t="s">
        <v>141</v>
      </c>
      <c r="O24" s="575"/>
      <c r="P24" s="575"/>
      <c r="Q24" s="575"/>
      <c r="R24" s="575"/>
      <c r="S24" s="575"/>
      <c r="T24" s="2"/>
      <c r="U24" s="579"/>
      <c r="V24" s="579"/>
      <c r="W24" s="575" t="s">
        <v>142</v>
      </c>
      <c r="X24" s="575"/>
      <c r="Y24" s="575"/>
      <c r="Z24" s="575"/>
      <c r="AA24" s="575"/>
      <c r="AB24" s="575"/>
      <c r="AC24" s="575"/>
      <c r="AE24" s="359"/>
    </row>
    <row r="25" spans="1:31" ht="20.100000000000001" customHeight="1">
      <c r="A25" s="584"/>
      <c r="B25" s="585"/>
      <c r="C25" s="585"/>
      <c r="D25" s="585"/>
      <c r="E25" s="585"/>
      <c r="F25" s="585"/>
      <c r="G25" s="585"/>
      <c r="H25" s="585"/>
      <c r="I25" s="586"/>
      <c r="J25" s="250"/>
      <c r="L25" s="578"/>
      <c r="M25" s="579"/>
      <c r="N25" s="575" t="s">
        <v>143</v>
      </c>
      <c r="O25" s="575"/>
      <c r="P25" s="575"/>
      <c r="Q25" s="575"/>
      <c r="R25" s="575"/>
      <c r="S25" s="575"/>
      <c r="T25" s="575"/>
      <c r="U25" s="575"/>
      <c r="V25" s="575"/>
      <c r="W25" s="575"/>
      <c r="X25" s="575"/>
      <c r="Y25" s="575"/>
      <c r="Z25" s="575"/>
      <c r="AA25" s="575"/>
      <c r="AB25" s="575"/>
      <c r="AC25" s="575"/>
      <c r="AE25" s="359"/>
    </row>
    <row r="26" spans="1:31" ht="9.9499999999999993" customHeight="1">
      <c r="A26" s="584"/>
      <c r="B26" s="585"/>
      <c r="C26" s="585"/>
      <c r="D26" s="585"/>
      <c r="E26" s="585"/>
      <c r="F26" s="585"/>
      <c r="G26" s="585"/>
      <c r="H26" s="585"/>
      <c r="I26" s="586"/>
      <c r="J26" s="250"/>
      <c r="L26" s="358"/>
      <c r="M26" s="2"/>
      <c r="N26" s="345"/>
      <c r="O26" s="345"/>
      <c r="P26" s="345"/>
      <c r="Q26" s="345"/>
      <c r="R26" s="345"/>
      <c r="S26" s="345"/>
      <c r="T26" s="345"/>
      <c r="U26" s="345"/>
      <c r="V26" s="345"/>
      <c r="W26" s="345"/>
      <c r="X26" s="345"/>
      <c r="Y26" s="345"/>
      <c r="Z26" s="345"/>
      <c r="AA26" s="345"/>
      <c r="AB26" s="345"/>
      <c r="AC26" s="345"/>
      <c r="AE26" s="359"/>
    </row>
    <row r="27" spans="1:31" ht="20.100000000000001" customHeight="1">
      <c r="A27" s="584"/>
      <c r="B27" s="585"/>
      <c r="C27" s="585"/>
      <c r="D27" s="585"/>
      <c r="E27" s="585"/>
      <c r="F27" s="585"/>
      <c r="G27" s="585"/>
      <c r="H27" s="585"/>
      <c r="I27" s="586"/>
      <c r="J27" s="250"/>
      <c r="L27" s="580" t="s">
        <v>361</v>
      </c>
      <c r="M27" s="575"/>
      <c r="N27" s="575"/>
      <c r="O27" s="575"/>
      <c r="P27" s="575"/>
      <c r="Q27" s="575"/>
      <c r="R27" s="575"/>
      <c r="S27" s="575"/>
      <c r="T27" s="575"/>
      <c r="U27" s="575"/>
      <c r="V27" s="345"/>
      <c r="W27" s="345"/>
      <c r="X27" s="345"/>
      <c r="Y27" s="345"/>
      <c r="Z27" s="345"/>
      <c r="AA27" s="345"/>
      <c r="AB27" s="345"/>
      <c r="AC27" s="345"/>
      <c r="AE27" s="359"/>
    </row>
    <row r="28" spans="1:31" ht="20.100000000000001" customHeight="1">
      <c r="A28" s="584"/>
      <c r="B28" s="585"/>
      <c r="C28" s="585"/>
      <c r="D28" s="585"/>
      <c r="E28" s="585"/>
      <c r="F28" s="585"/>
      <c r="G28" s="585"/>
      <c r="H28" s="585"/>
      <c r="I28" s="586"/>
      <c r="J28" s="250"/>
      <c r="L28" s="578"/>
      <c r="M28" s="579"/>
      <c r="N28" s="575" t="s">
        <v>133</v>
      </c>
      <c r="O28" s="575"/>
      <c r="P28" s="579"/>
      <c r="Q28" s="579"/>
      <c r="R28" s="575" t="s">
        <v>134</v>
      </c>
      <c r="S28" s="575"/>
      <c r="T28" s="345"/>
      <c r="U28" s="345"/>
      <c r="V28" s="345"/>
      <c r="W28" s="345"/>
      <c r="X28" s="345"/>
      <c r="Y28" s="345"/>
      <c r="Z28" s="345"/>
      <c r="AA28" s="345"/>
      <c r="AB28" s="345"/>
      <c r="AC28" s="345"/>
      <c r="AE28" s="359"/>
    </row>
    <row r="29" spans="1:31" ht="9.9499999999999993" customHeight="1">
      <c r="A29" s="587"/>
      <c r="B29" s="588"/>
      <c r="C29" s="588"/>
      <c r="D29" s="588"/>
      <c r="E29" s="588"/>
      <c r="F29" s="588"/>
      <c r="G29" s="588"/>
      <c r="H29" s="588"/>
      <c r="I29" s="589"/>
      <c r="J29" s="251"/>
      <c r="K29" s="346"/>
      <c r="L29" s="354"/>
      <c r="M29" s="332"/>
      <c r="N29" s="355"/>
      <c r="O29" s="355"/>
      <c r="P29" s="332"/>
      <c r="Q29" s="332"/>
      <c r="R29" s="355"/>
      <c r="S29" s="355"/>
      <c r="T29" s="355"/>
      <c r="U29" s="355"/>
      <c r="V29" s="355"/>
      <c r="W29" s="355"/>
      <c r="X29" s="355"/>
      <c r="Y29" s="355"/>
      <c r="Z29" s="355"/>
      <c r="AA29" s="355"/>
      <c r="AB29" s="355"/>
      <c r="AC29" s="355"/>
      <c r="AD29" s="346"/>
      <c r="AE29" s="356"/>
    </row>
    <row r="30" spans="1:31" ht="30" customHeight="1">
      <c r="A30" s="581" t="s">
        <v>139</v>
      </c>
      <c r="B30" s="582"/>
      <c r="C30" s="582"/>
      <c r="D30" s="582"/>
      <c r="E30" s="582"/>
      <c r="F30" s="582"/>
      <c r="G30" s="582"/>
      <c r="H30" s="582"/>
      <c r="I30" s="583"/>
      <c r="J30" s="249"/>
      <c r="K30" s="590" t="s">
        <v>140</v>
      </c>
      <c r="L30" s="590"/>
      <c r="M30" s="590"/>
      <c r="N30" s="590"/>
      <c r="O30" s="590"/>
      <c r="P30" s="591" t="s">
        <v>144</v>
      </c>
      <c r="Q30" s="591"/>
      <c r="R30" s="591"/>
      <c r="S30" s="591"/>
      <c r="T30" s="591"/>
      <c r="U30" s="591"/>
      <c r="V30" s="591"/>
      <c r="W30" s="591"/>
      <c r="X30" s="591"/>
      <c r="Y30" s="591"/>
      <c r="Z30" s="591"/>
      <c r="AA30" s="591"/>
      <c r="AB30" s="591"/>
      <c r="AC30" s="591"/>
      <c r="AD30" s="591"/>
      <c r="AE30" s="556"/>
    </row>
    <row r="31" spans="1:31" ht="20.100000000000001" customHeight="1">
      <c r="A31" s="584"/>
      <c r="B31" s="585"/>
      <c r="C31" s="585"/>
      <c r="D31" s="585"/>
      <c r="E31" s="585"/>
      <c r="F31" s="585"/>
      <c r="G31" s="585"/>
      <c r="H31" s="585"/>
      <c r="I31" s="586"/>
      <c r="J31" s="250"/>
      <c r="L31" s="357" t="s">
        <v>501</v>
      </c>
      <c r="M31" s="337"/>
      <c r="N31" s="337"/>
      <c r="O31" s="337"/>
      <c r="P31" s="337"/>
      <c r="Q31" s="337"/>
      <c r="R31" s="1"/>
      <c r="S31" s="1"/>
      <c r="T31" s="1"/>
      <c r="U31" s="337"/>
      <c r="V31" s="337"/>
      <c r="W31" s="337"/>
      <c r="X31" s="337"/>
      <c r="Y31" s="337"/>
      <c r="Z31" s="337"/>
      <c r="AA31" s="337"/>
      <c r="AB31" s="337"/>
      <c r="AC31" s="337"/>
      <c r="AD31" s="337"/>
      <c r="AE31" s="353"/>
    </row>
    <row r="32" spans="1:31" ht="20.100000000000001" customHeight="1">
      <c r="A32" s="584"/>
      <c r="B32" s="585"/>
      <c r="C32" s="585"/>
      <c r="D32" s="585"/>
      <c r="E32" s="585"/>
      <c r="F32" s="585"/>
      <c r="G32" s="585"/>
      <c r="H32" s="585"/>
      <c r="I32" s="586"/>
      <c r="J32" s="250"/>
      <c r="L32" s="578"/>
      <c r="M32" s="579"/>
      <c r="N32" s="575" t="s">
        <v>141</v>
      </c>
      <c r="O32" s="575"/>
      <c r="P32" s="575"/>
      <c r="Q32" s="575"/>
      <c r="R32" s="575"/>
      <c r="S32" s="575"/>
      <c r="T32" s="2"/>
      <c r="U32" s="579"/>
      <c r="V32" s="579"/>
      <c r="W32" s="575" t="s">
        <v>142</v>
      </c>
      <c r="X32" s="575"/>
      <c r="Y32" s="575"/>
      <c r="Z32" s="575"/>
      <c r="AA32" s="575"/>
      <c r="AB32" s="575"/>
      <c r="AC32" s="575"/>
      <c r="AE32" s="359"/>
    </row>
    <row r="33" spans="1:31" ht="20.100000000000001" customHeight="1">
      <c r="A33" s="584"/>
      <c r="B33" s="585"/>
      <c r="C33" s="585"/>
      <c r="D33" s="585"/>
      <c r="E33" s="585"/>
      <c r="F33" s="585"/>
      <c r="G33" s="585"/>
      <c r="H33" s="585"/>
      <c r="I33" s="586"/>
      <c r="J33" s="250"/>
      <c r="L33" s="578"/>
      <c r="M33" s="579"/>
      <c r="N33" s="575" t="s">
        <v>143</v>
      </c>
      <c r="O33" s="575"/>
      <c r="P33" s="575"/>
      <c r="Q33" s="575"/>
      <c r="R33" s="575"/>
      <c r="S33" s="575"/>
      <c r="T33" s="575"/>
      <c r="U33" s="575"/>
      <c r="V33" s="575"/>
      <c r="W33" s="575"/>
      <c r="X33" s="575"/>
      <c r="Y33" s="575"/>
      <c r="Z33" s="575"/>
      <c r="AA33" s="575"/>
      <c r="AB33" s="575"/>
      <c r="AC33" s="575"/>
      <c r="AE33" s="359"/>
    </row>
    <row r="34" spans="1:31" ht="9.9499999999999993" customHeight="1">
      <c r="A34" s="584"/>
      <c r="B34" s="585"/>
      <c r="C34" s="585"/>
      <c r="D34" s="585"/>
      <c r="E34" s="585"/>
      <c r="F34" s="585"/>
      <c r="G34" s="585"/>
      <c r="H34" s="585"/>
      <c r="I34" s="586"/>
      <c r="J34" s="250"/>
      <c r="L34" s="358"/>
      <c r="M34" s="2"/>
      <c r="N34" s="345"/>
      <c r="O34" s="345"/>
      <c r="P34" s="345"/>
      <c r="Q34" s="345"/>
      <c r="R34" s="345"/>
      <c r="S34" s="345"/>
      <c r="T34" s="345"/>
      <c r="U34" s="345"/>
      <c r="V34" s="345"/>
      <c r="W34" s="345"/>
      <c r="X34" s="345"/>
      <c r="Y34" s="345"/>
      <c r="Z34" s="345"/>
      <c r="AA34" s="345"/>
      <c r="AB34" s="345"/>
      <c r="AC34" s="345"/>
      <c r="AE34" s="359"/>
    </row>
    <row r="35" spans="1:31" ht="20.100000000000001" customHeight="1">
      <c r="A35" s="584"/>
      <c r="B35" s="585"/>
      <c r="C35" s="585"/>
      <c r="D35" s="585"/>
      <c r="E35" s="585"/>
      <c r="F35" s="585"/>
      <c r="G35" s="585"/>
      <c r="H35" s="585"/>
      <c r="I35" s="586"/>
      <c r="J35" s="250"/>
      <c r="L35" s="580" t="s">
        <v>361</v>
      </c>
      <c r="M35" s="575"/>
      <c r="N35" s="575"/>
      <c r="O35" s="575"/>
      <c r="P35" s="575"/>
      <c r="Q35" s="575"/>
      <c r="R35" s="575"/>
      <c r="S35" s="575"/>
      <c r="T35" s="575"/>
      <c r="U35" s="575"/>
      <c r="V35" s="345"/>
      <c r="W35" s="345"/>
      <c r="X35" s="345"/>
      <c r="Y35" s="345"/>
      <c r="Z35" s="345"/>
      <c r="AA35" s="345"/>
      <c r="AB35" s="345"/>
      <c r="AC35" s="345"/>
      <c r="AE35" s="359"/>
    </row>
    <row r="36" spans="1:31" ht="20.100000000000001" customHeight="1">
      <c r="A36" s="584"/>
      <c r="B36" s="585"/>
      <c r="C36" s="585"/>
      <c r="D36" s="585"/>
      <c r="E36" s="585"/>
      <c r="F36" s="585"/>
      <c r="G36" s="585"/>
      <c r="H36" s="585"/>
      <c r="I36" s="586"/>
      <c r="J36" s="250"/>
      <c r="L36" s="578"/>
      <c r="M36" s="579"/>
      <c r="N36" s="575" t="s">
        <v>133</v>
      </c>
      <c r="O36" s="575"/>
      <c r="P36" s="579"/>
      <c r="Q36" s="579"/>
      <c r="R36" s="575" t="s">
        <v>134</v>
      </c>
      <c r="S36" s="575"/>
      <c r="T36" s="345"/>
      <c r="U36" s="345"/>
      <c r="V36" s="345"/>
      <c r="W36" s="345"/>
      <c r="X36" s="345"/>
      <c r="Y36" s="345"/>
      <c r="Z36" s="345"/>
      <c r="AA36" s="345"/>
      <c r="AB36" s="345"/>
      <c r="AC36" s="345"/>
      <c r="AE36" s="359"/>
    </row>
    <row r="37" spans="1:31" ht="9.9499999999999993" customHeight="1">
      <c r="A37" s="587"/>
      <c r="B37" s="588"/>
      <c r="C37" s="588"/>
      <c r="D37" s="588"/>
      <c r="E37" s="588"/>
      <c r="F37" s="588"/>
      <c r="G37" s="588"/>
      <c r="H37" s="588"/>
      <c r="I37" s="589"/>
      <c r="J37" s="251"/>
      <c r="K37" s="346"/>
      <c r="L37" s="354"/>
      <c r="M37" s="332"/>
      <c r="N37" s="355"/>
      <c r="O37" s="355"/>
      <c r="P37" s="332"/>
      <c r="Q37" s="332"/>
      <c r="R37" s="355"/>
      <c r="S37" s="355"/>
      <c r="T37" s="355"/>
      <c r="U37" s="355"/>
      <c r="V37" s="355"/>
      <c r="W37" s="355"/>
      <c r="X37" s="355"/>
      <c r="Y37" s="355"/>
      <c r="Z37" s="355"/>
      <c r="AA37" s="355"/>
      <c r="AB37" s="355"/>
      <c r="AC37" s="355"/>
      <c r="AD37" s="346"/>
      <c r="AE37" s="356"/>
    </row>
    <row r="38" spans="1:31" ht="30" customHeight="1">
      <c r="A38" s="581" t="s">
        <v>139</v>
      </c>
      <c r="B38" s="582"/>
      <c r="C38" s="582"/>
      <c r="D38" s="582"/>
      <c r="E38" s="582"/>
      <c r="F38" s="582"/>
      <c r="G38" s="582"/>
      <c r="H38" s="582"/>
      <c r="I38" s="583"/>
      <c r="J38" s="249"/>
      <c r="K38" s="590" t="s">
        <v>140</v>
      </c>
      <c r="L38" s="590"/>
      <c r="M38" s="590"/>
      <c r="N38" s="590"/>
      <c r="O38" s="590"/>
      <c r="P38" s="591" t="s">
        <v>144</v>
      </c>
      <c r="Q38" s="591"/>
      <c r="R38" s="591"/>
      <c r="S38" s="591"/>
      <c r="T38" s="591"/>
      <c r="U38" s="591"/>
      <c r="V38" s="591"/>
      <c r="W38" s="591"/>
      <c r="X38" s="591"/>
      <c r="Y38" s="591"/>
      <c r="Z38" s="591"/>
      <c r="AA38" s="591"/>
      <c r="AB38" s="591"/>
      <c r="AC38" s="591"/>
      <c r="AD38" s="591"/>
      <c r="AE38" s="556"/>
    </row>
    <row r="39" spans="1:31" ht="20.100000000000001" customHeight="1">
      <c r="A39" s="584"/>
      <c r="B39" s="585"/>
      <c r="C39" s="585"/>
      <c r="D39" s="585"/>
      <c r="E39" s="585"/>
      <c r="F39" s="585"/>
      <c r="G39" s="585"/>
      <c r="H39" s="585"/>
      <c r="I39" s="586"/>
      <c r="J39" s="250"/>
      <c r="L39" s="357" t="s">
        <v>501</v>
      </c>
      <c r="M39" s="337"/>
      <c r="N39" s="337"/>
      <c r="O39" s="337"/>
      <c r="P39" s="337"/>
      <c r="Q39" s="337"/>
      <c r="R39" s="1"/>
      <c r="S39" s="1"/>
      <c r="T39" s="1"/>
      <c r="U39" s="337"/>
      <c r="V39" s="337"/>
      <c r="W39" s="337"/>
      <c r="X39" s="337"/>
      <c r="Y39" s="337"/>
      <c r="Z39" s="337"/>
      <c r="AA39" s="337"/>
      <c r="AB39" s="337"/>
      <c r="AC39" s="337"/>
      <c r="AD39" s="337"/>
      <c r="AE39" s="353"/>
    </row>
    <row r="40" spans="1:31" ht="20.100000000000001" customHeight="1">
      <c r="A40" s="584"/>
      <c r="B40" s="585"/>
      <c r="C40" s="585"/>
      <c r="D40" s="585"/>
      <c r="E40" s="585"/>
      <c r="F40" s="585"/>
      <c r="G40" s="585"/>
      <c r="H40" s="585"/>
      <c r="I40" s="586"/>
      <c r="J40" s="250"/>
      <c r="L40" s="578"/>
      <c r="M40" s="579"/>
      <c r="N40" s="575" t="s">
        <v>141</v>
      </c>
      <c r="O40" s="575"/>
      <c r="P40" s="575"/>
      <c r="Q40" s="575"/>
      <c r="R40" s="575"/>
      <c r="S40" s="575"/>
      <c r="T40" s="2"/>
      <c r="U40" s="579"/>
      <c r="V40" s="579"/>
      <c r="W40" s="575" t="s">
        <v>142</v>
      </c>
      <c r="X40" s="575"/>
      <c r="Y40" s="575"/>
      <c r="Z40" s="575"/>
      <c r="AA40" s="575"/>
      <c r="AB40" s="575"/>
      <c r="AC40" s="575"/>
      <c r="AE40" s="359"/>
    </row>
    <row r="41" spans="1:31" ht="20.100000000000001" customHeight="1">
      <c r="A41" s="584"/>
      <c r="B41" s="585"/>
      <c r="C41" s="585"/>
      <c r="D41" s="585"/>
      <c r="E41" s="585"/>
      <c r="F41" s="585"/>
      <c r="G41" s="585"/>
      <c r="H41" s="585"/>
      <c r="I41" s="586"/>
      <c r="J41" s="250"/>
      <c r="L41" s="578"/>
      <c r="M41" s="579"/>
      <c r="N41" s="575" t="s">
        <v>143</v>
      </c>
      <c r="O41" s="575"/>
      <c r="P41" s="575"/>
      <c r="Q41" s="575"/>
      <c r="R41" s="575"/>
      <c r="S41" s="575"/>
      <c r="T41" s="575"/>
      <c r="U41" s="575"/>
      <c r="V41" s="575"/>
      <c r="W41" s="575"/>
      <c r="X41" s="575"/>
      <c r="Y41" s="575"/>
      <c r="Z41" s="575"/>
      <c r="AA41" s="575"/>
      <c r="AB41" s="575"/>
      <c r="AC41" s="575"/>
      <c r="AE41" s="359"/>
    </row>
    <row r="42" spans="1:31" ht="9.9499999999999993" customHeight="1">
      <c r="A42" s="584"/>
      <c r="B42" s="585"/>
      <c r="C42" s="585"/>
      <c r="D42" s="585"/>
      <c r="E42" s="585"/>
      <c r="F42" s="585"/>
      <c r="G42" s="585"/>
      <c r="H42" s="585"/>
      <c r="I42" s="586"/>
      <c r="J42" s="250"/>
      <c r="L42" s="358"/>
      <c r="M42" s="2"/>
      <c r="N42" s="345"/>
      <c r="O42" s="345"/>
      <c r="P42" s="345"/>
      <c r="Q42" s="345"/>
      <c r="R42" s="345"/>
      <c r="S42" s="345"/>
      <c r="T42" s="345"/>
      <c r="U42" s="345"/>
      <c r="V42" s="345"/>
      <c r="W42" s="345"/>
      <c r="X42" s="345"/>
      <c r="Y42" s="345"/>
      <c r="Z42" s="345"/>
      <c r="AA42" s="345"/>
      <c r="AB42" s="345"/>
      <c r="AC42" s="345"/>
      <c r="AE42" s="359"/>
    </row>
    <row r="43" spans="1:31" ht="20.100000000000001" customHeight="1">
      <c r="A43" s="584"/>
      <c r="B43" s="585"/>
      <c r="C43" s="585"/>
      <c r="D43" s="585"/>
      <c r="E43" s="585"/>
      <c r="F43" s="585"/>
      <c r="G43" s="585"/>
      <c r="H43" s="585"/>
      <c r="I43" s="586"/>
      <c r="J43" s="250"/>
      <c r="L43" s="580" t="s">
        <v>361</v>
      </c>
      <c r="M43" s="575"/>
      <c r="N43" s="575"/>
      <c r="O43" s="575"/>
      <c r="P43" s="575"/>
      <c r="Q43" s="575"/>
      <c r="R43" s="575"/>
      <c r="S43" s="575"/>
      <c r="T43" s="575"/>
      <c r="U43" s="575"/>
      <c r="V43" s="345"/>
      <c r="W43" s="345"/>
      <c r="X43" s="345"/>
      <c r="Y43" s="345"/>
      <c r="Z43" s="345"/>
      <c r="AA43" s="345"/>
      <c r="AB43" s="345"/>
      <c r="AC43" s="345"/>
      <c r="AE43" s="359"/>
    </row>
    <row r="44" spans="1:31" ht="20.100000000000001" customHeight="1">
      <c r="A44" s="584"/>
      <c r="B44" s="585"/>
      <c r="C44" s="585"/>
      <c r="D44" s="585"/>
      <c r="E44" s="585"/>
      <c r="F44" s="585"/>
      <c r="G44" s="585"/>
      <c r="H44" s="585"/>
      <c r="I44" s="586"/>
      <c r="J44" s="250"/>
      <c r="L44" s="578"/>
      <c r="M44" s="579"/>
      <c r="N44" s="575" t="s">
        <v>133</v>
      </c>
      <c r="O44" s="575"/>
      <c r="P44" s="579"/>
      <c r="Q44" s="579"/>
      <c r="R44" s="575" t="s">
        <v>134</v>
      </c>
      <c r="S44" s="575"/>
      <c r="T44" s="345"/>
      <c r="U44" s="345"/>
      <c r="V44" s="345"/>
      <c r="W44" s="345"/>
      <c r="X44" s="345"/>
      <c r="Y44" s="345"/>
      <c r="Z44" s="345"/>
      <c r="AA44" s="345"/>
      <c r="AB44" s="345"/>
      <c r="AC44" s="345"/>
      <c r="AE44" s="359"/>
    </row>
    <row r="45" spans="1:31" ht="9.9499999999999993" customHeight="1">
      <c r="A45" s="587"/>
      <c r="B45" s="588"/>
      <c r="C45" s="588"/>
      <c r="D45" s="588"/>
      <c r="E45" s="588"/>
      <c r="F45" s="588"/>
      <c r="G45" s="588"/>
      <c r="H45" s="588"/>
      <c r="I45" s="589"/>
      <c r="J45" s="251"/>
      <c r="K45" s="346"/>
      <c r="L45" s="354"/>
      <c r="M45" s="332"/>
      <c r="N45" s="355"/>
      <c r="O45" s="355"/>
      <c r="P45" s="332"/>
      <c r="Q45" s="332"/>
      <c r="R45" s="355"/>
      <c r="S45" s="355"/>
      <c r="T45" s="355"/>
      <c r="U45" s="355"/>
      <c r="V45" s="355"/>
      <c r="W45" s="355"/>
      <c r="X45" s="355"/>
      <c r="Y45" s="355"/>
      <c r="Z45" s="355"/>
      <c r="AA45" s="355"/>
      <c r="AB45" s="355"/>
      <c r="AC45" s="355"/>
      <c r="AD45" s="346"/>
      <c r="AE45" s="356"/>
    </row>
    <row r="46" spans="1:31" ht="30" customHeight="1">
      <c r="A46" s="581" t="s">
        <v>139</v>
      </c>
      <c r="B46" s="582"/>
      <c r="C46" s="582"/>
      <c r="D46" s="582"/>
      <c r="E46" s="582"/>
      <c r="F46" s="582"/>
      <c r="G46" s="582"/>
      <c r="H46" s="582"/>
      <c r="I46" s="583"/>
      <c r="J46" s="249"/>
      <c r="K46" s="590" t="s">
        <v>140</v>
      </c>
      <c r="L46" s="590"/>
      <c r="M46" s="590"/>
      <c r="N46" s="590"/>
      <c r="O46" s="590"/>
      <c r="P46" s="591" t="s">
        <v>144</v>
      </c>
      <c r="Q46" s="591"/>
      <c r="R46" s="591"/>
      <c r="S46" s="591"/>
      <c r="T46" s="591"/>
      <c r="U46" s="591"/>
      <c r="V46" s="591"/>
      <c r="W46" s="591"/>
      <c r="X46" s="591"/>
      <c r="Y46" s="591"/>
      <c r="Z46" s="591"/>
      <c r="AA46" s="591"/>
      <c r="AB46" s="591"/>
      <c r="AC46" s="591"/>
      <c r="AD46" s="591"/>
      <c r="AE46" s="556"/>
    </row>
    <row r="47" spans="1:31" ht="20.100000000000001" customHeight="1">
      <c r="A47" s="584"/>
      <c r="B47" s="585"/>
      <c r="C47" s="585"/>
      <c r="D47" s="585"/>
      <c r="E47" s="585"/>
      <c r="F47" s="585"/>
      <c r="G47" s="585"/>
      <c r="H47" s="585"/>
      <c r="I47" s="586"/>
      <c r="J47" s="250"/>
      <c r="L47" s="357" t="s">
        <v>501</v>
      </c>
      <c r="M47" s="337"/>
      <c r="N47" s="337"/>
      <c r="O47" s="337"/>
      <c r="P47" s="337"/>
      <c r="Q47" s="337"/>
      <c r="R47" s="1"/>
      <c r="S47" s="1"/>
      <c r="T47" s="1"/>
      <c r="U47" s="337"/>
      <c r="V47" s="337"/>
      <c r="W47" s="337"/>
      <c r="X47" s="337"/>
      <c r="Y47" s="337"/>
      <c r="Z47" s="337"/>
      <c r="AA47" s="337"/>
      <c r="AB47" s="337"/>
      <c r="AC47" s="337"/>
      <c r="AD47" s="337"/>
      <c r="AE47" s="353"/>
    </row>
    <row r="48" spans="1:31" ht="20.100000000000001" customHeight="1">
      <c r="A48" s="584"/>
      <c r="B48" s="585"/>
      <c r="C48" s="585"/>
      <c r="D48" s="585"/>
      <c r="E48" s="585"/>
      <c r="F48" s="585"/>
      <c r="G48" s="585"/>
      <c r="H48" s="585"/>
      <c r="I48" s="586"/>
      <c r="J48" s="250"/>
      <c r="L48" s="578"/>
      <c r="M48" s="579"/>
      <c r="N48" s="575" t="s">
        <v>141</v>
      </c>
      <c r="O48" s="575"/>
      <c r="P48" s="575"/>
      <c r="Q48" s="575"/>
      <c r="R48" s="575"/>
      <c r="S48" s="575"/>
      <c r="T48" s="2"/>
      <c r="U48" s="579"/>
      <c r="V48" s="579"/>
      <c r="W48" s="575" t="s">
        <v>142</v>
      </c>
      <c r="X48" s="575"/>
      <c r="Y48" s="575"/>
      <c r="Z48" s="575"/>
      <c r="AA48" s="575"/>
      <c r="AB48" s="575"/>
      <c r="AC48" s="575"/>
      <c r="AE48" s="359"/>
    </row>
    <row r="49" spans="1:31" ht="20.100000000000001" customHeight="1">
      <c r="A49" s="584"/>
      <c r="B49" s="585"/>
      <c r="C49" s="585"/>
      <c r="D49" s="585"/>
      <c r="E49" s="585"/>
      <c r="F49" s="585"/>
      <c r="G49" s="585"/>
      <c r="H49" s="585"/>
      <c r="I49" s="586"/>
      <c r="J49" s="250"/>
      <c r="L49" s="578"/>
      <c r="M49" s="579"/>
      <c r="N49" s="575" t="s">
        <v>143</v>
      </c>
      <c r="O49" s="575"/>
      <c r="P49" s="575"/>
      <c r="Q49" s="575"/>
      <c r="R49" s="575"/>
      <c r="S49" s="575"/>
      <c r="T49" s="575"/>
      <c r="U49" s="575"/>
      <c r="V49" s="575"/>
      <c r="W49" s="575"/>
      <c r="X49" s="575"/>
      <c r="Y49" s="575"/>
      <c r="Z49" s="575"/>
      <c r="AA49" s="575"/>
      <c r="AB49" s="575"/>
      <c r="AC49" s="575"/>
      <c r="AE49" s="359"/>
    </row>
    <row r="50" spans="1:31" ht="9.9499999999999993" customHeight="1">
      <c r="A50" s="584"/>
      <c r="B50" s="585"/>
      <c r="C50" s="585"/>
      <c r="D50" s="585"/>
      <c r="E50" s="585"/>
      <c r="F50" s="585"/>
      <c r="G50" s="585"/>
      <c r="H50" s="585"/>
      <c r="I50" s="586"/>
      <c r="J50" s="250"/>
      <c r="L50" s="358"/>
      <c r="M50" s="2"/>
      <c r="N50" s="345"/>
      <c r="O50" s="345"/>
      <c r="P50" s="345"/>
      <c r="Q50" s="345"/>
      <c r="R50" s="345"/>
      <c r="S50" s="345"/>
      <c r="T50" s="345"/>
      <c r="U50" s="345"/>
      <c r="V50" s="345"/>
      <c r="W50" s="345"/>
      <c r="X50" s="345"/>
      <c r="Y50" s="345"/>
      <c r="Z50" s="345"/>
      <c r="AA50" s="345"/>
      <c r="AB50" s="345"/>
      <c r="AC50" s="345"/>
      <c r="AE50" s="359"/>
    </row>
    <row r="51" spans="1:31" ht="20.100000000000001" customHeight="1">
      <c r="A51" s="584"/>
      <c r="B51" s="585"/>
      <c r="C51" s="585"/>
      <c r="D51" s="585"/>
      <c r="E51" s="585"/>
      <c r="F51" s="585"/>
      <c r="G51" s="585"/>
      <c r="H51" s="585"/>
      <c r="I51" s="586"/>
      <c r="J51" s="250"/>
      <c r="L51" s="580" t="s">
        <v>361</v>
      </c>
      <c r="M51" s="575"/>
      <c r="N51" s="575"/>
      <c r="O51" s="575"/>
      <c r="P51" s="575"/>
      <c r="Q51" s="575"/>
      <c r="R51" s="575"/>
      <c r="S51" s="575"/>
      <c r="T51" s="575"/>
      <c r="U51" s="575"/>
      <c r="V51" s="345"/>
      <c r="W51" s="345"/>
      <c r="X51" s="345"/>
      <c r="Y51" s="345"/>
      <c r="Z51" s="345"/>
      <c r="AA51" s="345"/>
      <c r="AB51" s="345"/>
      <c r="AC51" s="345"/>
      <c r="AE51" s="359"/>
    </row>
    <row r="52" spans="1:31" ht="20.100000000000001" customHeight="1">
      <c r="A52" s="584"/>
      <c r="B52" s="585"/>
      <c r="C52" s="585"/>
      <c r="D52" s="585"/>
      <c r="E52" s="585"/>
      <c r="F52" s="585"/>
      <c r="G52" s="585"/>
      <c r="H52" s="585"/>
      <c r="I52" s="586"/>
      <c r="J52" s="250"/>
      <c r="L52" s="578"/>
      <c r="M52" s="579"/>
      <c r="N52" s="575" t="s">
        <v>133</v>
      </c>
      <c r="O52" s="575"/>
      <c r="P52" s="579"/>
      <c r="Q52" s="579"/>
      <c r="R52" s="575" t="s">
        <v>134</v>
      </c>
      <c r="S52" s="575"/>
      <c r="T52" s="345"/>
      <c r="U52" s="345"/>
      <c r="V52" s="345"/>
      <c r="W52" s="345"/>
      <c r="X52" s="345"/>
      <c r="Y52" s="345"/>
      <c r="Z52" s="345"/>
      <c r="AA52" s="345"/>
      <c r="AB52" s="345"/>
      <c r="AC52" s="345"/>
      <c r="AE52" s="359"/>
    </row>
    <row r="53" spans="1:31" ht="9.9499999999999993" customHeight="1">
      <c r="A53" s="587"/>
      <c r="B53" s="588"/>
      <c r="C53" s="588"/>
      <c r="D53" s="588"/>
      <c r="E53" s="588"/>
      <c r="F53" s="588"/>
      <c r="G53" s="588"/>
      <c r="H53" s="588"/>
      <c r="I53" s="589"/>
      <c r="J53" s="251"/>
      <c r="K53" s="346"/>
      <c r="L53" s="354"/>
      <c r="M53" s="332"/>
      <c r="N53" s="355"/>
      <c r="O53" s="355"/>
      <c r="P53" s="332"/>
      <c r="Q53" s="332"/>
      <c r="R53" s="355"/>
      <c r="S53" s="355"/>
      <c r="T53" s="355"/>
      <c r="U53" s="355"/>
      <c r="V53" s="355"/>
      <c r="W53" s="355"/>
      <c r="X53" s="355"/>
      <c r="Y53" s="355"/>
      <c r="Z53" s="355"/>
      <c r="AA53" s="355"/>
      <c r="AB53" s="355"/>
      <c r="AC53" s="355"/>
      <c r="AD53" s="346"/>
      <c r="AE53" s="356"/>
    </row>
    <row r="54" spans="1:31" ht="20.100000000000001" customHeight="1">
      <c r="V54" s="577" t="s">
        <v>55</v>
      </c>
      <c r="W54" s="577"/>
      <c r="X54" s="577"/>
      <c r="Y54" s="577"/>
      <c r="Z54" s="577"/>
      <c r="AA54" s="577"/>
      <c r="AB54" s="577"/>
      <c r="AC54" s="577"/>
      <c r="AD54" s="577"/>
      <c r="AE54" s="577"/>
    </row>
    <row r="55" spans="1:31" ht="20.100000000000001" customHeight="1">
      <c r="V55" s="360"/>
      <c r="W55" s="360"/>
      <c r="X55" s="360"/>
      <c r="Y55" s="360"/>
      <c r="Z55" s="360"/>
      <c r="AA55" s="360"/>
      <c r="AB55" s="360"/>
      <c r="AC55" s="360"/>
      <c r="AD55" s="360"/>
      <c r="AE55" s="360"/>
    </row>
  </sheetData>
  <mergeCells count="116">
    <mergeCell ref="A2:K2"/>
    <mergeCell ref="A3:M3"/>
    <mergeCell ref="A4:AA4"/>
    <mergeCell ref="AB4:AC4"/>
    <mergeCell ref="AD4:AE4"/>
    <mergeCell ref="B5:AA5"/>
    <mergeCell ref="AB5:AC5"/>
    <mergeCell ref="AD5:AE5"/>
    <mergeCell ref="A7:W7"/>
    <mergeCell ref="A8:AA8"/>
    <mergeCell ref="AB8:AC8"/>
    <mergeCell ref="AD8:AE8"/>
    <mergeCell ref="B9:AA9"/>
    <mergeCell ref="AB9:AC9"/>
    <mergeCell ref="AD9:AE9"/>
    <mergeCell ref="A12:I12"/>
    <mergeCell ref="J12:K12"/>
    <mergeCell ref="M12:N12"/>
    <mergeCell ref="Q12:R12"/>
    <mergeCell ref="T12:U12"/>
    <mergeCell ref="W12:X12"/>
    <mergeCell ref="Y12:AB12"/>
    <mergeCell ref="AC12:AE12"/>
    <mergeCell ref="A13:I13"/>
    <mergeCell ref="A14:I14"/>
    <mergeCell ref="J13:K13"/>
    <mergeCell ref="M13:N13"/>
    <mergeCell ref="Q13:R13"/>
    <mergeCell ref="T13:U13"/>
    <mergeCell ref="W13:X13"/>
    <mergeCell ref="Y13:AB13"/>
    <mergeCell ref="AC13:AE13"/>
    <mergeCell ref="J14:K14"/>
    <mergeCell ref="M14:N14"/>
    <mergeCell ref="Q14:R14"/>
    <mergeCell ref="T14:U14"/>
    <mergeCell ref="W14:X14"/>
    <mergeCell ref="Y14:AB14"/>
    <mergeCell ref="AC14:AE14"/>
    <mergeCell ref="A15:I15"/>
    <mergeCell ref="A16:I17"/>
    <mergeCell ref="J16:K16"/>
    <mergeCell ref="L16:P16"/>
    <mergeCell ref="J17:K17"/>
    <mergeCell ref="L17:P17"/>
    <mergeCell ref="W24:AC24"/>
    <mergeCell ref="L25:M25"/>
    <mergeCell ref="N25:AC25"/>
    <mergeCell ref="J15:K15"/>
    <mergeCell ref="M15:N15"/>
    <mergeCell ref="Q15:R15"/>
    <mergeCell ref="T15:U15"/>
    <mergeCell ref="W15:X15"/>
    <mergeCell ref="Y15:AB15"/>
    <mergeCell ref="AC15:AE15"/>
    <mergeCell ref="A22:I29"/>
    <mergeCell ref="K22:O22"/>
    <mergeCell ref="P22:AE22"/>
    <mergeCell ref="L24:M24"/>
    <mergeCell ref="N24:S24"/>
    <mergeCell ref="U24:V24"/>
    <mergeCell ref="L27:U27"/>
    <mergeCell ref="A19:W19"/>
    <mergeCell ref="A20:AE20"/>
    <mergeCell ref="A21:I21"/>
    <mergeCell ref="J21:K21"/>
    <mergeCell ref="L21:M21"/>
    <mergeCell ref="N21:O21"/>
    <mergeCell ref="P21:Q21"/>
    <mergeCell ref="L28:M28"/>
    <mergeCell ref="N28:O28"/>
    <mergeCell ref="P28:Q28"/>
    <mergeCell ref="R28:S28"/>
    <mergeCell ref="W32:AC32"/>
    <mergeCell ref="L33:M33"/>
    <mergeCell ref="N33:AC33"/>
    <mergeCell ref="L35:U35"/>
    <mergeCell ref="L36:M36"/>
    <mergeCell ref="N36:O36"/>
    <mergeCell ref="P36:Q36"/>
    <mergeCell ref="R36:S36"/>
    <mergeCell ref="A30:I37"/>
    <mergeCell ref="K30:O30"/>
    <mergeCell ref="P30:AE30"/>
    <mergeCell ref="L32:M32"/>
    <mergeCell ref="N32:S32"/>
    <mergeCell ref="U32:V32"/>
    <mergeCell ref="L44:M44"/>
    <mergeCell ref="N44:O44"/>
    <mergeCell ref="P44:Q44"/>
    <mergeCell ref="R44:S44"/>
    <mergeCell ref="A46:I53"/>
    <mergeCell ref="K46:O46"/>
    <mergeCell ref="P46:AE46"/>
    <mergeCell ref="L48:M48"/>
    <mergeCell ref="N48:S48"/>
    <mergeCell ref="U48:V48"/>
    <mergeCell ref="A38:I45"/>
    <mergeCell ref="K38:O38"/>
    <mergeCell ref="P38:AE38"/>
    <mergeCell ref="L40:M40"/>
    <mergeCell ref="N40:S40"/>
    <mergeCell ref="U40:V40"/>
    <mergeCell ref="W40:AC40"/>
    <mergeCell ref="L41:M41"/>
    <mergeCell ref="N41:AC41"/>
    <mergeCell ref="L43:U43"/>
    <mergeCell ref="V54:AE54"/>
    <mergeCell ref="W48:AC48"/>
    <mergeCell ref="L49:M49"/>
    <mergeCell ref="N49:AC49"/>
    <mergeCell ref="L51:U51"/>
    <mergeCell ref="L52:M52"/>
    <mergeCell ref="N52:O52"/>
    <mergeCell ref="P52:Q52"/>
    <mergeCell ref="R52:S52"/>
  </mergeCells>
  <phoneticPr fontId="1"/>
  <printOptions horizontalCentered="1"/>
  <pageMargins left="0.78740157480314965" right="0.78740157480314965" top="0.74803149606299213" bottom="0.74803149606299213" header="0.31496062992125984" footer="0.31496062992125984"/>
  <pageSetup paperSize="9" scale="99" orientation="portrait" r:id="rId1"/>
  <rowBreaks count="1" manualBreakCount="1">
    <brk id="37"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70810" r:id="rId4" name="Check Box 154">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0811" r:id="rId5" name="Check Box 155">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mc:AlternateContent xmlns:mc="http://schemas.openxmlformats.org/markup-compatibility/2006">
          <mc:Choice Requires="x14">
            <control shapeId="70812" r:id="rId6" name="Check Box 156">
              <controlPr defaultSize="0" autoFill="0" autoLine="0" autoPict="0">
                <anchor moveWithCells="1">
                  <from>
                    <xdr:col>9</xdr:col>
                    <xdr:colOff>171450</xdr:colOff>
                    <xdr:row>15</xdr:row>
                    <xdr:rowOff>9525</xdr:rowOff>
                  </from>
                  <to>
                    <xdr:col>11</xdr:col>
                    <xdr:colOff>19050</xdr:colOff>
                    <xdr:row>15</xdr:row>
                    <xdr:rowOff>219075</xdr:rowOff>
                  </to>
                </anchor>
              </controlPr>
            </control>
          </mc:Choice>
        </mc:AlternateContent>
        <mc:AlternateContent xmlns:mc="http://schemas.openxmlformats.org/markup-compatibility/2006">
          <mc:Choice Requires="x14">
            <control shapeId="70813" r:id="rId7" name="Check Box 157">
              <controlPr defaultSize="0" autoFill="0" autoLine="0" autoPict="0">
                <anchor moveWithCells="1">
                  <from>
                    <xdr:col>16</xdr:col>
                    <xdr:colOff>171450</xdr:colOff>
                    <xdr:row>15</xdr:row>
                    <xdr:rowOff>9525</xdr:rowOff>
                  </from>
                  <to>
                    <xdr:col>18</xdr:col>
                    <xdr:colOff>19050</xdr:colOff>
                    <xdr:row>15</xdr:row>
                    <xdr:rowOff>219075</xdr:rowOff>
                  </to>
                </anchor>
              </controlPr>
            </control>
          </mc:Choice>
        </mc:AlternateContent>
        <mc:AlternateContent xmlns:mc="http://schemas.openxmlformats.org/markup-compatibility/2006">
          <mc:Choice Requires="x14">
            <control shapeId="70814" r:id="rId8" name="Check Box 158">
              <controlPr defaultSize="0" autoFill="0" autoLine="0" autoPict="0">
                <anchor moveWithCells="1">
                  <from>
                    <xdr:col>9</xdr:col>
                    <xdr:colOff>171450</xdr:colOff>
                    <xdr:row>16</xdr:row>
                    <xdr:rowOff>9525</xdr:rowOff>
                  </from>
                  <to>
                    <xdr:col>11</xdr:col>
                    <xdr:colOff>19050</xdr:colOff>
                    <xdr:row>16</xdr:row>
                    <xdr:rowOff>219075</xdr:rowOff>
                  </to>
                </anchor>
              </controlPr>
            </control>
          </mc:Choice>
        </mc:AlternateContent>
        <mc:AlternateContent xmlns:mc="http://schemas.openxmlformats.org/markup-compatibility/2006">
          <mc:Choice Requires="x14">
            <control shapeId="70815" r:id="rId9" name="Check Box 159">
              <controlPr defaultSize="0" autoFill="0" autoLine="0" autoPict="0">
                <anchor moveWithCells="1">
                  <from>
                    <xdr:col>29</xdr:col>
                    <xdr:colOff>104775</xdr:colOff>
                    <xdr:row>8</xdr:row>
                    <xdr:rowOff>123825</xdr:rowOff>
                  </from>
                  <to>
                    <xdr:col>30</xdr:col>
                    <xdr:colOff>133350</xdr:colOff>
                    <xdr:row>8</xdr:row>
                    <xdr:rowOff>333375</xdr:rowOff>
                  </to>
                </anchor>
              </controlPr>
            </control>
          </mc:Choice>
        </mc:AlternateContent>
        <mc:AlternateContent xmlns:mc="http://schemas.openxmlformats.org/markup-compatibility/2006">
          <mc:Choice Requires="x14">
            <control shapeId="70816" r:id="rId10" name="Check Box 160">
              <controlPr defaultSize="0" autoFill="0" autoLine="0" autoPict="0">
                <anchor moveWithCells="1">
                  <from>
                    <xdr:col>27</xdr:col>
                    <xdr:colOff>104775</xdr:colOff>
                    <xdr:row>8</xdr:row>
                    <xdr:rowOff>123825</xdr:rowOff>
                  </from>
                  <to>
                    <xdr:col>28</xdr:col>
                    <xdr:colOff>133350</xdr:colOff>
                    <xdr:row>8</xdr:row>
                    <xdr:rowOff>333375</xdr:rowOff>
                  </to>
                </anchor>
              </controlPr>
            </control>
          </mc:Choice>
        </mc:AlternateContent>
        <mc:AlternateContent xmlns:mc="http://schemas.openxmlformats.org/markup-compatibility/2006">
          <mc:Choice Requires="x14">
            <control shapeId="70817" r:id="rId11" name="Check Box 161">
              <controlPr defaultSize="0" autoFill="0" autoLine="0" autoPict="0">
                <anchor moveWithCells="1">
                  <from>
                    <xdr:col>10</xdr:col>
                    <xdr:colOff>9525</xdr:colOff>
                    <xdr:row>20</xdr:row>
                    <xdr:rowOff>76200</xdr:rowOff>
                  </from>
                  <to>
                    <xdr:col>11</xdr:col>
                    <xdr:colOff>47625</xdr:colOff>
                    <xdr:row>20</xdr:row>
                    <xdr:rowOff>285750</xdr:rowOff>
                  </to>
                </anchor>
              </controlPr>
            </control>
          </mc:Choice>
        </mc:AlternateContent>
        <mc:AlternateContent xmlns:mc="http://schemas.openxmlformats.org/markup-compatibility/2006">
          <mc:Choice Requires="x14">
            <control shapeId="70818" r:id="rId12" name="Check Box 162">
              <controlPr defaultSize="0" autoFill="0" autoLine="0" autoPict="0">
                <anchor moveWithCells="1">
                  <from>
                    <xdr:col>13</xdr:col>
                    <xdr:colOff>190500</xdr:colOff>
                    <xdr:row>20</xdr:row>
                    <xdr:rowOff>76200</xdr:rowOff>
                  </from>
                  <to>
                    <xdr:col>15</xdr:col>
                    <xdr:colOff>38100</xdr:colOff>
                    <xdr:row>20</xdr:row>
                    <xdr:rowOff>285750</xdr:rowOff>
                  </to>
                </anchor>
              </controlPr>
            </control>
          </mc:Choice>
        </mc:AlternateContent>
        <mc:AlternateContent xmlns:mc="http://schemas.openxmlformats.org/markup-compatibility/2006">
          <mc:Choice Requires="x14">
            <control shapeId="70819" r:id="rId13" name="Check Box 163">
              <controlPr defaultSize="0" autoFill="0" autoLine="0" autoPict="0">
                <anchor moveWithCells="1">
                  <from>
                    <xdr:col>20</xdr:col>
                    <xdr:colOff>180975</xdr:colOff>
                    <xdr:row>23</xdr:row>
                    <xdr:rowOff>28575</xdr:rowOff>
                  </from>
                  <to>
                    <xdr:col>22</xdr:col>
                    <xdr:colOff>28575</xdr:colOff>
                    <xdr:row>23</xdr:row>
                    <xdr:rowOff>238125</xdr:rowOff>
                  </to>
                </anchor>
              </controlPr>
            </control>
          </mc:Choice>
        </mc:AlternateContent>
        <mc:AlternateContent xmlns:mc="http://schemas.openxmlformats.org/markup-compatibility/2006">
          <mc:Choice Requires="x14">
            <control shapeId="70820" r:id="rId14" name="Check Box 164">
              <controlPr defaultSize="0" autoFill="0" autoLine="0" autoPict="0">
                <anchor moveWithCells="1">
                  <from>
                    <xdr:col>11</xdr:col>
                    <xdr:colOff>180975</xdr:colOff>
                    <xdr:row>23</xdr:row>
                    <xdr:rowOff>9525</xdr:rowOff>
                  </from>
                  <to>
                    <xdr:col>13</xdr:col>
                    <xdr:colOff>28575</xdr:colOff>
                    <xdr:row>23</xdr:row>
                    <xdr:rowOff>219075</xdr:rowOff>
                  </to>
                </anchor>
              </controlPr>
            </control>
          </mc:Choice>
        </mc:AlternateContent>
        <mc:AlternateContent xmlns:mc="http://schemas.openxmlformats.org/markup-compatibility/2006">
          <mc:Choice Requires="x14">
            <control shapeId="70821" r:id="rId15" name="Check Box 165">
              <controlPr defaultSize="0" autoFill="0" autoLine="0" autoPict="0">
                <anchor moveWithCells="1">
                  <from>
                    <xdr:col>11</xdr:col>
                    <xdr:colOff>180975</xdr:colOff>
                    <xdr:row>24</xdr:row>
                    <xdr:rowOff>38100</xdr:rowOff>
                  </from>
                  <to>
                    <xdr:col>13</xdr:col>
                    <xdr:colOff>28575</xdr:colOff>
                    <xdr:row>25</xdr:row>
                    <xdr:rowOff>0</xdr:rowOff>
                  </to>
                </anchor>
              </controlPr>
            </control>
          </mc:Choice>
        </mc:AlternateContent>
        <mc:AlternateContent xmlns:mc="http://schemas.openxmlformats.org/markup-compatibility/2006">
          <mc:Choice Requires="x14">
            <control shapeId="70822" r:id="rId16" name="Check Box 166">
              <controlPr defaultSize="0" autoFill="0" autoLine="0" autoPict="0">
                <anchor moveWithCells="1">
                  <from>
                    <xdr:col>11</xdr:col>
                    <xdr:colOff>180975</xdr:colOff>
                    <xdr:row>27</xdr:row>
                    <xdr:rowOff>9525</xdr:rowOff>
                  </from>
                  <to>
                    <xdr:col>13</xdr:col>
                    <xdr:colOff>28575</xdr:colOff>
                    <xdr:row>27</xdr:row>
                    <xdr:rowOff>219075</xdr:rowOff>
                  </to>
                </anchor>
              </controlPr>
            </control>
          </mc:Choice>
        </mc:AlternateContent>
        <mc:AlternateContent xmlns:mc="http://schemas.openxmlformats.org/markup-compatibility/2006">
          <mc:Choice Requires="x14">
            <control shapeId="70823" r:id="rId17" name="Check Box 167">
              <controlPr defaultSize="0" autoFill="0" autoLine="0" autoPict="0">
                <anchor moveWithCells="1">
                  <from>
                    <xdr:col>15</xdr:col>
                    <xdr:colOff>190500</xdr:colOff>
                    <xdr:row>27</xdr:row>
                    <xdr:rowOff>9525</xdr:rowOff>
                  </from>
                  <to>
                    <xdr:col>17</xdr:col>
                    <xdr:colOff>38100</xdr:colOff>
                    <xdr:row>27</xdr:row>
                    <xdr:rowOff>219075</xdr:rowOff>
                  </to>
                </anchor>
              </controlPr>
            </control>
          </mc:Choice>
        </mc:AlternateContent>
        <mc:AlternateContent xmlns:mc="http://schemas.openxmlformats.org/markup-compatibility/2006">
          <mc:Choice Requires="x14">
            <control shapeId="70824" r:id="rId18" name="Check Box 168">
              <controlPr defaultSize="0" autoFill="0" autoLine="0" autoPict="0">
                <anchor moveWithCells="1">
                  <from>
                    <xdr:col>20</xdr:col>
                    <xdr:colOff>180975</xdr:colOff>
                    <xdr:row>31</xdr:row>
                    <xdr:rowOff>28575</xdr:rowOff>
                  </from>
                  <to>
                    <xdr:col>22</xdr:col>
                    <xdr:colOff>28575</xdr:colOff>
                    <xdr:row>31</xdr:row>
                    <xdr:rowOff>238125</xdr:rowOff>
                  </to>
                </anchor>
              </controlPr>
            </control>
          </mc:Choice>
        </mc:AlternateContent>
        <mc:AlternateContent xmlns:mc="http://schemas.openxmlformats.org/markup-compatibility/2006">
          <mc:Choice Requires="x14">
            <control shapeId="70825" r:id="rId19" name="Check Box 169">
              <controlPr defaultSize="0" autoFill="0" autoLine="0" autoPict="0">
                <anchor moveWithCells="1">
                  <from>
                    <xdr:col>11</xdr:col>
                    <xdr:colOff>180975</xdr:colOff>
                    <xdr:row>31</xdr:row>
                    <xdr:rowOff>9525</xdr:rowOff>
                  </from>
                  <to>
                    <xdr:col>13</xdr:col>
                    <xdr:colOff>28575</xdr:colOff>
                    <xdr:row>31</xdr:row>
                    <xdr:rowOff>219075</xdr:rowOff>
                  </to>
                </anchor>
              </controlPr>
            </control>
          </mc:Choice>
        </mc:AlternateContent>
        <mc:AlternateContent xmlns:mc="http://schemas.openxmlformats.org/markup-compatibility/2006">
          <mc:Choice Requires="x14">
            <control shapeId="70826" r:id="rId20" name="Check Box 170">
              <controlPr defaultSize="0" autoFill="0" autoLine="0" autoPict="0">
                <anchor moveWithCells="1">
                  <from>
                    <xdr:col>11</xdr:col>
                    <xdr:colOff>180975</xdr:colOff>
                    <xdr:row>32</xdr:row>
                    <xdr:rowOff>38100</xdr:rowOff>
                  </from>
                  <to>
                    <xdr:col>13</xdr:col>
                    <xdr:colOff>28575</xdr:colOff>
                    <xdr:row>33</xdr:row>
                    <xdr:rowOff>0</xdr:rowOff>
                  </to>
                </anchor>
              </controlPr>
            </control>
          </mc:Choice>
        </mc:AlternateContent>
        <mc:AlternateContent xmlns:mc="http://schemas.openxmlformats.org/markup-compatibility/2006">
          <mc:Choice Requires="x14">
            <control shapeId="70827" r:id="rId21" name="Check Box 171">
              <controlPr defaultSize="0" autoFill="0" autoLine="0" autoPict="0">
                <anchor moveWithCells="1">
                  <from>
                    <xdr:col>11</xdr:col>
                    <xdr:colOff>180975</xdr:colOff>
                    <xdr:row>35</xdr:row>
                    <xdr:rowOff>9525</xdr:rowOff>
                  </from>
                  <to>
                    <xdr:col>13</xdr:col>
                    <xdr:colOff>28575</xdr:colOff>
                    <xdr:row>35</xdr:row>
                    <xdr:rowOff>219075</xdr:rowOff>
                  </to>
                </anchor>
              </controlPr>
            </control>
          </mc:Choice>
        </mc:AlternateContent>
        <mc:AlternateContent xmlns:mc="http://schemas.openxmlformats.org/markup-compatibility/2006">
          <mc:Choice Requires="x14">
            <control shapeId="70828" r:id="rId22" name="Check Box 172">
              <controlPr defaultSize="0" autoFill="0" autoLine="0" autoPict="0">
                <anchor moveWithCells="1">
                  <from>
                    <xdr:col>15</xdr:col>
                    <xdr:colOff>190500</xdr:colOff>
                    <xdr:row>35</xdr:row>
                    <xdr:rowOff>9525</xdr:rowOff>
                  </from>
                  <to>
                    <xdr:col>17</xdr:col>
                    <xdr:colOff>38100</xdr:colOff>
                    <xdr:row>35</xdr:row>
                    <xdr:rowOff>219075</xdr:rowOff>
                  </to>
                </anchor>
              </controlPr>
            </control>
          </mc:Choice>
        </mc:AlternateContent>
        <mc:AlternateContent xmlns:mc="http://schemas.openxmlformats.org/markup-compatibility/2006">
          <mc:Choice Requires="x14">
            <control shapeId="70829" r:id="rId23" name="Check Box 173">
              <controlPr defaultSize="0" autoFill="0" autoLine="0" autoPict="0">
                <anchor moveWithCells="1">
                  <from>
                    <xdr:col>20</xdr:col>
                    <xdr:colOff>180975</xdr:colOff>
                    <xdr:row>39</xdr:row>
                    <xdr:rowOff>28575</xdr:rowOff>
                  </from>
                  <to>
                    <xdr:col>22</xdr:col>
                    <xdr:colOff>28575</xdr:colOff>
                    <xdr:row>39</xdr:row>
                    <xdr:rowOff>238125</xdr:rowOff>
                  </to>
                </anchor>
              </controlPr>
            </control>
          </mc:Choice>
        </mc:AlternateContent>
        <mc:AlternateContent xmlns:mc="http://schemas.openxmlformats.org/markup-compatibility/2006">
          <mc:Choice Requires="x14">
            <control shapeId="70830" r:id="rId24" name="Check Box 174">
              <controlPr defaultSize="0" autoFill="0" autoLine="0" autoPict="0">
                <anchor moveWithCells="1">
                  <from>
                    <xdr:col>11</xdr:col>
                    <xdr:colOff>180975</xdr:colOff>
                    <xdr:row>39</xdr:row>
                    <xdr:rowOff>9525</xdr:rowOff>
                  </from>
                  <to>
                    <xdr:col>13</xdr:col>
                    <xdr:colOff>28575</xdr:colOff>
                    <xdr:row>39</xdr:row>
                    <xdr:rowOff>219075</xdr:rowOff>
                  </to>
                </anchor>
              </controlPr>
            </control>
          </mc:Choice>
        </mc:AlternateContent>
        <mc:AlternateContent xmlns:mc="http://schemas.openxmlformats.org/markup-compatibility/2006">
          <mc:Choice Requires="x14">
            <control shapeId="70831" r:id="rId25" name="Check Box 175">
              <controlPr defaultSize="0" autoFill="0" autoLine="0" autoPict="0">
                <anchor moveWithCells="1">
                  <from>
                    <xdr:col>11</xdr:col>
                    <xdr:colOff>180975</xdr:colOff>
                    <xdr:row>40</xdr:row>
                    <xdr:rowOff>38100</xdr:rowOff>
                  </from>
                  <to>
                    <xdr:col>13</xdr:col>
                    <xdr:colOff>28575</xdr:colOff>
                    <xdr:row>41</xdr:row>
                    <xdr:rowOff>0</xdr:rowOff>
                  </to>
                </anchor>
              </controlPr>
            </control>
          </mc:Choice>
        </mc:AlternateContent>
        <mc:AlternateContent xmlns:mc="http://schemas.openxmlformats.org/markup-compatibility/2006">
          <mc:Choice Requires="x14">
            <control shapeId="70832" r:id="rId26" name="Check Box 176">
              <controlPr defaultSize="0" autoFill="0" autoLine="0" autoPict="0">
                <anchor moveWithCells="1">
                  <from>
                    <xdr:col>11</xdr:col>
                    <xdr:colOff>180975</xdr:colOff>
                    <xdr:row>43</xdr:row>
                    <xdr:rowOff>9525</xdr:rowOff>
                  </from>
                  <to>
                    <xdr:col>13</xdr:col>
                    <xdr:colOff>28575</xdr:colOff>
                    <xdr:row>43</xdr:row>
                    <xdr:rowOff>219075</xdr:rowOff>
                  </to>
                </anchor>
              </controlPr>
            </control>
          </mc:Choice>
        </mc:AlternateContent>
        <mc:AlternateContent xmlns:mc="http://schemas.openxmlformats.org/markup-compatibility/2006">
          <mc:Choice Requires="x14">
            <control shapeId="70833" r:id="rId27" name="Check Box 177">
              <controlPr defaultSize="0" autoFill="0" autoLine="0" autoPict="0">
                <anchor moveWithCells="1">
                  <from>
                    <xdr:col>15</xdr:col>
                    <xdr:colOff>190500</xdr:colOff>
                    <xdr:row>43</xdr:row>
                    <xdr:rowOff>9525</xdr:rowOff>
                  </from>
                  <to>
                    <xdr:col>17</xdr:col>
                    <xdr:colOff>38100</xdr:colOff>
                    <xdr:row>43</xdr:row>
                    <xdr:rowOff>219075</xdr:rowOff>
                  </to>
                </anchor>
              </controlPr>
            </control>
          </mc:Choice>
        </mc:AlternateContent>
        <mc:AlternateContent xmlns:mc="http://schemas.openxmlformats.org/markup-compatibility/2006">
          <mc:Choice Requires="x14">
            <control shapeId="70834" r:id="rId28" name="Check Box 178">
              <controlPr defaultSize="0" autoFill="0" autoLine="0" autoPict="0">
                <anchor moveWithCells="1">
                  <from>
                    <xdr:col>20</xdr:col>
                    <xdr:colOff>180975</xdr:colOff>
                    <xdr:row>47</xdr:row>
                    <xdr:rowOff>28575</xdr:rowOff>
                  </from>
                  <to>
                    <xdr:col>22</xdr:col>
                    <xdr:colOff>28575</xdr:colOff>
                    <xdr:row>47</xdr:row>
                    <xdr:rowOff>238125</xdr:rowOff>
                  </to>
                </anchor>
              </controlPr>
            </control>
          </mc:Choice>
        </mc:AlternateContent>
        <mc:AlternateContent xmlns:mc="http://schemas.openxmlformats.org/markup-compatibility/2006">
          <mc:Choice Requires="x14">
            <control shapeId="70835" r:id="rId29" name="Check Box 179">
              <controlPr defaultSize="0" autoFill="0" autoLine="0" autoPict="0">
                <anchor moveWithCells="1">
                  <from>
                    <xdr:col>11</xdr:col>
                    <xdr:colOff>180975</xdr:colOff>
                    <xdr:row>47</xdr:row>
                    <xdr:rowOff>9525</xdr:rowOff>
                  </from>
                  <to>
                    <xdr:col>13</xdr:col>
                    <xdr:colOff>28575</xdr:colOff>
                    <xdr:row>47</xdr:row>
                    <xdr:rowOff>219075</xdr:rowOff>
                  </to>
                </anchor>
              </controlPr>
            </control>
          </mc:Choice>
        </mc:AlternateContent>
        <mc:AlternateContent xmlns:mc="http://schemas.openxmlformats.org/markup-compatibility/2006">
          <mc:Choice Requires="x14">
            <control shapeId="70836" r:id="rId30" name="Check Box 180">
              <controlPr defaultSize="0" autoFill="0" autoLine="0" autoPict="0">
                <anchor moveWithCells="1">
                  <from>
                    <xdr:col>11</xdr:col>
                    <xdr:colOff>180975</xdr:colOff>
                    <xdr:row>48</xdr:row>
                    <xdr:rowOff>38100</xdr:rowOff>
                  </from>
                  <to>
                    <xdr:col>13</xdr:col>
                    <xdr:colOff>28575</xdr:colOff>
                    <xdr:row>49</xdr:row>
                    <xdr:rowOff>0</xdr:rowOff>
                  </to>
                </anchor>
              </controlPr>
            </control>
          </mc:Choice>
        </mc:AlternateContent>
        <mc:AlternateContent xmlns:mc="http://schemas.openxmlformats.org/markup-compatibility/2006">
          <mc:Choice Requires="x14">
            <control shapeId="70837" r:id="rId31" name="Check Box 181">
              <controlPr defaultSize="0" autoFill="0" autoLine="0" autoPict="0">
                <anchor moveWithCells="1">
                  <from>
                    <xdr:col>11</xdr:col>
                    <xdr:colOff>180975</xdr:colOff>
                    <xdr:row>51</xdr:row>
                    <xdr:rowOff>9525</xdr:rowOff>
                  </from>
                  <to>
                    <xdr:col>13</xdr:col>
                    <xdr:colOff>28575</xdr:colOff>
                    <xdr:row>51</xdr:row>
                    <xdr:rowOff>219075</xdr:rowOff>
                  </to>
                </anchor>
              </controlPr>
            </control>
          </mc:Choice>
        </mc:AlternateContent>
        <mc:AlternateContent xmlns:mc="http://schemas.openxmlformats.org/markup-compatibility/2006">
          <mc:Choice Requires="x14">
            <control shapeId="70838" r:id="rId32" name="Check Box 182">
              <controlPr defaultSize="0" autoFill="0" autoLine="0" autoPict="0">
                <anchor moveWithCells="1">
                  <from>
                    <xdr:col>15</xdr:col>
                    <xdr:colOff>190500</xdr:colOff>
                    <xdr:row>51</xdr:row>
                    <xdr:rowOff>9525</xdr:rowOff>
                  </from>
                  <to>
                    <xdr:col>17</xdr:col>
                    <xdr:colOff>38100</xdr:colOff>
                    <xdr:row>51</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5658-955E-41EE-B4AB-32EF37926870}">
  <sheetPr>
    <tabColor rgb="FF92D050"/>
  </sheetPr>
  <dimension ref="A1:AO109"/>
  <sheetViews>
    <sheetView view="pageBreakPreview" zoomScaleNormal="100" zoomScaleSheetLayoutView="100" workbookViewId="0">
      <selection activeCell="AQ40" sqref="AQ40"/>
    </sheetView>
  </sheetViews>
  <sheetFormatPr defaultRowHeight="18.75"/>
  <cols>
    <col min="1" max="1" width="0.875" style="344" customWidth="1"/>
    <col min="2" max="26" width="2.5" style="344" customWidth="1"/>
    <col min="27" max="27" width="1.375" style="344" customWidth="1"/>
    <col min="28" max="37" width="2.25" style="344" customWidth="1"/>
    <col min="38" max="38" width="2.375" style="344" customWidth="1"/>
    <col min="39" max="50" width="2.625" style="344" customWidth="1"/>
    <col min="51" max="16384" width="9" style="344"/>
  </cols>
  <sheetData>
    <row r="1" spans="1:41" ht="20.25">
      <c r="A1" s="343" t="s">
        <v>0</v>
      </c>
    </row>
    <row r="2" spans="1:41" ht="20.100000000000001" customHeight="1">
      <c r="A2" s="344" t="s">
        <v>479</v>
      </c>
    </row>
    <row r="3" spans="1:41" ht="19.5" customHeight="1">
      <c r="A3" s="576" t="s">
        <v>480</v>
      </c>
      <c r="B3" s="576"/>
      <c r="C3" s="576"/>
      <c r="D3" s="576"/>
      <c r="E3" s="576"/>
      <c r="F3" s="576"/>
      <c r="G3" s="576"/>
      <c r="H3" s="576"/>
      <c r="I3" s="576"/>
      <c r="J3" s="576"/>
      <c r="K3" s="576"/>
      <c r="L3" s="576"/>
      <c r="M3" s="576"/>
      <c r="N3" s="576"/>
      <c r="O3" s="576"/>
      <c r="P3" s="576"/>
      <c r="Q3" s="576"/>
      <c r="R3" s="576"/>
      <c r="S3" s="576"/>
      <c r="T3" s="576"/>
      <c r="U3" s="576"/>
      <c r="V3" s="576"/>
      <c r="W3" s="576"/>
    </row>
    <row r="4" spans="1:4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41" ht="20.100000000000001" customHeight="1">
      <c r="A5" s="361"/>
      <c r="B5" s="629" t="s">
        <v>362</v>
      </c>
      <c r="C5" s="629"/>
      <c r="D5" s="629"/>
      <c r="E5" s="629"/>
      <c r="F5" s="629"/>
      <c r="G5" s="629"/>
      <c r="H5" s="629"/>
      <c r="I5" s="629"/>
      <c r="J5" s="629"/>
      <c r="K5" s="629"/>
      <c r="L5" s="629"/>
      <c r="M5" s="629"/>
      <c r="N5" s="629"/>
      <c r="O5" s="629"/>
      <c r="P5" s="629"/>
      <c r="Q5" s="629"/>
      <c r="R5" s="629"/>
      <c r="S5" s="629"/>
      <c r="T5" s="629"/>
      <c r="U5" s="629"/>
      <c r="V5" s="629"/>
      <c r="W5" s="629"/>
      <c r="X5" s="629"/>
      <c r="Y5" s="629"/>
      <c r="Z5" s="629"/>
      <c r="AA5" s="630"/>
      <c r="AB5" s="626"/>
      <c r="AC5" s="626"/>
      <c r="AD5" s="626"/>
      <c r="AE5" s="626"/>
    </row>
    <row r="6" spans="1:41" ht="20.100000000000001" customHeight="1">
      <c r="A6" s="362"/>
      <c r="B6" s="622" t="s">
        <v>363</v>
      </c>
      <c r="C6" s="622"/>
      <c r="D6" s="622"/>
      <c r="E6" s="622"/>
      <c r="F6" s="622"/>
      <c r="G6" s="622"/>
      <c r="H6" s="622"/>
      <c r="I6" s="622"/>
      <c r="J6" s="622"/>
      <c r="K6" s="622"/>
      <c r="L6" s="622"/>
      <c r="M6" s="622"/>
      <c r="N6" s="622"/>
      <c r="O6" s="622"/>
      <c r="P6" s="622"/>
      <c r="Q6" s="622"/>
      <c r="R6" s="622"/>
      <c r="S6" s="622"/>
      <c r="T6" s="622"/>
      <c r="U6" s="622"/>
      <c r="V6" s="622"/>
      <c r="W6" s="622"/>
      <c r="X6" s="622"/>
      <c r="Y6" s="622"/>
      <c r="Z6" s="622"/>
      <c r="AA6" s="627"/>
      <c r="AB6" s="364"/>
      <c r="AC6" s="365"/>
      <c r="AD6" s="358"/>
      <c r="AE6" s="365"/>
    </row>
    <row r="7" spans="1:41" ht="20.100000000000001" customHeight="1">
      <c r="A7" s="362"/>
      <c r="B7" s="352"/>
      <c r="C7" s="350"/>
      <c r="D7" s="350"/>
      <c r="E7" s="350"/>
      <c r="F7" s="350"/>
      <c r="G7" s="350"/>
      <c r="H7" s="352"/>
      <c r="I7" s="352"/>
      <c r="L7" s="350"/>
      <c r="M7" s="350"/>
      <c r="N7" s="350"/>
      <c r="O7" s="350"/>
      <c r="P7" s="350"/>
      <c r="Q7" s="350"/>
      <c r="R7" s="352"/>
      <c r="T7" s="350"/>
      <c r="U7" s="350"/>
      <c r="V7" s="350"/>
      <c r="W7" s="350"/>
      <c r="X7" s="350"/>
      <c r="Y7" s="350"/>
      <c r="Z7" s="350"/>
      <c r="AA7" s="363"/>
      <c r="AB7" s="358"/>
      <c r="AC7" s="365"/>
      <c r="AD7" s="358"/>
      <c r="AE7" s="365"/>
    </row>
    <row r="8" spans="1:41" ht="20.100000000000001" customHeight="1">
      <c r="A8" s="362"/>
      <c r="B8" s="352"/>
      <c r="C8" s="350"/>
      <c r="D8" s="350"/>
      <c r="E8" s="350"/>
      <c r="F8" s="350"/>
      <c r="G8" s="350"/>
      <c r="H8" s="350"/>
      <c r="I8" s="352"/>
      <c r="J8" s="352"/>
      <c r="K8" s="352"/>
      <c r="L8" s="350"/>
      <c r="M8" s="350"/>
      <c r="N8" s="350"/>
      <c r="O8" s="350"/>
      <c r="P8" s="352"/>
      <c r="Q8" s="352"/>
      <c r="R8" s="352"/>
      <c r="S8" s="366"/>
      <c r="T8" s="350"/>
      <c r="U8" s="350"/>
      <c r="V8" s="350"/>
      <c r="W8" s="350"/>
      <c r="X8" s="350"/>
      <c r="Y8" s="350"/>
      <c r="Z8" s="350"/>
      <c r="AA8" s="363"/>
      <c r="AB8" s="358"/>
      <c r="AC8" s="365"/>
      <c r="AD8" s="358"/>
      <c r="AE8" s="365"/>
    </row>
    <row r="9" spans="1:41" ht="24.95" customHeight="1">
      <c r="A9" s="367"/>
      <c r="B9" s="346"/>
      <c r="C9" s="346"/>
      <c r="D9" s="346"/>
      <c r="E9" s="346"/>
      <c r="F9" s="346"/>
      <c r="G9" s="346"/>
      <c r="H9" s="346"/>
      <c r="I9" s="346"/>
      <c r="J9" s="346"/>
      <c r="K9" s="346"/>
      <c r="L9" s="346"/>
      <c r="M9" s="346"/>
      <c r="N9" s="346"/>
      <c r="O9" s="346"/>
      <c r="P9" s="346"/>
      <c r="Q9" s="346"/>
      <c r="R9" s="346"/>
      <c r="S9" s="346"/>
      <c r="T9" s="346"/>
      <c r="U9" s="346"/>
      <c r="V9" s="596"/>
      <c r="W9" s="596"/>
      <c r="X9" s="596"/>
      <c r="Y9" s="596"/>
      <c r="Z9" s="346" t="s">
        <v>379</v>
      </c>
      <c r="AA9" s="368"/>
      <c r="AB9" s="354"/>
      <c r="AC9" s="369"/>
      <c r="AD9" s="354"/>
      <c r="AE9" s="369"/>
    </row>
    <row r="10" spans="1:41" ht="39.950000000000003" customHeight="1">
      <c r="A10" s="348"/>
      <c r="B10" s="604" t="s">
        <v>364</v>
      </c>
      <c r="C10" s="604"/>
      <c r="D10" s="604"/>
      <c r="E10" s="604"/>
      <c r="F10" s="604"/>
      <c r="G10" s="604"/>
      <c r="H10" s="604"/>
      <c r="I10" s="604"/>
      <c r="J10" s="604"/>
      <c r="K10" s="604"/>
      <c r="L10" s="604"/>
      <c r="M10" s="604"/>
      <c r="N10" s="604"/>
      <c r="O10" s="604"/>
      <c r="P10" s="604"/>
      <c r="Q10" s="604"/>
      <c r="R10" s="604"/>
      <c r="S10" s="604"/>
      <c r="T10" s="604"/>
      <c r="U10" s="604"/>
      <c r="V10" s="604"/>
      <c r="W10" s="604"/>
      <c r="X10" s="604"/>
      <c r="Y10" s="604"/>
      <c r="Z10" s="604"/>
      <c r="AA10" s="564"/>
      <c r="AB10" s="558"/>
      <c r="AC10" s="558"/>
      <c r="AD10" s="558"/>
      <c r="AE10" s="558"/>
      <c r="AO10" s="1607"/>
    </row>
    <row r="11" spans="1:41" ht="80.099999999999994" customHeight="1">
      <c r="A11" s="348"/>
      <c r="B11" s="639" t="s">
        <v>365</v>
      </c>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40"/>
      <c r="AB11" s="558"/>
      <c r="AC11" s="558"/>
      <c r="AD11" s="558"/>
      <c r="AE11" s="558"/>
    </row>
    <row r="12" spans="1:41" ht="60" customHeight="1">
      <c r="A12" s="348"/>
      <c r="B12" s="604" t="s">
        <v>366</v>
      </c>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564"/>
      <c r="AB12" s="558"/>
      <c r="AC12" s="558"/>
      <c r="AD12" s="558"/>
      <c r="AE12" s="558"/>
    </row>
    <row r="13" spans="1:41" ht="60" customHeight="1">
      <c r="A13" s="348"/>
      <c r="B13" s="639" t="s">
        <v>367</v>
      </c>
      <c r="C13" s="639"/>
      <c r="D13" s="639"/>
      <c r="E13" s="639"/>
      <c r="F13" s="639"/>
      <c r="G13" s="639"/>
      <c r="H13" s="639"/>
      <c r="I13" s="639"/>
      <c r="J13" s="639"/>
      <c r="K13" s="639"/>
      <c r="L13" s="639"/>
      <c r="M13" s="639"/>
      <c r="N13" s="639"/>
      <c r="O13" s="639"/>
      <c r="P13" s="639"/>
      <c r="Q13" s="639"/>
      <c r="R13" s="639"/>
      <c r="S13" s="639"/>
      <c r="T13" s="639"/>
      <c r="U13" s="639"/>
      <c r="V13" s="639"/>
      <c r="W13" s="639"/>
      <c r="X13" s="639"/>
      <c r="Y13" s="639"/>
      <c r="Z13" s="639"/>
      <c r="AA13" s="640"/>
      <c r="AB13" s="558"/>
      <c r="AC13" s="558"/>
      <c r="AD13" s="558"/>
      <c r="AE13" s="558"/>
    </row>
    <row r="14" spans="1:41" ht="20.100000000000001" customHeight="1">
      <c r="A14" s="348"/>
      <c r="B14" s="604" t="s">
        <v>368</v>
      </c>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564"/>
      <c r="AB14" s="558"/>
      <c r="AC14" s="558"/>
      <c r="AD14" s="558"/>
      <c r="AE14" s="558"/>
    </row>
    <row r="15" spans="1:41" ht="19.5" customHeight="1"/>
    <row r="16" spans="1:41" ht="19.5" customHeight="1">
      <c r="A16" s="576" t="s">
        <v>482</v>
      </c>
      <c r="B16" s="576"/>
      <c r="C16" s="576"/>
      <c r="D16" s="576"/>
      <c r="E16" s="576"/>
      <c r="F16" s="576"/>
      <c r="G16" s="576"/>
      <c r="H16" s="576"/>
      <c r="I16" s="576"/>
      <c r="J16" s="576"/>
      <c r="K16" s="576"/>
      <c r="L16" s="576"/>
      <c r="M16" s="576"/>
      <c r="N16" s="576"/>
      <c r="O16" s="576"/>
      <c r="P16" s="576"/>
      <c r="Q16" s="576"/>
      <c r="R16" s="576"/>
      <c r="S16" s="576"/>
      <c r="T16" s="576"/>
      <c r="U16" s="576"/>
      <c r="V16" s="576"/>
      <c r="W16" s="576"/>
    </row>
    <row r="17" spans="1:33" ht="20.100000000000001" customHeight="1">
      <c r="A17" s="552" t="s">
        <v>1</v>
      </c>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4"/>
      <c r="AB17" s="555" t="s">
        <v>2</v>
      </c>
      <c r="AC17" s="555"/>
      <c r="AD17" s="555" t="s">
        <v>3</v>
      </c>
      <c r="AE17" s="555"/>
    </row>
    <row r="18" spans="1:33" ht="20.100000000000001" customHeight="1">
      <c r="A18" s="361"/>
      <c r="B18" s="629" t="s">
        <v>369</v>
      </c>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30"/>
      <c r="AB18" s="593"/>
      <c r="AC18" s="638"/>
      <c r="AD18" s="593"/>
      <c r="AE18" s="638"/>
    </row>
    <row r="19" spans="1:33" ht="20.100000000000001" customHeight="1">
      <c r="A19" s="362"/>
      <c r="B19" s="345" t="s">
        <v>375</v>
      </c>
      <c r="C19" s="345"/>
      <c r="D19" s="350"/>
      <c r="E19" s="350"/>
      <c r="F19" s="350"/>
      <c r="G19" s="350"/>
      <c r="H19" s="350"/>
      <c r="I19" s="350"/>
      <c r="J19" s="352"/>
      <c r="K19" s="352"/>
      <c r="L19" s="635" t="s">
        <v>370</v>
      </c>
      <c r="M19" s="635"/>
      <c r="N19" s="635"/>
      <c r="O19" s="635"/>
      <c r="P19" s="635" t="s">
        <v>371</v>
      </c>
      <c r="Q19" s="635"/>
      <c r="R19" s="635"/>
      <c r="S19" s="352" t="s">
        <v>372</v>
      </c>
      <c r="T19" s="635" t="s">
        <v>373</v>
      </c>
      <c r="U19" s="635"/>
      <c r="V19" s="635"/>
      <c r="W19" s="635"/>
      <c r="X19" s="635"/>
      <c r="Y19" s="635" t="s">
        <v>371</v>
      </c>
      <c r="Z19" s="635"/>
      <c r="AA19" s="635"/>
      <c r="AB19" s="595"/>
      <c r="AC19" s="632"/>
      <c r="AD19" s="595"/>
      <c r="AE19" s="632"/>
    </row>
    <row r="20" spans="1:33" ht="20.100000000000001" customHeight="1">
      <c r="A20" s="361"/>
      <c r="B20" s="629" t="s">
        <v>374</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30"/>
      <c r="AB20" s="626"/>
      <c r="AC20" s="626"/>
      <c r="AD20" s="626"/>
      <c r="AE20" s="626"/>
    </row>
    <row r="21" spans="1:33" ht="20.100000000000001" customHeight="1">
      <c r="A21" s="362"/>
      <c r="B21" s="622" t="s">
        <v>376</v>
      </c>
      <c r="C21" s="622"/>
      <c r="D21" s="622"/>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36"/>
      <c r="AC21" s="637"/>
      <c r="AD21" s="636"/>
      <c r="AE21" s="637"/>
    </row>
    <row r="22" spans="1:33" ht="20.100000000000001" customHeight="1">
      <c r="A22" s="367"/>
      <c r="B22" s="371" t="s">
        <v>378</v>
      </c>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371" t="s">
        <v>379</v>
      </c>
      <c r="AB22" s="595"/>
      <c r="AC22" s="632"/>
      <c r="AD22" s="595"/>
      <c r="AE22" s="632"/>
    </row>
    <row r="23" spans="1:33" ht="9.9499999999999993" customHeight="1">
      <c r="I23" s="2"/>
      <c r="J23" s="2"/>
      <c r="K23" s="352"/>
      <c r="L23" s="352"/>
      <c r="M23" s="250"/>
      <c r="N23" s="250"/>
      <c r="O23" s="352"/>
      <c r="P23" s="352"/>
      <c r="Q23" s="250"/>
      <c r="R23" s="250"/>
      <c r="S23" s="352"/>
      <c r="T23" s="352"/>
      <c r="U23" s="352"/>
      <c r="V23" s="350"/>
      <c r="W23" s="350"/>
      <c r="X23" s="350"/>
      <c r="Y23" s="350"/>
      <c r="Z23" s="350"/>
      <c r="AA23" s="350"/>
    </row>
    <row r="24" spans="1:33" ht="19.5" customHeight="1">
      <c r="C24" s="372" t="s">
        <v>481</v>
      </c>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row>
    <row r="25" spans="1:33" ht="19.5" customHeight="1"/>
    <row r="26" spans="1:33" ht="19.5" customHeight="1">
      <c r="A26" s="576" t="s">
        <v>483</v>
      </c>
      <c r="B26" s="576"/>
      <c r="C26" s="576"/>
      <c r="D26" s="576"/>
      <c r="E26" s="576"/>
      <c r="F26" s="576"/>
      <c r="G26" s="576"/>
      <c r="H26" s="576"/>
      <c r="I26" s="576"/>
      <c r="J26" s="576"/>
      <c r="K26" s="576"/>
      <c r="L26" s="576"/>
      <c r="M26" s="576"/>
      <c r="N26" s="576"/>
      <c r="O26" s="576"/>
      <c r="P26" s="576"/>
      <c r="Q26" s="576"/>
      <c r="R26" s="576"/>
      <c r="S26" s="576"/>
      <c r="T26" s="576"/>
      <c r="U26" s="576"/>
      <c r="V26" s="576"/>
      <c r="W26" s="576"/>
    </row>
    <row r="27" spans="1:33" ht="30" customHeight="1">
      <c r="A27" s="552" t="s">
        <v>1</v>
      </c>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4"/>
      <c r="AB27" s="555" t="s">
        <v>2</v>
      </c>
      <c r="AC27" s="555"/>
      <c r="AD27" s="555" t="s">
        <v>3</v>
      </c>
      <c r="AE27" s="555"/>
      <c r="AF27" s="631" t="s">
        <v>439</v>
      </c>
      <c r="AG27" s="631"/>
    </row>
    <row r="28" spans="1:33" ht="39.950000000000003" customHeight="1">
      <c r="A28" s="373"/>
      <c r="B28" s="629" t="s">
        <v>380</v>
      </c>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c r="AA28" s="630"/>
      <c r="AB28" s="361"/>
      <c r="AC28" s="374"/>
      <c r="AD28" s="361"/>
      <c r="AE28" s="374"/>
      <c r="AF28" s="361"/>
      <c r="AG28" s="374"/>
    </row>
    <row r="29" spans="1:33" ht="20.100000000000001" customHeight="1">
      <c r="A29" s="375"/>
      <c r="B29" s="634" t="s">
        <v>438</v>
      </c>
      <c r="C29" s="634"/>
      <c r="D29" s="634"/>
      <c r="E29" s="634"/>
      <c r="F29" s="634"/>
      <c r="G29" s="634"/>
      <c r="H29" s="634"/>
      <c r="I29" s="634"/>
      <c r="J29" s="634"/>
      <c r="K29" s="634"/>
      <c r="L29" s="634"/>
      <c r="M29" s="634"/>
      <c r="N29" s="634"/>
      <c r="O29" s="634"/>
      <c r="P29" s="635"/>
      <c r="Q29" s="635"/>
      <c r="R29" s="635"/>
      <c r="S29" s="635"/>
      <c r="T29" s="635"/>
      <c r="U29" s="635"/>
      <c r="V29" s="635"/>
      <c r="W29" s="635"/>
      <c r="X29" s="635"/>
      <c r="Y29" s="635"/>
      <c r="Z29" s="635"/>
      <c r="AA29" s="376" t="s">
        <v>379</v>
      </c>
      <c r="AB29" s="367"/>
      <c r="AC29" s="377"/>
      <c r="AD29" s="367"/>
      <c r="AE29" s="377"/>
      <c r="AF29" s="367"/>
      <c r="AG29" s="377"/>
    </row>
    <row r="30" spans="1:33" ht="39.950000000000003" customHeight="1">
      <c r="A30" s="361"/>
      <c r="B30" s="629" t="s">
        <v>440</v>
      </c>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30"/>
      <c r="AB30" s="361"/>
      <c r="AC30" s="374"/>
      <c r="AD30" s="361"/>
      <c r="AE30" s="374"/>
      <c r="AF30" s="361"/>
      <c r="AG30" s="374"/>
    </row>
    <row r="31" spans="1:33" ht="20.100000000000001" customHeight="1">
      <c r="A31" s="362"/>
      <c r="B31" s="622" t="s">
        <v>441</v>
      </c>
      <c r="C31" s="622"/>
      <c r="D31" s="622"/>
      <c r="E31" s="622"/>
      <c r="F31" s="622"/>
      <c r="G31" s="622"/>
      <c r="H31" s="622"/>
      <c r="I31" s="622"/>
      <c r="J31" s="622"/>
      <c r="K31" s="622"/>
      <c r="L31" s="622"/>
      <c r="M31" s="622"/>
      <c r="N31" s="622"/>
      <c r="O31" s="622"/>
      <c r="P31" s="622"/>
      <c r="Q31" s="622"/>
      <c r="R31" s="622"/>
      <c r="S31" s="622"/>
      <c r="T31" s="622"/>
      <c r="U31" s="622"/>
      <c r="V31" s="622"/>
      <c r="W31" s="622"/>
      <c r="X31" s="622"/>
      <c r="Y31" s="622"/>
      <c r="Z31" s="622"/>
      <c r="AA31" s="627"/>
      <c r="AB31" s="364"/>
      <c r="AC31" s="365"/>
      <c r="AD31" s="358"/>
      <c r="AE31" s="365"/>
      <c r="AG31" s="378"/>
    </row>
    <row r="32" spans="1:33" ht="20.100000000000001" customHeight="1">
      <c r="A32" s="362"/>
      <c r="B32" s="352"/>
      <c r="C32" s="350"/>
      <c r="D32" s="350"/>
      <c r="E32" s="350"/>
      <c r="F32" s="350"/>
      <c r="G32" s="350"/>
      <c r="H32" s="352"/>
      <c r="I32" s="352"/>
      <c r="L32" s="350"/>
      <c r="M32" s="350"/>
      <c r="N32" s="350"/>
      <c r="O32" s="350"/>
      <c r="P32" s="350"/>
      <c r="Q32" s="350"/>
      <c r="R32" s="352"/>
      <c r="T32" s="350"/>
      <c r="U32" s="350"/>
      <c r="V32" s="350"/>
      <c r="W32" s="350"/>
      <c r="X32" s="350"/>
      <c r="Y32" s="350"/>
      <c r="Z32" s="350"/>
      <c r="AA32" s="363"/>
      <c r="AB32" s="358"/>
      <c r="AC32" s="365"/>
      <c r="AD32" s="358"/>
      <c r="AE32" s="365"/>
      <c r="AG32" s="378"/>
    </row>
    <row r="33" spans="1:33" ht="20.100000000000001" customHeight="1">
      <c r="A33" s="362"/>
      <c r="B33" s="352"/>
      <c r="C33" s="350"/>
      <c r="D33" s="350"/>
      <c r="E33" s="350"/>
      <c r="F33" s="350"/>
      <c r="G33" s="350"/>
      <c r="H33" s="350"/>
      <c r="I33" s="352"/>
      <c r="J33" s="352"/>
      <c r="O33" s="579"/>
      <c r="P33" s="579"/>
      <c r="Q33" s="579"/>
      <c r="R33" s="579"/>
      <c r="S33" s="579"/>
      <c r="T33" s="579"/>
      <c r="U33" s="579"/>
      <c r="V33" s="579"/>
      <c r="W33" s="579"/>
      <c r="X33" s="579"/>
      <c r="Y33" s="579"/>
      <c r="Z33" s="350" t="s">
        <v>379</v>
      </c>
      <c r="AA33" s="352"/>
      <c r="AB33" s="358"/>
      <c r="AC33" s="2"/>
      <c r="AD33" s="358"/>
      <c r="AE33" s="2"/>
      <c r="AF33" s="362"/>
      <c r="AG33" s="378"/>
    </row>
    <row r="34" spans="1:33" ht="24.95" customHeight="1">
      <c r="A34" s="367"/>
      <c r="B34" s="346" t="s">
        <v>442</v>
      </c>
      <c r="C34" s="346"/>
      <c r="D34" s="346"/>
      <c r="E34" s="346"/>
      <c r="F34" s="346"/>
      <c r="G34" s="346"/>
      <c r="H34" s="346" t="s">
        <v>378</v>
      </c>
      <c r="I34" s="596"/>
      <c r="J34" s="596"/>
      <c r="K34" s="608" t="s">
        <v>443</v>
      </c>
      <c r="L34" s="608"/>
      <c r="M34" s="635"/>
      <c r="N34" s="635"/>
      <c r="O34" s="608" t="s">
        <v>444</v>
      </c>
      <c r="P34" s="608"/>
      <c r="Q34" s="635"/>
      <c r="R34" s="635"/>
      <c r="S34" s="608" t="s">
        <v>445</v>
      </c>
      <c r="T34" s="608"/>
      <c r="U34" s="608"/>
      <c r="V34" s="376"/>
      <c r="W34" s="376"/>
      <c r="X34" s="376"/>
      <c r="Y34" s="376"/>
      <c r="Z34" s="376"/>
      <c r="AA34" s="376"/>
      <c r="AB34" s="367"/>
      <c r="AC34" s="377"/>
      <c r="AD34" s="367"/>
      <c r="AE34" s="377"/>
      <c r="AF34" s="367"/>
      <c r="AG34" s="377"/>
    </row>
    <row r="35" spans="1:33" ht="19.5" customHeight="1">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row>
    <row r="36" spans="1:33" ht="19.5" customHeight="1">
      <c r="A36" s="601" t="s">
        <v>484</v>
      </c>
      <c r="B36" s="601"/>
      <c r="C36" s="601"/>
      <c r="D36" s="601"/>
      <c r="E36" s="601"/>
      <c r="F36" s="601"/>
      <c r="G36" s="601"/>
      <c r="H36" s="601"/>
      <c r="I36" s="601"/>
      <c r="J36" s="601"/>
      <c r="K36" s="601"/>
      <c r="L36" s="601"/>
      <c r="M36" s="601"/>
      <c r="N36" s="601"/>
      <c r="O36" s="601"/>
      <c r="P36" s="601"/>
      <c r="Q36" s="601"/>
      <c r="R36" s="601"/>
      <c r="S36" s="601"/>
      <c r="T36" s="601"/>
      <c r="U36" s="601"/>
      <c r="V36" s="601"/>
      <c r="W36" s="601"/>
    </row>
    <row r="37" spans="1:33" ht="20.100000000000001" customHeight="1">
      <c r="A37" s="552" t="s">
        <v>1</v>
      </c>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4"/>
      <c r="AB37" s="555" t="s">
        <v>2</v>
      </c>
      <c r="AC37" s="555"/>
      <c r="AD37" s="555" t="s">
        <v>3</v>
      </c>
      <c r="AE37" s="555"/>
    </row>
    <row r="38" spans="1:33" ht="20.100000000000001" customHeight="1">
      <c r="A38" s="361"/>
      <c r="B38" s="629" t="s">
        <v>446</v>
      </c>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30"/>
      <c r="AB38" s="362"/>
      <c r="AC38" s="374"/>
      <c r="AD38" s="362"/>
      <c r="AE38" s="378"/>
    </row>
    <row r="39" spans="1:33" ht="20.100000000000001" customHeight="1">
      <c r="A39" s="362"/>
      <c r="B39" s="622" t="s">
        <v>363</v>
      </c>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7"/>
      <c r="AB39" s="364"/>
      <c r="AC39" s="365"/>
      <c r="AD39" s="364"/>
      <c r="AE39" s="370"/>
    </row>
    <row r="40" spans="1:33" ht="20.100000000000001" customHeight="1">
      <c r="A40" s="362"/>
      <c r="B40" s="352"/>
      <c r="C40" s="350"/>
      <c r="D40" s="350"/>
      <c r="E40" s="350"/>
      <c r="F40" s="350"/>
      <c r="G40" s="350"/>
      <c r="H40" s="352"/>
      <c r="I40" s="352"/>
      <c r="L40" s="350"/>
      <c r="M40" s="350"/>
      <c r="N40" s="350"/>
      <c r="O40" s="350"/>
      <c r="P40" s="350"/>
      <c r="Q40" s="350"/>
      <c r="R40" s="352"/>
      <c r="T40" s="350"/>
      <c r="U40" s="350"/>
      <c r="V40" s="350"/>
      <c r="W40" s="350"/>
      <c r="X40" s="350"/>
      <c r="Y40" s="350"/>
      <c r="Z40" s="350"/>
      <c r="AA40" s="363"/>
      <c r="AB40" s="358"/>
      <c r="AC40" s="365"/>
      <c r="AD40" s="358"/>
      <c r="AE40" s="365"/>
    </row>
    <row r="41" spans="1:33" ht="20.100000000000001" customHeight="1">
      <c r="A41" s="379"/>
      <c r="B41" s="380"/>
      <c r="C41" s="380"/>
      <c r="D41" s="380"/>
      <c r="E41" s="380"/>
      <c r="F41" s="380"/>
      <c r="G41" s="380"/>
      <c r="H41" s="633"/>
      <c r="I41" s="633"/>
      <c r="J41" s="633"/>
      <c r="K41" s="633"/>
      <c r="L41" s="633"/>
      <c r="M41" s="633"/>
      <c r="N41" s="633"/>
      <c r="O41" s="633"/>
      <c r="P41" s="633"/>
      <c r="Q41" s="633"/>
      <c r="R41" s="633"/>
      <c r="S41" s="633"/>
      <c r="T41" s="633"/>
      <c r="U41" s="633"/>
      <c r="V41" s="633"/>
      <c r="W41" s="633"/>
      <c r="X41" s="633"/>
      <c r="Y41" s="381" t="s">
        <v>590</v>
      </c>
      <c r="Z41" s="381"/>
      <c r="AA41" s="382"/>
      <c r="AB41" s="358"/>
      <c r="AC41" s="365"/>
      <c r="AD41" s="358"/>
      <c r="AE41" s="365"/>
    </row>
    <row r="42" spans="1:33" ht="20.100000000000001" customHeight="1">
      <c r="A42" s="362"/>
      <c r="B42" s="622" t="s">
        <v>447</v>
      </c>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7"/>
      <c r="AB42" s="358"/>
      <c r="AC42" s="365"/>
      <c r="AD42" s="358"/>
      <c r="AE42" s="365"/>
    </row>
    <row r="43" spans="1:33" ht="20.100000000000001" customHeight="1">
      <c r="A43" s="367"/>
      <c r="B43" s="376" t="s">
        <v>378</v>
      </c>
      <c r="C43" s="608"/>
      <c r="D43" s="608"/>
      <c r="E43" s="608"/>
      <c r="F43" s="608"/>
      <c r="G43" s="608"/>
      <c r="H43" s="608"/>
      <c r="I43" s="608"/>
      <c r="J43" s="608"/>
      <c r="K43" s="608"/>
      <c r="L43" s="608"/>
      <c r="M43" s="608"/>
      <c r="N43" s="608"/>
      <c r="O43" s="608"/>
      <c r="P43" s="608"/>
      <c r="Q43" s="608"/>
      <c r="R43" s="608"/>
      <c r="S43" s="608"/>
      <c r="T43" s="608"/>
      <c r="U43" s="608"/>
      <c r="V43" s="608"/>
      <c r="W43" s="608"/>
      <c r="X43" s="608"/>
      <c r="Y43" s="608"/>
      <c r="Z43" s="376" t="s">
        <v>379</v>
      </c>
      <c r="AA43" s="383"/>
      <c r="AB43" s="354"/>
      <c r="AC43" s="369"/>
      <c r="AD43" s="354"/>
      <c r="AE43" s="369"/>
    </row>
    <row r="44" spans="1:33" ht="20.100000000000001" customHeight="1">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2"/>
      <c r="AC44" s="2"/>
      <c r="AD44" s="2"/>
      <c r="AE44" s="2"/>
    </row>
    <row r="45" spans="1:33" ht="19.5" customHeight="1">
      <c r="A45" s="601" t="s">
        <v>485</v>
      </c>
      <c r="B45" s="601"/>
      <c r="C45" s="601"/>
      <c r="D45" s="601"/>
      <c r="E45" s="601"/>
      <c r="F45" s="601"/>
      <c r="G45" s="601"/>
      <c r="H45" s="601"/>
      <c r="I45" s="601"/>
      <c r="J45" s="601"/>
      <c r="K45" s="601"/>
      <c r="L45" s="601"/>
      <c r="M45" s="601"/>
      <c r="N45" s="601"/>
      <c r="O45" s="601"/>
      <c r="P45" s="601"/>
      <c r="Q45" s="601"/>
      <c r="R45" s="601"/>
      <c r="S45" s="601"/>
      <c r="T45" s="601"/>
      <c r="U45" s="601"/>
      <c r="V45" s="601"/>
      <c r="W45" s="601"/>
    </row>
    <row r="46" spans="1:33" ht="20.100000000000001" customHeight="1">
      <c r="A46" s="552" t="s">
        <v>1</v>
      </c>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4"/>
      <c r="AB46" s="555" t="s">
        <v>2</v>
      </c>
      <c r="AC46" s="555"/>
      <c r="AD46" s="555" t="s">
        <v>3</v>
      </c>
      <c r="AE46" s="555"/>
    </row>
    <row r="47" spans="1:33" ht="20.100000000000001" customHeight="1">
      <c r="A47" s="348"/>
      <c r="B47" s="604" t="s">
        <v>449</v>
      </c>
      <c r="C47" s="604"/>
      <c r="D47" s="604"/>
      <c r="E47" s="604"/>
      <c r="F47" s="604"/>
      <c r="G47" s="604"/>
      <c r="H47" s="604"/>
      <c r="I47" s="604"/>
      <c r="J47" s="604"/>
      <c r="K47" s="604"/>
      <c r="L47" s="604"/>
      <c r="M47" s="604"/>
      <c r="N47" s="604"/>
      <c r="O47" s="604"/>
      <c r="P47" s="604"/>
      <c r="Q47" s="604"/>
      <c r="R47" s="604"/>
      <c r="S47" s="604"/>
      <c r="T47" s="604"/>
      <c r="U47" s="604"/>
      <c r="V47" s="604"/>
      <c r="W47" s="604"/>
      <c r="X47" s="604"/>
      <c r="Y47" s="604"/>
      <c r="Z47" s="604"/>
      <c r="AA47" s="564"/>
      <c r="AB47" s="558"/>
      <c r="AC47" s="558"/>
      <c r="AD47" s="558"/>
      <c r="AE47" s="558"/>
    </row>
    <row r="48" spans="1:33" ht="20.100000000000001" customHeight="1">
      <c r="A48" s="361"/>
      <c r="B48" s="629" t="s">
        <v>448</v>
      </c>
      <c r="C48" s="629"/>
      <c r="D48" s="629"/>
      <c r="E48" s="629"/>
      <c r="F48" s="629"/>
      <c r="G48" s="629"/>
      <c r="H48" s="629"/>
      <c r="I48" s="629"/>
      <c r="J48" s="629"/>
      <c r="K48" s="629"/>
      <c r="L48" s="629"/>
      <c r="M48" s="629"/>
      <c r="N48" s="629"/>
      <c r="O48" s="629"/>
      <c r="P48" s="629"/>
      <c r="Q48" s="629"/>
      <c r="R48" s="629"/>
      <c r="S48" s="629"/>
      <c r="T48" s="629"/>
      <c r="U48" s="629"/>
      <c r="V48" s="629"/>
      <c r="W48" s="629"/>
      <c r="X48" s="629"/>
      <c r="Y48" s="629"/>
      <c r="Z48" s="629"/>
      <c r="AA48" s="630"/>
      <c r="AB48" s="626"/>
      <c r="AC48" s="626"/>
      <c r="AD48" s="626"/>
      <c r="AE48" s="626"/>
    </row>
    <row r="49" spans="1:33" ht="20.100000000000001" customHeight="1">
      <c r="A49" s="384"/>
      <c r="B49" s="622" t="s">
        <v>450</v>
      </c>
      <c r="C49" s="622"/>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7"/>
      <c r="AB49" s="358"/>
      <c r="AC49" s="365"/>
      <c r="AD49" s="358"/>
      <c r="AE49" s="365"/>
    </row>
    <row r="50" spans="1:33" ht="20.100000000000001" customHeight="1">
      <c r="A50" s="367"/>
      <c r="B50" s="376" t="s">
        <v>378</v>
      </c>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376" t="s">
        <v>379</v>
      </c>
      <c r="AA50" s="383"/>
      <c r="AB50" s="595"/>
      <c r="AC50" s="632"/>
      <c r="AD50" s="595"/>
      <c r="AE50" s="632"/>
    </row>
    <row r="51" spans="1:33" ht="19.5" customHeight="1"/>
    <row r="52" spans="1:33" ht="19.5" customHeight="1">
      <c r="A52" s="601" t="s">
        <v>486</v>
      </c>
      <c r="B52" s="601"/>
      <c r="C52" s="601"/>
      <c r="D52" s="601"/>
      <c r="E52" s="601"/>
      <c r="F52" s="601"/>
      <c r="G52" s="601"/>
      <c r="H52" s="601"/>
      <c r="I52" s="601"/>
      <c r="J52" s="601"/>
      <c r="K52" s="601"/>
      <c r="L52" s="601"/>
      <c r="M52" s="601"/>
      <c r="N52" s="601"/>
      <c r="O52" s="601"/>
      <c r="P52" s="601"/>
      <c r="Q52" s="601"/>
      <c r="R52" s="601"/>
      <c r="S52" s="601"/>
      <c r="T52" s="601"/>
      <c r="U52" s="601"/>
      <c r="V52" s="601"/>
      <c r="W52" s="601"/>
    </row>
    <row r="53" spans="1:33" ht="20.100000000000001" customHeight="1">
      <c r="A53" s="552" t="s">
        <v>1</v>
      </c>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c r="AA53" s="554"/>
      <c r="AB53" s="555" t="s">
        <v>2</v>
      </c>
      <c r="AC53" s="555"/>
      <c r="AD53" s="555" t="s">
        <v>3</v>
      </c>
      <c r="AE53" s="555"/>
    </row>
    <row r="54" spans="1:33" ht="39.950000000000003" customHeight="1">
      <c r="A54" s="348"/>
      <c r="B54" s="604" t="s">
        <v>451</v>
      </c>
      <c r="C54" s="604"/>
      <c r="D54" s="604"/>
      <c r="E54" s="604"/>
      <c r="F54" s="604"/>
      <c r="G54" s="604"/>
      <c r="H54" s="604"/>
      <c r="I54" s="604"/>
      <c r="J54" s="604"/>
      <c r="K54" s="604"/>
      <c r="L54" s="604"/>
      <c r="M54" s="604"/>
      <c r="N54" s="604"/>
      <c r="O54" s="604"/>
      <c r="P54" s="604"/>
      <c r="Q54" s="604"/>
      <c r="R54" s="604"/>
      <c r="S54" s="604"/>
      <c r="T54" s="604"/>
      <c r="U54" s="604"/>
      <c r="V54" s="604"/>
      <c r="W54" s="604"/>
      <c r="X54" s="604"/>
      <c r="Y54" s="604"/>
      <c r="Z54" s="604"/>
      <c r="AA54" s="564"/>
      <c r="AB54" s="558"/>
      <c r="AC54" s="558"/>
      <c r="AD54" s="558"/>
      <c r="AE54" s="558"/>
    </row>
    <row r="55" spans="1:33" ht="20.100000000000001" customHeight="1">
      <c r="A55" s="348"/>
      <c r="B55" s="604" t="s">
        <v>452</v>
      </c>
      <c r="C55" s="604"/>
      <c r="D55" s="604"/>
      <c r="E55" s="604"/>
      <c r="F55" s="604"/>
      <c r="G55" s="604"/>
      <c r="H55" s="604"/>
      <c r="I55" s="604"/>
      <c r="J55" s="604"/>
      <c r="K55" s="604"/>
      <c r="L55" s="604"/>
      <c r="M55" s="604"/>
      <c r="N55" s="604"/>
      <c r="O55" s="604"/>
      <c r="P55" s="604"/>
      <c r="Q55" s="604"/>
      <c r="R55" s="604"/>
      <c r="S55" s="604"/>
      <c r="T55" s="604"/>
      <c r="U55" s="604"/>
      <c r="V55" s="604"/>
      <c r="W55" s="604"/>
      <c r="X55" s="604"/>
      <c r="Y55" s="604"/>
      <c r="Z55" s="604"/>
      <c r="AA55" s="564"/>
      <c r="AB55" s="558"/>
      <c r="AC55" s="558"/>
      <c r="AD55" s="558"/>
      <c r="AE55" s="558"/>
    </row>
    <row r="56" spans="1:33" ht="19.5" customHeight="1"/>
    <row r="57" spans="1:33" ht="19.5" customHeight="1">
      <c r="A57" s="576" t="s">
        <v>487</v>
      </c>
      <c r="B57" s="576"/>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c r="AB57" s="576"/>
      <c r="AC57" s="576"/>
      <c r="AD57" s="576"/>
      <c r="AE57" s="576"/>
    </row>
    <row r="58" spans="1:33" ht="30" customHeight="1">
      <c r="A58" s="552" t="s">
        <v>1</v>
      </c>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c r="AA58" s="554"/>
      <c r="AB58" s="555" t="s">
        <v>2</v>
      </c>
      <c r="AC58" s="555"/>
      <c r="AD58" s="555" t="s">
        <v>3</v>
      </c>
      <c r="AE58" s="555"/>
      <c r="AF58" s="631" t="s">
        <v>439</v>
      </c>
      <c r="AG58" s="631"/>
    </row>
    <row r="59" spans="1:33" ht="20.100000000000001" customHeight="1">
      <c r="A59" s="348"/>
      <c r="B59" s="604" t="s">
        <v>453</v>
      </c>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c r="AA59" s="564"/>
      <c r="AB59" s="558"/>
      <c r="AC59" s="558"/>
      <c r="AD59" s="558"/>
      <c r="AE59" s="558"/>
      <c r="AF59" s="558"/>
      <c r="AG59" s="558"/>
    </row>
    <row r="60" spans="1:33" ht="20.100000000000001" customHeight="1">
      <c r="A60" s="348"/>
      <c r="B60" s="604" t="s">
        <v>454</v>
      </c>
      <c r="C60" s="604"/>
      <c r="D60" s="604"/>
      <c r="E60" s="604"/>
      <c r="F60" s="604"/>
      <c r="G60" s="604"/>
      <c r="H60" s="604"/>
      <c r="I60" s="604"/>
      <c r="J60" s="604"/>
      <c r="K60" s="604"/>
      <c r="L60" s="604"/>
      <c r="M60" s="604"/>
      <c r="N60" s="604"/>
      <c r="O60" s="604"/>
      <c r="P60" s="604"/>
      <c r="Q60" s="604"/>
      <c r="R60" s="604"/>
      <c r="S60" s="604"/>
      <c r="T60" s="604"/>
      <c r="U60" s="604"/>
      <c r="V60" s="604"/>
      <c r="W60" s="604"/>
      <c r="X60" s="604"/>
      <c r="Y60" s="604"/>
      <c r="Z60" s="604"/>
      <c r="AA60" s="564"/>
      <c r="AB60" s="558"/>
      <c r="AC60" s="558"/>
      <c r="AD60" s="558"/>
      <c r="AE60" s="558"/>
      <c r="AF60" s="558"/>
      <c r="AG60" s="558"/>
    </row>
    <row r="61" spans="1:33" ht="20.100000000000001" customHeight="1">
      <c r="A61" s="348"/>
      <c r="B61" s="604" t="s">
        <v>455</v>
      </c>
      <c r="C61" s="604"/>
      <c r="D61" s="604"/>
      <c r="E61" s="604"/>
      <c r="F61" s="604"/>
      <c r="G61" s="604"/>
      <c r="H61" s="604"/>
      <c r="I61" s="604"/>
      <c r="J61" s="604"/>
      <c r="K61" s="604"/>
      <c r="L61" s="604"/>
      <c r="M61" s="604"/>
      <c r="N61" s="604"/>
      <c r="O61" s="604"/>
      <c r="P61" s="604"/>
      <c r="Q61" s="604"/>
      <c r="R61" s="604"/>
      <c r="S61" s="604"/>
      <c r="T61" s="604"/>
      <c r="U61" s="604"/>
      <c r="V61" s="604"/>
      <c r="W61" s="604"/>
      <c r="X61" s="604"/>
      <c r="Y61" s="604"/>
      <c r="Z61" s="604"/>
      <c r="AA61" s="564"/>
      <c r="AB61" s="558"/>
      <c r="AC61" s="558"/>
      <c r="AD61" s="558"/>
      <c r="AE61" s="558"/>
      <c r="AF61" s="558"/>
      <c r="AG61" s="558"/>
    </row>
    <row r="62" spans="1:33" ht="19.5" customHeight="1"/>
    <row r="63" spans="1:33" ht="19.5" customHeight="1">
      <c r="A63" s="576" t="s">
        <v>488</v>
      </c>
      <c r="B63" s="576"/>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c r="AE63" s="576"/>
    </row>
    <row r="64" spans="1:33" ht="20.100000000000001" customHeight="1">
      <c r="A64" s="552" t="s">
        <v>1</v>
      </c>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4"/>
      <c r="AB64" s="555" t="s">
        <v>2</v>
      </c>
      <c r="AC64" s="555"/>
      <c r="AD64" s="555" t="s">
        <v>3</v>
      </c>
      <c r="AE64" s="555"/>
    </row>
    <row r="65" spans="1:31" ht="20.100000000000001" customHeight="1">
      <c r="A65" s="361"/>
      <c r="B65" s="629" t="s">
        <v>456</v>
      </c>
      <c r="C65" s="629"/>
      <c r="D65" s="629"/>
      <c r="E65" s="629"/>
      <c r="F65" s="629"/>
      <c r="G65" s="629"/>
      <c r="H65" s="629"/>
      <c r="I65" s="629"/>
      <c r="J65" s="629"/>
      <c r="K65" s="629"/>
      <c r="L65" s="629"/>
      <c r="M65" s="629"/>
      <c r="N65" s="629"/>
      <c r="O65" s="629"/>
      <c r="P65" s="629"/>
      <c r="Q65" s="629"/>
      <c r="R65" s="629"/>
      <c r="S65" s="629"/>
      <c r="T65" s="629"/>
      <c r="U65" s="629"/>
      <c r="V65" s="629"/>
      <c r="W65" s="629"/>
      <c r="X65" s="629"/>
      <c r="Y65" s="629"/>
      <c r="Z65" s="629"/>
      <c r="AA65" s="630"/>
      <c r="AB65" s="626"/>
      <c r="AC65" s="626"/>
      <c r="AD65" s="626"/>
      <c r="AE65" s="626"/>
    </row>
    <row r="66" spans="1:31" ht="20.100000000000001" customHeight="1">
      <c r="A66" s="362"/>
      <c r="B66" s="622" t="s">
        <v>457</v>
      </c>
      <c r="C66" s="622"/>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7"/>
      <c r="AB66" s="358"/>
      <c r="AC66" s="365"/>
      <c r="AD66" s="358"/>
      <c r="AE66" s="365"/>
    </row>
    <row r="67" spans="1:31" ht="20.100000000000001" customHeight="1">
      <c r="A67" s="362"/>
      <c r="B67" s="579" t="s">
        <v>458</v>
      </c>
      <c r="C67" s="579"/>
      <c r="D67" s="575" t="s">
        <v>460</v>
      </c>
      <c r="E67" s="575"/>
      <c r="F67" s="575"/>
      <c r="G67" s="575"/>
      <c r="H67" s="628" t="s">
        <v>462</v>
      </c>
      <c r="I67" s="628"/>
      <c r="J67" s="596"/>
      <c r="K67" s="596"/>
      <c r="L67" s="596"/>
      <c r="M67" s="622" t="s">
        <v>461</v>
      </c>
      <c r="N67" s="622"/>
      <c r="O67" s="352"/>
      <c r="P67" s="352"/>
      <c r="Q67" s="350"/>
      <c r="R67" s="350"/>
      <c r="S67" s="350"/>
      <c r="T67" s="350"/>
      <c r="U67" s="350"/>
      <c r="V67" s="350"/>
      <c r="W67" s="350"/>
      <c r="X67" s="350"/>
      <c r="Y67" s="350"/>
      <c r="Z67" s="350"/>
      <c r="AA67" s="385"/>
      <c r="AB67" s="578"/>
      <c r="AC67" s="609"/>
      <c r="AD67" s="578"/>
      <c r="AE67" s="609"/>
    </row>
    <row r="68" spans="1:31" ht="20.100000000000001" customHeight="1">
      <c r="A68" s="362"/>
      <c r="B68" s="579" t="s">
        <v>459</v>
      </c>
      <c r="C68" s="579"/>
      <c r="D68" s="575" t="s">
        <v>463</v>
      </c>
      <c r="E68" s="575"/>
      <c r="F68" s="575"/>
      <c r="G68" s="575"/>
      <c r="H68" s="628" t="s">
        <v>464</v>
      </c>
      <c r="I68" s="628"/>
      <c r="J68" s="596"/>
      <c r="K68" s="596"/>
      <c r="L68" s="596"/>
      <c r="M68" s="622" t="s">
        <v>465</v>
      </c>
      <c r="N68" s="622"/>
      <c r="O68" s="352"/>
      <c r="P68" s="352"/>
      <c r="Q68" s="350"/>
      <c r="R68" s="350"/>
      <c r="S68" s="350"/>
      <c r="T68" s="350"/>
      <c r="U68" s="350"/>
      <c r="V68" s="350"/>
      <c r="W68" s="350"/>
      <c r="X68" s="350"/>
      <c r="Y68" s="350"/>
      <c r="Z68" s="350"/>
      <c r="AA68" s="385"/>
      <c r="AB68" s="578"/>
      <c r="AC68" s="609"/>
      <c r="AD68" s="578"/>
      <c r="AE68" s="609"/>
    </row>
    <row r="69" spans="1:31" ht="20.100000000000001" customHeight="1">
      <c r="A69" s="362"/>
      <c r="B69" s="352"/>
      <c r="C69" s="350"/>
      <c r="D69" s="350"/>
      <c r="E69" s="350"/>
      <c r="F69" s="350"/>
      <c r="G69" s="350"/>
      <c r="H69" s="352"/>
      <c r="I69" s="352"/>
      <c r="L69" s="350"/>
      <c r="M69" s="350"/>
      <c r="N69" s="350"/>
      <c r="O69" s="350"/>
      <c r="P69" s="350"/>
      <c r="Q69" s="350"/>
      <c r="R69" s="352"/>
      <c r="T69" s="350"/>
      <c r="U69" s="350"/>
      <c r="V69" s="350"/>
      <c r="W69" s="350"/>
      <c r="X69" s="350"/>
      <c r="Y69" s="350"/>
      <c r="Z69" s="350"/>
      <c r="AA69" s="363"/>
      <c r="AB69" s="358"/>
      <c r="AC69" s="365"/>
      <c r="AD69" s="358"/>
      <c r="AE69" s="365"/>
    </row>
    <row r="70" spans="1:31" ht="19.5" customHeight="1">
      <c r="A70" s="362"/>
      <c r="B70" s="579" t="s">
        <v>466</v>
      </c>
      <c r="C70" s="579"/>
      <c r="D70" s="575" t="s">
        <v>467</v>
      </c>
      <c r="E70" s="575"/>
      <c r="F70" s="575"/>
      <c r="G70" s="575"/>
      <c r="H70" s="575"/>
      <c r="I70" s="575"/>
      <c r="J70" s="575"/>
      <c r="AA70" s="378"/>
      <c r="AB70" s="362"/>
      <c r="AC70" s="378"/>
      <c r="AD70" s="362"/>
      <c r="AE70" s="378"/>
    </row>
    <row r="71" spans="1:31" ht="19.5" customHeight="1">
      <c r="A71" s="367"/>
      <c r="B71" s="346"/>
      <c r="C71" s="346"/>
      <c r="D71" s="346"/>
      <c r="E71" s="346"/>
      <c r="F71" s="346"/>
      <c r="G71" s="346"/>
      <c r="H71" s="346"/>
      <c r="I71" s="346"/>
      <c r="J71" s="346"/>
      <c r="K71" s="346"/>
      <c r="L71" s="346"/>
      <c r="M71" s="346"/>
      <c r="N71" s="346"/>
      <c r="O71" s="596" t="s">
        <v>468</v>
      </c>
      <c r="P71" s="596"/>
      <c r="Q71" s="596"/>
      <c r="R71" s="596"/>
      <c r="S71" s="596"/>
      <c r="T71" s="596"/>
      <c r="U71" s="596"/>
      <c r="V71" s="596"/>
      <c r="W71" s="596"/>
      <c r="X71" s="596"/>
      <c r="Y71" s="596"/>
      <c r="Z71" s="596"/>
      <c r="AA71" s="377"/>
      <c r="AB71" s="367"/>
      <c r="AC71" s="377"/>
      <c r="AD71" s="367"/>
      <c r="AE71" s="377"/>
    </row>
    <row r="72" spans="1:31" ht="39.950000000000003" customHeight="1">
      <c r="A72" s="348"/>
      <c r="B72" s="604" t="s">
        <v>469</v>
      </c>
      <c r="C72" s="604"/>
      <c r="D72" s="604"/>
      <c r="E72" s="604"/>
      <c r="F72" s="604"/>
      <c r="G72" s="604"/>
      <c r="H72" s="604"/>
      <c r="I72" s="604"/>
      <c r="J72" s="604"/>
      <c r="K72" s="604"/>
      <c r="L72" s="604"/>
      <c r="M72" s="604"/>
      <c r="N72" s="604"/>
      <c r="O72" s="604"/>
      <c r="P72" s="604"/>
      <c r="Q72" s="604"/>
      <c r="R72" s="604"/>
      <c r="S72" s="604"/>
      <c r="T72" s="604"/>
      <c r="U72" s="604"/>
      <c r="V72" s="604"/>
      <c r="W72" s="604"/>
      <c r="X72" s="604"/>
      <c r="Y72" s="604"/>
      <c r="Z72" s="604"/>
      <c r="AA72" s="564"/>
      <c r="AB72" s="558"/>
      <c r="AC72" s="558"/>
      <c r="AD72" s="558"/>
      <c r="AE72" s="558"/>
    </row>
    <row r="73" spans="1:31" ht="20.100000000000001" customHeight="1">
      <c r="A73" s="347"/>
    </row>
    <row r="74" spans="1:31" ht="20.100000000000001" customHeight="1">
      <c r="A74" s="576" t="s">
        <v>489</v>
      </c>
      <c r="B74" s="576"/>
      <c r="C74" s="576"/>
      <c r="D74" s="576"/>
      <c r="E74" s="576"/>
      <c r="F74" s="576"/>
      <c r="G74" s="576"/>
      <c r="H74" s="576"/>
      <c r="I74" s="576"/>
      <c r="J74" s="576"/>
      <c r="K74" s="576"/>
      <c r="L74" s="576"/>
      <c r="M74" s="576"/>
      <c r="N74" s="576"/>
      <c r="O74" s="576"/>
      <c r="P74" s="576"/>
      <c r="Q74" s="576"/>
      <c r="R74" s="576"/>
      <c r="S74" s="576"/>
      <c r="T74" s="576"/>
      <c r="U74" s="576"/>
      <c r="V74" s="576"/>
      <c r="W74" s="576"/>
    </row>
    <row r="75" spans="1:31" ht="20.100000000000001" customHeight="1">
      <c r="A75" s="552" t="s">
        <v>1</v>
      </c>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4"/>
      <c r="AB75" s="555" t="s">
        <v>2</v>
      </c>
      <c r="AC75" s="555"/>
      <c r="AD75" s="555" t="s">
        <v>3</v>
      </c>
      <c r="AE75" s="555"/>
    </row>
    <row r="76" spans="1:31" ht="20.100000000000001" customHeight="1">
      <c r="A76" s="348"/>
      <c r="B76" s="604" t="s">
        <v>496</v>
      </c>
      <c r="C76" s="604"/>
      <c r="D76" s="604"/>
      <c r="E76" s="604"/>
      <c r="F76" s="604"/>
      <c r="G76" s="604"/>
      <c r="H76" s="604"/>
      <c r="I76" s="604"/>
      <c r="J76" s="604"/>
      <c r="K76" s="604"/>
      <c r="L76" s="604"/>
      <c r="M76" s="604"/>
      <c r="N76" s="604"/>
      <c r="O76" s="604"/>
      <c r="P76" s="604"/>
      <c r="Q76" s="604"/>
      <c r="R76" s="604"/>
      <c r="S76" s="604"/>
      <c r="T76" s="604"/>
      <c r="U76" s="604"/>
      <c r="V76" s="604"/>
      <c r="W76" s="604"/>
      <c r="X76" s="604"/>
      <c r="Y76" s="604"/>
      <c r="Z76" s="604"/>
      <c r="AA76" s="564"/>
      <c r="AB76" s="558"/>
      <c r="AC76" s="558"/>
      <c r="AD76" s="558"/>
      <c r="AE76" s="558"/>
    </row>
    <row r="77" spans="1:31" ht="20.100000000000001" customHeight="1">
      <c r="A77" s="348"/>
      <c r="B77" s="604" t="s">
        <v>497</v>
      </c>
      <c r="C77" s="604"/>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564"/>
      <c r="AB77" s="558"/>
      <c r="AC77" s="558"/>
      <c r="AD77" s="558"/>
      <c r="AE77" s="558"/>
    </row>
    <row r="78" spans="1:31" ht="20.100000000000001" customHeight="1">
      <c r="A78" s="348"/>
      <c r="B78" s="604" t="s">
        <v>490</v>
      </c>
      <c r="C78" s="604"/>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564"/>
      <c r="AB78" s="558"/>
      <c r="AC78" s="558"/>
      <c r="AD78" s="558"/>
      <c r="AE78" s="558"/>
    </row>
    <row r="79" spans="1:31" ht="20.100000000000001" customHeight="1">
      <c r="A79" s="348"/>
      <c r="B79" s="604" t="s">
        <v>491</v>
      </c>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564"/>
      <c r="AB79" s="558"/>
      <c r="AC79" s="558"/>
      <c r="AD79" s="558"/>
      <c r="AE79" s="558"/>
    </row>
    <row r="80" spans="1:31" ht="39.950000000000003" customHeight="1">
      <c r="A80" s="348"/>
      <c r="B80" s="604" t="s">
        <v>471</v>
      </c>
      <c r="C80" s="604"/>
      <c r="D80" s="604"/>
      <c r="E80" s="604"/>
      <c r="F80" s="604"/>
      <c r="G80" s="604"/>
      <c r="H80" s="604"/>
      <c r="I80" s="604"/>
      <c r="J80" s="604"/>
      <c r="K80" s="604"/>
      <c r="L80" s="604"/>
      <c r="M80" s="604"/>
      <c r="N80" s="604"/>
      <c r="O80" s="604"/>
      <c r="P80" s="604"/>
      <c r="Q80" s="604"/>
      <c r="R80" s="604"/>
      <c r="S80" s="604"/>
      <c r="T80" s="604"/>
      <c r="U80" s="604"/>
      <c r="V80" s="604"/>
      <c r="W80" s="604"/>
      <c r="X80" s="604"/>
      <c r="Y80" s="604"/>
      <c r="Z80" s="604"/>
      <c r="AA80" s="564"/>
      <c r="AB80" s="558"/>
      <c r="AC80" s="558"/>
      <c r="AD80" s="558"/>
      <c r="AE80" s="558"/>
    </row>
    <row r="81" spans="1:31" ht="19.5" customHeight="1"/>
    <row r="82" spans="1:31" ht="39.950000000000003" customHeight="1">
      <c r="A82" s="622" t="s">
        <v>114</v>
      </c>
      <c r="B82" s="622"/>
      <c r="C82" s="622"/>
      <c r="D82" s="622"/>
      <c r="E82" s="622"/>
      <c r="F82" s="622"/>
      <c r="G82" s="622"/>
      <c r="H82" s="622"/>
      <c r="I82" s="622"/>
      <c r="J82" s="622"/>
      <c r="K82" s="622"/>
      <c r="L82" s="622"/>
      <c r="M82" s="622"/>
      <c r="N82" s="622"/>
      <c r="O82" s="622"/>
      <c r="P82" s="622"/>
      <c r="Q82" s="622"/>
      <c r="R82" s="622"/>
      <c r="S82" s="622"/>
      <c r="T82" s="622"/>
      <c r="U82" s="622"/>
      <c r="V82" s="622"/>
      <c r="W82" s="622"/>
      <c r="X82" s="622"/>
      <c r="Y82" s="622"/>
      <c r="Z82" s="622"/>
      <c r="AA82" s="622"/>
      <c r="AB82" s="622"/>
      <c r="AC82" s="622"/>
      <c r="AD82" s="622"/>
      <c r="AE82" s="622"/>
    </row>
    <row r="83" spans="1:31" ht="39.950000000000003" customHeight="1">
      <c r="A83" s="570" t="s">
        <v>110</v>
      </c>
      <c r="B83" s="570"/>
      <c r="C83" s="570"/>
      <c r="D83" s="570"/>
      <c r="E83" s="570"/>
      <c r="F83" s="570"/>
      <c r="G83" s="570"/>
      <c r="H83" s="562"/>
      <c r="I83" s="562"/>
      <c r="J83" s="563" t="s">
        <v>41</v>
      </c>
      <c r="K83" s="558"/>
      <c r="L83" s="566" t="s">
        <v>111</v>
      </c>
      <c r="M83" s="566"/>
      <c r="N83" s="566"/>
      <c r="O83" s="566"/>
      <c r="P83" s="566"/>
      <c r="Q83" s="566"/>
      <c r="R83" s="562"/>
      <c r="S83" s="562"/>
      <c r="T83" s="563" t="s">
        <v>41</v>
      </c>
      <c r="U83" s="558"/>
      <c r="V83" s="566" t="s">
        <v>112</v>
      </c>
      <c r="W83" s="566"/>
      <c r="X83" s="566"/>
      <c r="Y83" s="566"/>
      <c r="Z83" s="566"/>
      <c r="AA83" s="566"/>
      <c r="AB83" s="562"/>
      <c r="AC83" s="562"/>
      <c r="AD83" s="563" t="s">
        <v>41</v>
      </c>
      <c r="AE83" s="558"/>
    </row>
    <row r="84" spans="1:31" ht="20.100000000000001" customHeight="1">
      <c r="A84" s="622" t="s">
        <v>115</v>
      </c>
      <c r="B84" s="622"/>
      <c r="C84" s="622"/>
      <c r="D84" s="622"/>
      <c r="E84" s="622"/>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row>
    <row r="85" spans="1:31" ht="39.950000000000003" customHeight="1">
      <c r="A85" s="570" t="s">
        <v>620</v>
      </c>
      <c r="B85" s="570"/>
      <c r="C85" s="570"/>
      <c r="D85" s="570"/>
      <c r="E85" s="570"/>
      <c r="F85" s="570"/>
      <c r="G85" s="570"/>
      <c r="H85" s="562"/>
      <c r="I85" s="562"/>
      <c r="J85" s="563" t="s">
        <v>41</v>
      </c>
      <c r="K85" s="558"/>
      <c r="L85" s="566" t="s">
        <v>113</v>
      </c>
      <c r="M85" s="566"/>
      <c r="N85" s="566"/>
      <c r="O85" s="566"/>
      <c r="P85" s="566"/>
      <c r="Q85" s="566"/>
      <c r="R85" s="562"/>
      <c r="S85" s="562"/>
      <c r="T85" s="563" t="s">
        <v>41</v>
      </c>
      <c r="U85" s="558"/>
      <c r="V85" s="579"/>
      <c r="W85" s="579"/>
      <c r="X85" s="579"/>
      <c r="Y85" s="579"/>
      <c r="Z85" s="579"/>
      <c r="AA85" s="579"/>
      <c r="AB85" s="579"/>
      <c r="AC85" s="579"/>
      <c r="AD85" s="579"/>
      <c r="AE85" s="579"/>
    </row>
    <row r="86" spans="1:31" ht="19.5" customHeight="1"/>
    <row r="87" spans="1:31" ht="20.100000000000001" customHeight="1">
      <c r="A87" s="608" t="s">
        <v>528</v>
      </c>
      <c r="B87" s="608"/>
      <c r="C87" s="608"/>
      <c r="D87" s="608"/>
      <c r="E87" s="608"/>
      <c r="F87" s="608"/>
      <c r="G87" s="608"/>
      <c r="H87" s="608"/>
      <c r="I87" s="608"/>
      <c r="J87" s="608"/>
      <c r="K87" s="608"/>
      <c r="L87" s="608"/>
      <c r="M87" s="608"/>
      <c r="N87" s="608"/>
      <c r="O87" s="608"/>
      <c r="P87" s="608"/>
      <c r="Q87" s="608"/>
      <c r="R87" s="608"/>
      <c r="S87" s="608"/>
      <c r="T87" s="608"/>
      <c r="U87" s="608"/>
      <c r="V87" s="608"/>
      <c r="W87" s="608"/>
      <c r="X87" s="608"/>
      <c r="Y87" s="608"/>
      <c r="Z87" s="608"/>
      <c r="AA87" s="345"/>
      <c r="AB87" s="2"/>
      <c r="AC87" s="2"/>
      <c r="AD87" s="2"/>
      <c r="AE87" s="2"/>
    </row>
    <row r="88" spans="1:31" ht="20.100000000000001" customHeight="1">
      <c r="A88" s="552" t="s">
        <v>1</v>
      </c>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5" t="s">
        <v>2</v>
      </c>
      <c r="AC88" s="555"/>
      <c r="AD88" s="555" t="s">
        <v>3</v>
      </c>
      <c r="AE88" s="555"/>
    </row>
    <row r="89" spans="1:31" s="350" customFormat="1" ht="20.100000000000001" customHeight="1">
      <c r="A89" s="386"/>
      <c r="B89" s="623" t="s">
        <v>525</v>
      </c>
      <c r="C89" s="624"/>
      <c r="D89" s="624"/>
      <c r="E89" s="624"/>
      <c r="F89" s="624"/>
      <c r="G89" s="624"/>
      <c r="H89" s="624"/>
      <c r="I89" s="624"/>
      <c r="J89" s="624"/>
      <c r="K89" s="624"/>
      <c r="L89" s="624"/>
      <c r="M89" s="624"/>
      <c r="N89" s="624"/>
      <c r="O89" s="624"/>
      <c r="P89" s="624"/>
      <c r="Q89" s="624"/>
      <c r="R89" s="624"/>
      <c r="S89" s="624"/>
      <c r="T89" s="624"/>
      <c r="U89" s="624"/>
      <c r="V89" s="624"/>
      <c r="W89" s="624"/>
      <c r="X89" s="624"/>
      <c r="Y89" s="624"/>
      <c r="Z89" s="624"/>
      <c r="AA89" s="625"/>
      <c r="AB89" s="626"/>
      <c r="AC89" s="626"/>
      <c r="AD89" s="626"/>
      <c r="AE89" s="626"/>
    </row>
    <row r="90" spans="1:31" ht="20.100000000000001" customHeight="1">
      <c r="A90" s="384"/>
      <c r="B90" s="606" t="s">
        <v>524</v>
      </c>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21"/>
      <c r="AC90" s="621"/>
      <c r="AD90" s="621"/>
      <c r="AE90" s="621"/>
    </row>
    <row r="91" spans="1:31" ht="20.100000000000001" customHeight="1">
      <c r="A91" s="367"/>
      <c r="B91" s="355" t="s">
        <v>526</v>
      </c>
      <c r="C91" s="597"/>
      <c r="D91" s="597"/>
      <c r="E91" s="597"/>
      <c r="F91" s="597"/>
      <c r="G91" s="597"/>
      <c r="H91" s="597"/>
      <c r="I91" s="597"/>
      <c r="J91" s="597"/>
      <c r="K91" s="597"/>
      <c r="L91" s="597"/>
      <c r="M91" s="597"/>
      <c r="N91" s="597"/>
      <c r="O91" s="597"/>
      <c r="P91" s="597"/>
      <c r="Q91" s="597"/>
      <c r="R91" s="597"/>
      <c r="S91" s="597"/>
      <c r="T91" s="597"/>
      <c r="U91" s="597"/>
      <c r="V91" s="597"/>
      <c r="W91" s="597"/>
      <c r="X91" s="597"/>
      <c r="Y91" s="597"/>
      <c r="Z91" s="346" t="s">
        <v>590</v>
      </c>
      <c r="AA91" s="355"/>
      <c r="AB91" s="354"/>
      <c r="AC91" s="369"/>
      <c r="AD91" s="354"/>
      <c r="AE91" s="369"/>
    </row>
    <row r="92" spans="1:31" ht="20.100000000000001" customHeight="1">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2"/>
      <c r="AC92" s="2"/>
      <c r="AD92" s="2"/>
      <c r="AE92" s="2"/>
    </row>
    <row r="93" spans="1:31" ht="20.100000000000001" customHeight="1">
      <c r="A93" s="622" t="s">
        <v>511</v>
      </c>
      <c r="B93" s="622"/>
      <c r="C93" s="622"/>
      <c r="D93" s="622"/>
      <c r="E93" s="622"/>
      <c r="F93" s="622"/>
      <c r="G93" s="622"/>
      <c r="H93" s="622"/>
      <c r="I93" s="622"/>
      <c r="J93" s="622"/>
      <c r="K93" s="622"/>
      <c r="L93" s="622"/>
      <c r="M93" s="622"/>
      <c r="N93" s="622"/>
      <c r="O93" s="622"/>
      <c r="P93" s="622"/>
      <c r="Q93" s="622"/>
      <c r="R93" s="622"/>
      <c r="S93" s="622"/>
      <c r="T93" s="622"/>
      <c r="U93" s="622"/>
      <c r="V93" s="622"/>
      <c r="W93" s="622"/>
      <c r="X93" s="622"/>
      <c r="Y93" s="622"/>
      <c r="Z93" s="622"/>
      <c r="AA93" s="622"/>
      <c r="AB93" s="622"/>
      <c r="AC93" s="622"/>
      <c r="AD93" s="622"/>
      <c r="AE93" s="622"/>
    </row>
    <row r="94" spans="1:31" ht="20.100000000000001" customHeight="1">
      <c r="A94" s="622"/>
      <c r="B94" s="622"/>
      <c r="C94" s="622"/>
      <c r="D94" s="622"/>
      <c r="E94" s="622"/>
      <c r="F94" s="622"/>
      <c r="G94" s="622"/>
      <c r="H94" s="622"/>
      <c r="I94" s="622"/>
      <c r="J94" s="622"/>
      <c r="K94" s="622"/>
      <c r="L94" s="622"/>
      <c r="M94" s="622"/>
      <c r="N94" s="622"/>
      <c r="O94" s="622"/>
      <c r="P94" s="622"/>
      <c r="Q94" s="622"/>
      <c r="R94" s="622"/>
      <c r="S94" s="622"/>
      <c r="T94" s="622"/>
      <c r="U94" s="622"/>
      <c r="V94" s="622"/>
      <c r="W94" s="622"/>
      <c r="X94" s="622"/>
      <c r="Y94" s="622"/>
      <c r="Z94" s="622"/>
      <c r="AA94" s="622"/>
      <c r="AB94" s="622"/>
      <c r="AC94" s="622"/>
      <c r="AD94" s="622"/>
      <c r="AE94" s="622"/>
    </row>
    <row r="95" spans="1:31" ht="20.100000000000001" customHeight="1">
      <c r="A95" s="371"/>
      <c r="B95" s="371" t="s">
        <v>520</v>
      </c>
      <c r="C95" s="355" t="s">
        <v>521</v>
      </c>
      <c r="D95" s="371"/>
      <c r="E95" s="371"/>
      <c r="F95" s="371"/>
      <c r="G95" s="371"/>
      <c r="H95" s="371"/>
      <c r="I95" s="371"/>
      <c r="J95" s="352"/>
      <c r="K95" s="352"/>
      <c r="L95" s="352"/>
      <c r="M95" s="352"/>
      <c r="N95" s="352"/>
      <c r="O95" s="352"/>
      <c r="P95" s="352"/>
      <c r="Q95" s="371"/>
      <c r="R95" s="371"/>
      <c r="S95" s="371"/>
      <c r="T95" s="371"/>
      <c r="U95" s="371"/>
      <c r="V95" s="371"/>
      <c r="W95" s="371"/>
      <c r="X95" s="371"/>
      <c r="Y95" s="371"/>
      <c r="Z95" s="352"/>
      <c r="AA95" s="352"/>
      <c r="AB95" s="352"/>
      <c r="AC95" s="352"/>
      <c r="AD95" s="352"/>
      <c r="AE95" s="352"/>
    </row>
    <row r="96" spans="1:31" ht="20.100000000000001" customHeight="1">
      <c r="A96" s="566" t="s">
        <v>512</v>
      </c>
      <c r="B96" s="566"/>
      <c r="C96" s="566"/>
      <c r="D96" s="566"/>
      <c r="E96" s="566" t="s">
        <v>513</v>
      </c>
      <c r="F96" s="566"/>
      <c r="G96" s="566"/>
      <c r="H96" s="566"/>
      <c r="I96" s="566"/>
      <c r="J96" s="610" t="s">
        <v>514</v>
      </c>
      <c r="K96" s="611"/>
      <c r="L96" s="611"/>
      <c r="M96" s="611"/>
      <c r="N96" s="612"/>
      <c r="O96" s="581" t="s">
        <v>515</v>
      </c>
      <c r="P96" s="583"/>
      <c r="Q96" s="566" t="s">
        <v>516</v>
      </c>
      <c r="R96" s="566"/>
      <c r="S96" s="566"/>
      <c r="T96" s="566"/>
      <c r="U96" s="566"/>
      <c r="V96" s="566"/>
      <c r="W96" s="566"/>
      <c r="X96" s="566"/>
      <c r="Y96" s="566"/>
      <c r="Z96" s="616" t="s">
        <v>517</v>
      </c>
      <c r="AA96" s="616"/>
      <c r="AB96" s="616"/>
      <c r="AC96" s="616"/>
      <c r="AD96" s="616"/>
      <c r="AE96" s="616"/>
    </row>
    <row r="97" spans="1:31" ht="20.100000000000001" customHeight="1">
      <c r="A97" s="566"/>
      <c r="B97" s="566"/>
      <c r="C97" s="566"/>
      <c r="D97" s="566"/>
      <c r="E97" s="566"/>
      <c r="F97" s="566"/>
      <c r="G97" s="566"/>
      <c r="H97" s="566"/>
      <c r="I97" s="566"/>
      <c r="J97" s="613"/>
      <c r="K97" s="614"/>
      <c r="L97" s="614"/>
      <c r="M97" s="614"/>
      <c r="N97" s="615"/>
      <c r="O97" s="587"/>
      <c r="P97" s="589"/>
      <c r="Q97" s="566"/>
      <c r="R97" s="566"/>
      <c r="S97" s="566"/>
      <c r="T97" s="566"/>
      <c r="U97" s="566"/>
      <c r="V97" s="566"/>
      <c r="W97" s="566"/>
      <c r="X97" s="566"/>
      <c r="Y97" s="566"/>
      <c r="Z97" s="617" t="s">
        <v>518</v>
      </c>
      <c r="AA97" s="618"/>
      <c r="AB97" s="619" t="s">
        <v>513</v>
      </c>
      <c r="AC97" s="620"/>
      <c r="AD97" s="620"/>
      <c r="AE97" s="620"/>
    </row>
    <row r="98" spans="1:31" ht="20.100000000000001" customHeight="1">
      <c r="A98" s="558"/>
      <c r="B98" s="558"/>
      <c r="C98" s="558"/>
      <c r="D98" s="558"/>
      <c r="E98" s="558"/>
      <c r="F98" s="558"/>
      <c r="G98" s="558"/>
      <c r="H98" s="558"/>
      <c r="I98" s="558"/>
      <c r="J98" s="605"/>
      <c r="K98" s="605"/>
      <c r="L98" s="605"/>
      <c r="M98" s="605"/>
      <c r="N98" s="605"/>
      <c r="O98" s="558"/>
      <c r="P98" s="558"/>
      <c r="Q98" s="561"/>
      <c r="R98" s="562"/>
      <c r="S98" s="562"/>
      <c r="T98" s="562"/>
      <c r="U98" s="339" t="s">
        <v>519</v>
      </c>
      <c r="V98" s="562"/>
      <c r="W98" s="562"/>
      <c r="X98" s="562"/>
      <c r="Y98" s="563"/>
      <c r="Z98" s="558"/>
      <c r="AA98" s="558"/>
      <c r="AB98" s="558"/>
      <c r="AC98" s="558"/>
      <c r="AD98" s="558"/>
      <c r="AE98" s="558"/>
    </row>
    <row r="99" spans="1:31" ht="20.100000000000001" customHeight="1">
      <c r="A99" s="558"/>
      <c r="B99" s="558"/>
      <c r="C99" s="558"/>
      <c r="D99" s="558"/>
      <c r="E99" s="558"/>
      <c r="F99" s="558"/>
      <c r="G99" s="558"/>
      <c r="H99" s="558"/>
      <c r="I99" s="558"/>
      <c r="J99" s="605"/>
      <c r="K99" s="605"/>
      <c r="L99" s="605"/>
      <c r="M99" s="605"/>
      <c r="N99" s="605"/>
      <c r="O99" s="558"/>
      <c r="P99" s="558"/>
      <c r="Q99" s="578"/>
      <c r="R99" s="579"/>
      <c r="S99" s="579"/>
      <c r="T99" s="579"/>
      <c r="U99" s="345" t="s">
        <v>519</v>
      </c>
      <c r="V99" s="579"/>
      <c r="W99" s="579"/>
      <c r="X99" s="579"/>
      <c r="Y99" s="609"/>
      <c r="Z99" s="558"/>
      <c r="AA99" s="558"/>
      <c r="AB99" s="558"/>
      <c r="AC99" s="558"/>
      <c r="AD99" s="558"/>
      <c r="AE99" s="558"/>
    </row>
    <row r="100" spans="1:31" ht="20.100000000000001" customHeight="1">
      <c r="A100" s="558"/>
      <c r="B100" s="558"/>
      <c r="C100" s="558"/>
      <c r="D100" s="558"/>
      <c r="E100" s="558"/>
      <c r="F100" s="558"/>
      <c r="G100" s="558"/>
      <c r="H100" s="558"/>
      <c r="I100" s="558"/>
      <c r="J100" s="605"/>
      <c r="K100" s="605"/>
      <c r="L100" s="605"/>
      <c r="M100" s="605"/>
      <c r="N100" s="605"/>
      <c r="O100" s="558"/>
      <c r="P100" s="558"/>
      <c r="Q100" s="561"/>
      <c r="R100" s="562"/>
      <c r="S100" s="562"/>
      <c r="T100" s="562"/>
      <c r="U100" s="339" t="s">
        <v>519</v>
      </c>
      <c r="V100" s="562"/>
      <c r="W100" s="562"/>
      <c r="X100" s="562"/>
      <c r="Y100" s="563"/>
      <c r="Z100" s="558"/>
      <c r="AA100" s="558"/>
      <c r="AB100" s="558"/>
      <c r="AC100" s="558"/>
      <c r="AD100" s="558"/>
      <c r="AE100" s="558"/>
    </row>
    <row r="101" spans="1:31" ht="19.5" customHeight="1">
      <c r="V101" s="577" t="s">
        <v>55</v>
      </c>
      <c r="W101" s="577"/>
      <c r="X101" s="577"/>
      <c r="Y101" s="577"/>
      <c r="Z101" s="577"/>
      <c r="AA101" s="577"/>
      <c r="AB101" s="577"/>
      <c r="AC101" s="577"/>
      <c r="AD101" s="577"/>
      <c r="AE101" s="577"/>
    </row>
    <row r="102" spans="1:31" ht="20.100000000000001" customHeight="1">
      <c r="A102" s="371"/>
      <c r="B102" s="371" t="s">
        <v>523</v>
      </c>
      <c r="C102" s="355" t="s">
        <v>522</v>
      </c>
      <c r="D102" s="371"/>
      <c r="E102" s="371"/>
      <c r="F102" s="371"/>
      <c r="G102" s="371"/>
      <c r="H102" s="371"/>
      <c r="I102" s="371"/>
      <c r="J102" s="352"/>
      <c r="K102" s="352"/>
      <c r="L102" s="352"/>
      <c r="M102" s="352"/>
      <c r="N102" s="352"/>
      <c r="O102" s="352"/>
      <c r="P102" s="352"/>
      <c r="Q102" s="371"/>
      <c r="R102" s="371"/>
      <c r="S102" s="371"/>
      <c r="T102" s="371"/>
      <c r="U102" s="371"/>
      <c r="V102" s="371"/>
      <c r="W102" s="371"/>
      <c r="X102" s="371"/>
      <c r="Y102" s="371"/>
      <c r="Z102" s="352"/>
      <c r="AA102" s="352"/>
      <c r="AB102" s="352"/>
      <c r="AC102" s="352"/>
      <c r="AD102" s="352"/>
      <c r="AE102" s="352"/>
    </row>
    <row r="103" spans="1:31" ht="20.100000000000001" customHeight="1">
      <c r="A103" s="566" t="s">
        <v>512</v>
      </c>
      <c r="B103" s="566"/>
      <c r="C103" s="566"/>
      <c r="D103" s="566"/>
      <c r="E103" s="566" t="s">
        <v>513</v>
      </c>
      <c r="F103" s="566"/>
      <c r="G103" s="566"/>
      <c r="H103" s="566"/>
      <c r="I103" s="566"/>
      <c r="J103" s="610" t="s">
        <v>514</v>
      </c>
      <c r="K103" s="611"/>
      <c r="L103" s="611"/>
      <c r="M103" s="611"/>
      <c r="N103" s="612"/>
      <c r="O103" s="581" t="s">
        <v>515</v>
      </c>
      <c r="P103" s="583"/>
      <c r="Q103" s="566" t="s">
        <v>516</v>
      </c>
      <c r="R103" s="566"/>
      <c r="S103" s="566"/>
      <c r="T103" s="566"/>
      <c r="U103" s="566"/>
      <c r="V103" s="566"/>
      <c r="W103" s="566"/>
      <c r="X103" s="566"/>
      <c r="Y103" s="566"/>
      <c r="Z103" s="616" t="s">
        <v>517</v>
      </c>
      <c r="AA103" s="616"/>
      <c r="AB103" s="616"/>
      <c r="AC103" s="616"/>
      <c r="AD103" s="616"/>
      <c r="AE103" s="616"/>
    </row>
    <row r="104" spans="1:31" ht="20.100000000000001" customHeight="1">
      <c r="A104" s="566"/>
      <c r="B104" s="566"/>
      <c r="C104" s="566"/>
      <c r="D104" s="566"/>
      <c r="E104" s="566"/>
      <c r="F104" s="566"/>
      <c r="G104" s="566"/>
      <c r="H104" s="566"/>
      <c r="I104" s="566"/>
      <c r="J104" s="613"/>
      <c r="K104" s="614"/>
      <c r="L104" s="614"/>
      <c r="M104" s="614"/>
      <c r="N104" s="615"/>
      <c r="O104" s="587"/>
      <c r="P104" s="589"/>
      <c r="Q104" s="566"/>
      <c r="R104" s="566"/>
      <c r="S104" s="566"/>
      <c r="T104" s="566"/>
      <c r="U104" s="566"/>
      <c r="V104" s="566"/>
      <c r="W104" s="566"/>
      <c r="X104" s="566"/>
      <c r="Y104" s="566"/>
      <c r="Z104" s="617" t="s">
        <v>518</v>
      </c>
      <c r="AA104" s="618"/>
      <c r="AB104" s="619" t="s">
        <v>513</v>
      </c>
      <c r="AC104" s="620"/>
      <c r="AD104" s="620"/>
      <c r="AE104" s="620"/>
    </row>
    <row r="105" spans="1:31" ht="20.100000000000001" customHeight="1">
      <c r="A105" s="558"/>
      <c r="B105" s="558"/>
      <c r="C105" s="558"/>
      <c r="D105" s="558"/>
      <c r="E105" s="558"/>
      <c r="F105" s="558"/>
      <c r="G105" s="558"/>
      <c r="H105" s="558"/>
      <c r="I105" s="558"/>
      <c r="J105" s="605"/>
      <c r="K105" s="605"/>
      <c r="L105" s="605"/>
      <c r="M105" s="605"/>
      <c r="N105" s="605"/>
      <c r="O105" s="558"/>
      <c r="P105" s="558"/>
      <c r="Q105" s="561"/>
      <c r="R105" s="562"/>
      <c r="S105" s="562"/>
      <c r="T105" s="562"/>
      <c r="U105" s="339" t="s">
        <v>519</v>
      </c>
      <c r="V105" s="562"/>
      <c r="W105" s="562"/>
      <c r="X105" s="562"/>
      <c r="Y105" s="563"/>
      <c r="Z105" s="558"/>
      <c r="AA105" s="558"/>
      <c r="AB105" s="558"/>
      <c r="AC105" s="558"/>
      <c r="AD105" s="558"/>
      <c r="AE105" s="558"/>
    </row>
    <row r="106" spans="1:31" ht="20.100000000000001" customHeight="1">
      <c r="A106" s="558"/>
      <c r="B106" s="558"/>
      <c r="C106" s="558"/>
      <c r="D106" s="558"/>
      <c r="E106" s="558"/>
      <c r="F106" s="558"/>
      <c r="G106" s="558"/>
      <c r="H106" s="558"/>
      <c r="I106" s="558"/>
      <c r="J106" s="605"/>
      <c r="K106" s="605"/>
      <c r="L106" s="605"/>
      <c r="M106" s="605"/>
      <c r="N106" s="605"/>
      <c r="O106" s="558"/>
      <c r="P106" s="558"/>
      <c r="Q106" s="578"/>
      <c r="R106" s="579"/>
      <c r="S106" s="579"/>
      <c r="T106" s="579"/>
      <c r="U106" s="345" t="s">
        <v>519</v>
      </c>
      <c r="V106" s="579"/>
      <c r="W106" s="579"/>
      <c r="X106" s="579"/>
      <c r="Y106" s="609"/>
      <c r="Z106" s="558"/>
      <c r="AA106" s="558"/>
      <c r="AB106" s="558"/>
      <c r="AC106" s="558"/>
      <c r="AD106" s="558"/>
      <c r="AE106" s="558"/>
    </row>
    <row r="107" spans="1:31" ht="20.100000000000001" customHeight="1">
      <c r="A107" s="558"/>
      <c r="B107" s="558"/>
      <c r="C107" s="558"/>
      <c r="D107" s="558"/>
      <c r="E107" s="558"/>
      <c r="F107" s="558"/>
      <c r="G107" s="558"/>
      <c r="H107" s="558"/>
      <c r="I107" s="558"/>
      <c r="J107" s="605"/>
      <c r="K107" s="605"/>
      <c r="L107" s="605"/>
      <c r="M107" s="605"/>
      <c r="N107" s="605"/>
      <c r="O107" s="558"/>
      <c r="P107" s="558"/>
      <c r="Q107" s="561"/>
      <c r="R107" s="562"/>
      <c r="S107" s="562"/>
      <c r="T107" s="562"/>
      <c r="U107" s="339" t="s">
        <v>519</v>
      </c>
      <c r="V107" s="562"/>
      <c r="W107" s="562"/>
      <c r="X107" s="562"/>
      <c r="Y107" s="563"/>
      <c r="Z107" s="558"/>
      <c r="AA107" s="558"/>
      <c r="AB107" s="558"/>
      <c r="AC107" s="558"/>
      <c r="AD107" s="558"/>
      <c r="AE107" s="558"/>
    </row>
    <row r="108" spans="1:31" ht="19.5" customHeight="1">
      <c r="V108" s="577" t="s">
        <v>55</v>
      </c>
      <c r="W108" s="577"/>
      <c r="X108" s="577"/>
      <c r="Y108" s="577"/>
      <c r="Z108" s="577"/>
      <c r="AA108" s="577"/>
      <c r="AB108" s="577"/>
      <c r="AC108" s="577"/>
      <c r="AD108" s="577"/>
      <c r="AE108" s="577"/>
    </row>
    <row r="109" spans="1:31" ht="19.5" customHeight="1"/>
  </sheetData>
  <mergeCells count="257">
    <mergeCell ref="B6:AA6"/>
    <mergeCell ref="V9:Y9"/>
    <mergeCell ref="B10:AA10"/>
    <mergeCell ref="AB10:AC10"/>
    <mergeCell ref="AD10:AE10"/>
    <mergeCell ref="B11:AA11"/>
    <mergeCell ref="AB11:AC11"/>
    <mergeCell ref="AD11:AE11"/>
    <mergeCell ref="A3:W3"/>
    <mergeCell ref="A4:AA4"/>
    <mergeCell ref="AB4:AC4"/>
    <mergeCell ref="AD4:AE4"/>
    <mergeCell ref="B5:AA5"/>
    <mergeCell ref="AB5:AC5"/>
    <mergeCell ref="AD5:AE5"/>
    <mergeCell ref="B14:AA14"/>
    <mergeCell ref="AB14:AC14"/>
    <mergeCell ref="AD14:AE14"/>
    <mergeCell ref="A16:W16"/>
    <mergeCell ref="A17:AA17"/>
    <mergeCell ref="AB17:AC17"/>
    <mergeCell ref="AD17:AE17"/>
    <mergeCell ref="B12:AA12"/>
    <mergeCell ref="AB12:AC12"/>
    <mergeCell ref="AD12:AE12"/>
    <mergeCell ref="B13:AA13"/>
    <mergeCell ref="AB13:AC13"/>
    <mergeCell ref="AD13:AE13"/>
    <mergeCell ref="B18:AA18"/>
    <mergeCell ref="AB18:AC19"/>
    <mergeCell ref="AD18:AE19"/>
    <mergeCell ref="L19:M19"/>
    <mergeCell ref="N19:O19"/>
    <mergeCell ref="P19:R19"/>
    <mergeCell ref="T19:V19"/>
    <mergeCell ref="W19:X19"/>
    <mergeCell ref="Y19:AA19"/>
    <mergeCell ref="A26:W26"/>
    <mergeCell ref="A27:AA27"/>
    <mergeCell ref="AB27:AC27"/>
    <mergeCell ref="AD27:AE27"/>
    <mergeCell ref="AF27:AG27"/>
    <mergeCell ref="B28:AA28"/>
    <mergeCell ref="B20:AA20"/>
    <mergeCell ref="AB20:AC20"/>
    <mergeCell ref="AD20:AE20"/>
    <mergeCell ref="B21:AA21"/>
    <mergeCell ref="AB21:AC22"/>
    <mergeCell ref="AD21:AE22"/>
    <mergeCell ref="C22:Z22"/>
    <mergeCell ref="S34:U34"/>
    <mergeCell ref="A36:W36"/>
    <mergeCell ref="A37:AA37"/>
    <mergeCell ref="AB37:AC37"/>
    <mergeCell ref="AD37:AE37"/>
    <mergeCell ref="B38:AA38"/>
    <mergeCell ref="B29:O29"/>
    <mergeCell ref="P29:Z29"/>
    <mergeCell ref="B30:AA30"/>
    <mergeCell ref="B31:AA31"/>
    <mergeCell ref="O33:Y33"/>
    <mergeCell ref="I34:J34"/>
    <mergeCell ref="K34:L34"/>
    <mergeCell ref="M34:N34"/>
    <mergeCell ref="O34:P34"/>
    <mergeCell ref="Q34:R34"/>
    <mergeCell ref="AB46:AC46"/>
    <mergeCell ref="AD46:AE46"/>
    <mergeCell ref="B47:AA47"/>
    <mergeCell ref="AB47:AC47"/>
    <mergeCell ref="AD47:AE47"/>
    <mergeCell ref="B48:AA48"/>
    <mergeCell ref="AB48:AC48"/>
    <mergeCell ref="AD48:AE48"/>
    <mergeCell ref="B39:AA39"/>
    <mergeCell ref="B42:AA42"/>
    <mergeCell ref="C43:Y43"/>
    <mergeCell ref="A45:W45"/>
    <mergeCell ref="A46:AA46"/>
    <mergeCell ref="H41:X41"/>
    <mergeCell ref="B54:AA54"/>
    <mergeCell ref="AB54:AC54"/>
    <mergeCell ref="AD54:AE54"/>
    <mergeCell ref="B55:AA55"/>
    <mergeCell ref="AB55:AC55"/>
    <mergeCell ref="AD55:AE55"/>
    <mergeCell ref="B49:AA49"/>
    <mergeCell ref="C50:Y50"/>
    <mergeCell ref="AB50:AC50"/>
    <mergeCell ref="AD50:AE50"/>
    <mergeCell ref="A52:W52"/>
    <mergeCell ref="A53:AA53"/>
    <mergeCell ref="AB53:AC53"/>
    <mergeCell ref="AD53:AE53"/>
    <mergeCell ref="B60:AA60"/>
    <mergeCell ref="AB60:AC60"/>
    <mergeCell ref="AD60:AE60"/>
    <mergeCell ref="AF60:AG60"/>
    <mergeCell ref="B61:AA61"/>
    <mergeCell ref="AB61:AC61"/>
    <mergeCell ref="AD61:AE61"/>
    <mergeCell ref="AF61:AG61"/>
    <mergeCell ref="A57:AE57"/>
    <mergeCell ref="A58:AA58"/>
    <mergeCell ref="AB58:AC58"/>
    <mergeCell ref="AD58:AE58"/>
    <mergeCell ref="AF58:AG58"/>
    <mergeCell ref="B59:AA59"/>
    <mergeCell ref="AB59:AC59"/>
    <mergeCell ref="AD59:AE59"/>
    <mergeCell ref="AF59:AG59"/>
    <mergeCell ref="A63:AE63"/>
    <mergeCell ref="A64:AA64"/>
    <mergeCell ref="AB64:AC64"/>
    <mergeCell ref="AD64:AE64"/>
    <mergeCell ref="B65:AA65"/>
    <mergeCell ref="AB65:AC65"/>
    <mergeCell ref="AD65:AE65"/>
    <mergeCell ref="AB67:AC67"/>
    <mergeCell ref="AD67:AE67"/>
    <mergeCell ref="AD68:AE68"/>
    <mergeCell ref="AD72:AE72"/>
    <mergeCell ref="A74:W74"/>
    <mergeCell ref="B66:AA66"/>
    <mergeCell ref="B67:C67"/>
    <mergeCell ref="D67:G67"/>
    <mergeCell ref="H67:I67"/>
    <mergeCell ref="J67:L67"/>
    <mergeCell ref="M67:N67"/>
    <mergeCell ref="B70:C70"/>
    <mergeCell ref="D70:J70"/>
    <mergeCell ref="O71:Q71"/>
    <mergeCell ref="R71:Z71"/>
    <mergeCell ref="B72:AA72"/>
    <mergeCell ref="AB72:AC72"/>
    <mergeCell ref="B68:C68"/>
    <mergeCell ref="D68:G68"/>
    <mergeCell ref="H68:I68"/>
    <mergeCell ref="J68:L68"/>
    <mergeCell ref="M68:N68"/>
    <mergeCell ref="AB68:AC68"/>
    <mergeCell ref="B77:AA77"/>
    <mergeCell ref="AB77:AC77"/>
    <mergeCell ref="AD77:AE77"/>
    <mergeCell ref="B78:AA78"/>
    <mergeCell ref="AB78:AC78"/>
    <mergeCell ref="AD78:AE78"/>
    <mergeCell ref="A75:AA75"/>
    <mergeCell ref="AB75:AC75"/>
    <mergeCell ref="AD75:AE75"/>
    <mergeCell ref="B76:AA76"/>
    <mergeCell ref="AB76:AC76"/>
    <mergeCell ref="AD76:AE76"/>
    <mergeCell ref="T83:U83"/>
    <mergeCell ref="V83:AA83"/>
    <mergeCell ref="AB83:AC83"/>
    <mergeCell ref="AD83:AE83"/>
    <mergeCell ref="B79:AA79"/>
    <mergeCell ref="AB79:AC79"/>
    <mergeCell ref="AD79:AE79"/>
    <mergeCell ref="B80:AA80"/>
    <mergeCell ref="AB80:AC80"/>
    <mergeCell ref="AD80:AE80"/>
    <mergeCell ref="A82:AE82"/>
    <mergeCell ref="A83:G83"/>
    <mergeCell ref="H83:I83"/>
    <mergeCell ref="J83:K83"/>
    <mergeCell ref="L83:Q83"/>
    <mergeCell ref="R83:S83"/>
    <mergeCell ref="AB88:AC88"/>
    <mergeCell ref="AD88:AE88"/>
    <mergeCell ref="B89:AA89"/>
    <mergeCell ref="AB89:AC89"/>
    <mergeCell ref="AD89:AE89"/>
    <mergeCell ref="A84:AE84"/>
    <mergeCell ref="A85:G85"/>
    <mergeCell ref="H85:I85"/>
    <mergeCell ref="J85:K85"/>
    <mergeCell ref="L85:Q85"/>
    <mergeCell ref="R85:S85"/>
    <mergeCell ref="T85:U85"/>
    <mergeCell ref="V85:AA85"/>
    <mergeCell ref="AB85:AC85"/>
    <mergeCell ref="AD85:AE85"/>
    <mergeCell ref="AB90:AC90"/>
    <mergeCell ref="AD90:AE90"/>
    <mergeCell ref="A93:AE94"/>
    <mergeCell ref="A96:D97"/>
    <mergeCell ref="E96:I97"/>
    <mergeCell ref="J96:N97"/>
    <mergeCell ref="O96:P97"/>
    <mergeCell ref="Q96:Y97"/>
    <mergeCell ref="Z96:AE96"/>
    <mergeCell ref="Z97:AA97"/>
    <mergeCell ref="AB97:AE97"/>
    <mergeCell ref="C91:Y91"/>
    <mergeCell ref="AB98:AE98"/>
    <mergeCell ref="A99:D99"/>
    <mergeCell ref="E99:I99"/>
    <mergeCell ref="J99:N99"/>
    <mergeCell ref="O99:P99"/>
    <mergeCell ref="Q99:T99"/>
    <mergeCell ref="V99:Y99"/>
    <mergeCell ref="Z99:AA99"/>
    <mergeCell ref="AB99:AE99"/>
    <mergeCell ref="AB100:AE100"/>
    <mergeCell ref="V101:AE101"/>
    <mergeCell ref="A103:D104"/>
    <mergeCell ref="E103:I104"/>
    <mergeCell ref="J103:N104"/>
    <mergeCell ref="O103:P104"/>
    <mergeCell ref="Q103:Y104"/>
    <mergeCell ref="Z103:AE103"/>
    <mergeCell ref="Z104:AA104"/>
    <mergeCell ref="A100:D100"/>
    <mergeCell ref="E100:I100"/>
    <mergeCell ref="J100:N100"/>
    <mergeCell ref="O100:P100"/>
    <mergeCell ref="Q100:T100"/>
    <mergeCell ref="V100:Y100"/>
    <mergeCell ref="AB104:AE104"/>
    <mergeCell ref="AB105:AE105"/>
    <mergeCell ref="V108:AE108"/>
    <mergeCell ref="Z106:AA106"/>
    <mergeCell ref="AB106:AE106"/>
    <mergeCell ref="A107:D107"/>
    <mergeCell ref="E107:I107"/>
    <mergeCell ref="J107:N107"/>
    <mergeCell ref="O107:P107"/>
    <mergeCell ref="Q107:T107"/>
    <mergeCell ref="V107:Y107"/>
    <mergeCell ref="Z107:AA107"/>
    <mergeCell ref="AB107:AE107"/>
    <mergeCell ref="A106:D106"/>
    <mergeCell ref="E106:I106"/>
    <mergeCell ref="J106:N106"/>
    <mergeCell ref="O106:P106"/>
    <mergeCell ref="Q106:T106"/>
    <mergeCell ref="V106:Y106"/>
    <mergeCell ref="A105:D105"/>
    <mergeCell ref="E105:I105"/>
    <mergeCell ref="J105:N105"/>
    <mergeCell ref="O105:P105"/>
    <mergeCell ref="Q105:T105"/>
    <mergeCell ref="V105:Y105"/>
    <mergeCell ref="A98:D98"/>
    <mergeCell ref="E98:I98"/>
    <mergeCell ref="J98:N98"/>
    <mergeCell ref="O98:P98"/>
    <mergeCell ref="Q98:T98"/>
    <mergeCell ref="V98:Y98"/>
    <mergeCell ref="B90:AA90"/>
    <mergeCell ref="A87:Z87"/>
    <mergeCell ref="A88:AA88"/>
    <mergeCell ref="Z105:AA105"/>
    <mergeCell ref="Z100:AA100"/>
    <mergeCell ref="Z98:AA98"/>
  </mergeCells>
  <phoneticPr fontId="1"/>
  <dataValidations count="5">
    <dataValidation type="list" allowBlank="1" showInputMessage="1" showErrorMessage="1" sqref="A105:D107" xr:uid="{F99F9742-DCF6-4A69-B033-459A9FD6A67E}">
      <formula1>"退職,転出"</formula1>
    </dataValidation>
    <dataValidation type="list" allowBlank="1" showInputMessage="1" showErrorMessage="1" sqref="O98:P100 O105:P107" xr:uid="{2CD1AE3E-A718-4474-B2AA-C5E5ACBFD878}">
      <formula1>"正規,非正規"</formula1>
    </dataValidation>
    <dataValidation type="list" allowBlank="1" showInputMessage="1" showErrorMessage="1" sqref="J98:N100 J105:N107" xr:uid="{D0248670-9595-4AB1-97D0-FE5B5AFEA0CE}">
      <formula1>"家庭的保育者,家庭的保育補助者,保育士,調理員,栄養士,事務員,用務員,保育助手,町長が認める者"</formula1>
    </dataValidation>
    <dataValidation type="list" allowBlank="1" showInputMessage="1" showErrorMessage="1" sqref="A98:D100" xr:uid="{4DDA3CB2-72C2-43D9-AEBC-057FBDE18A43}">
      <formula1>"産休,育休,介護休,病休,その他"</formula1>
    </dataValidation>
    <dataValidation type="list" allowBlank="1" showInputMessage="1" showErrorMessage="1" sqref="Z98:AA100 Z105:AA107" xr:uid="{98DB7849-BBE1-4369-B662-55BC9D0529F5}">
      <formula1>"有,無"</formula1>
    </dataValidation>
  </dataValidations>
  <printOptions horizontalCentered="1"/>
  <pageMargins left="0.78740157480314965" right="0.78740157480314965" top="0.74803149606299213" bottom="0.74803149606299213" header="0.31496062992125984" footer="0.31496062992125984"/>
  <pageSetup paperSize="9" scale="97" orientation="portrait" r:id="rId1"/>
  <rowBreaks count="3" manualBreakCount="3">
    <brk id="25" max="32" man="1"/>
    <brk id="56" max="32" man="1"/>
    <brk id="86"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71863" r:id="rId4" name="Check Box 183">
              <controlPr defaultSize="0" autoFill="0" autoLine="0" autoPict="0">
                <anchor moveWithCells="1">
                  <from>
                    <xdr:col>29</xdr:col>
                    <xdr:colOff>66675</xdr:colOff>
                    <xdr:row>9</xdr:row>
                    <xdr:rowOff>123825</xdr:rowOff>
                  </from>
                  <to>
                    <xdr:col>30</xdr:col>
                    <xdr:colOff>123825</xdr:colOff>
                    <xdr:row>9</xdr:row>
                    <xdr:rowOff>333375</xdr:rowOff>
                  </to>
                </anchor>
              </controlPr>
            </control>
          </mc:Choice>
        </mc:AlternateContent>
        <mc:AlternateContent xmlns:mc="http://schemas.openxmlformats.org/markup-compatibility/2006">
          <mc:Choice Requires="x14">
            <control shapeId="71864" r:id="rId5" name="Check Box 184">
              <controlPr defaultSize="0" autoFill="0" autoLine="0" autoPict="0">
                <anchor moveWithCells="1">
                  <from>
                    <xdr:col>27</xdr:col>
                    <xdr:colOff>66675</xdr:colOff>
                    <xdr:row>9</xdr:row>
                    <xdr:rowOff>123825</xdr:rowOff>
                  </from>
                  <to>
                    <xdr:col>28</xdr:col>
                    <xdr:colOff>123825</xdr:colOff>
                    <xdr:row>9</xdr:row>
                    <xdr:rowOff>333375</xdr:rowOff>
                  </to>
                </anchor>
              </controlPr>
            </control>
          </mc:Choice>
        </mc:AlternateContent>
        <mc:AlternateContent xmlns:mc="http://schemas.openxmlformats.org/markup-compatibility/2006">
          <mc:Choice Requires="x14">
            <control shapeId="71865" r:id="rId6" name="Check Box 185">
              <controlPr defaultSize="0" autoFill="0" autoLine="0" autoPict="0">
                <anchor moveWithCells="1">
                  <from>
                    <xdr:col>27</xdr:col>
                    <xdr:colOff>66675</xdr:colOff>
                    <xdr:row>4</xdr:row>
                    <xdr:rowOff>28575</xdr:rowOff>
                  </from>
                  <to>
                    <xdr:col>28</xdr:col>
                    <xdr:colOff>123825</xdr:colOff>
                    <xdr:row>4</xdr:row>
                    <xdr:rowOff>238125</xdr:rowOff>
                  </to>
                </anchor>
              </controlPr>
            </control>
          </mc:Choice>
        </mc:AlternateContent>
        <mc:AlternateContent xmlns:mc="http://schemas.openxmlformats.org/markup-compatibility/2006">
          <mc:Choice Requires="x14">
            <control shapeId="71866" r:id="rId7" name="Check Box 186">
              <controlPr defaultSize="0" autoFill="0" autoLine="0" autoPict="0">
                <anchor moveWithCells="1">
                  <from>
                    <xdr:col>29</xdr:col>
                    <xdr:colOff>66675</xdr:colOff>
                    <xdr:row>4</xdr:row>
                    <xdr:rowOff>28575</xdr:rowOff>
                  </from>
                  <to>
                    <xdr:col>30</xdr:col>
                    <xdr:colOff>123825</xdr:colOff>
                    <xdr:row>4</xdr:row>
                    <xdr:rowOff>238125</xdr:rowOff>
                  </to>
                </anchor>
              </controlPr>
            </control>
          </mc:Choice>
        </mc:AlternateContent>
        <mc:AlternateContent xmlns:mc="http://schemas.openxmlformats.org/markup-compatibility/2006">
          <mc:Choice Requires="x14">
            <control shapeId="71867" r:id="rId8" name="Check Box 187">
              <controlPr defaultSize="0" autoFill="0" autoLine="0" autoPict="0">
                <anchor moveWithCells="1">
                  <from>
                    <xdr:col>1</xdr:col>
                    <xdr:colOff>0</xdr:colOff>
                    <xdr:row>6</xdr:row>
                    <xdr:rowOff>19050</xdr:rowOff>
                  </from>
                  <to>
                    <xdr:col>7</xdr:col>
                    <xdr:colOff>114300</xdr:colOff>
                    <xdr:row>6</xdr:row>
                    <xdr:rowOff>228600</xdr:rowOff>
                  </to>
                </anchor>
              </controlPr>
            </control>
          </mc:Choice>
        </mc:AlternateContent>
        <mc:AlternateContent xmlns:mc="http://schemas.openxmlformats.org/markup-compatibility/2006">
          <mc:Choice Requires="x14">
            <control shapeId="71868" r:id="rId9" name="Check Box 188">
              <controlPr defaultSize="0" autoFill="0" autoLine="0" autoPict="0">
                <anchor moveWithCells="1">
                  <from>
                    <xdr:col>17</xdr:col>
                    <xdr:colOff>152400</xdr:colOff>
                    <xdr:row>6</xdr:row>
                    <xdr:rowOff>9525</xdr:rowOff>
                  </from>
                  <to>
                    <xdr:col>24</xdr:col>
                    <xdr:colOff>57150</xdr:colOff>
                    <xdr:row>6</xdr:row>
                    <xdr:rowOff>219075</xdr:rowOff>
                  </to>
                </anchor>
              </controlPr>
            </control>
          </mc:Choice>
        </mc:AlternateContent>
        <mc:AlternateContent xmlns:mc="http://schemas.openxmlformats.org/markup-compatibility/2006">
          <mc:Choice Requires="x14">
            <control shapeId="71869" r:id="rId10" name="Check Box 189">
              <controlPr defaultSize="0" autoFill="0" autoLine="0" autoPict="0">
                <anchor moveWithCells="1">
                  <from>
                    <xdr:col>1</xdr:col>
                    <xdr:colOff>0</xdr:colOff>
                    <xdr:row>7</xdr:row>
                    <xdr:rowOff>19050</xdr:rowOff>
                  </from>
                  <to>
                    <xdr:col>9</xdr:col>
                    <xdr:colOff>95250</xdr:colOff>
                    <xdr:row>7</xdr:row>
                    <xdr:rowOff>228600</xdr:rowOff>
                  </to>
                </anchor>
              </controlPr>
            </control>
          </mc:Choice>
        </mc:AlternateContent>
        <mc:AlternateContent xmlns:mc="http://schemas.openxmlformats.org/markup-compatibility/2006">
          <mc:Choice Requires="x14">
            <control shapeId="71870" r:id="rId11" name="Check Box 190">
              <controlPr defaultSize="0" autoFill="0" autoLine="0" autoPict="0">
                <anchor moveWithCells="1">
                  <from>
                    <xdr:col>9</xdr:col>
                    <xdr:colOff>200025</xdr:colOff>
                    <xdr:row>7</xdr:row>
                    <xdr:rowOff>19050</xdr:rowOff>
                  </from>
                  <to>
                    <xdr:col>15</xdr:col>
                    <xdr:colOff>104775</xdr:colOff>
                    <xdr:row>7</xdr:row>
                    <xdr:rowOff>238125</xdr:rowOff>
                  </to>
                </anchor>
              </controlPr>
            </control>
          </mc:Choice>
        </mc:AlternateContent>
        <mc:AlternateContent xmlns:mc="http://schemas.openxmlformats.org/markup-compatibility/2006">
          <mc:Choice Requires="x14">
            <control shapeId="71871" r:id="rId12" name="Check Box 191">
              <controlPr defaultSize="0" autoFill="0" autoLine="0" autoPict="0">
                <anchor moveWithCells="1">
                  <from>
                    <xdr:col>1</xdr:col>
                    <xdr:colOff>0</xdr:colOff>
                    <xdr:row>8</xdr:row>
                    <xdr:rowOff>28575</xdr:rowOff>
                  </from>
                  <to>
                    <xdr:col>8</xdr:col>
                    <xdr:colOff>85725</xdr:colOff>
                    <xdr:row>8</xdr:row>
                    <xdr:rowOff>219075</xdr:rowOff>
                  </to>
                </anchor>
              </controlPr>
            </control>
          </mc:Choice>
        </mc:AlternateContent>
        <mc:AlternateContent xmlns:mc="http://schemas.openxmlformats.org/markup-compatibility/2006">
          <mc:Choice Requires="x14">
            <control shapeId="71872" r:id="rId13" name="Check Box 192">
              <controlPr defaultSize="0" autoFill="0" autoLine="0" autoPict="0">
                <anchor moveWithCells="1">
                  <from>
                    <xdr:col>9</xdr:col>
                    <xdr:colOff>200025</xdr:colOff>
                    <xdr:row>8</xdr:row>
                    <xdr:rowOff>9525</xdr:rowOff>
                  </from>
                  <to>
                    <xdr:col>16</xdr:col>
                    <xdr:colOff>85725</xdr:colOff>
                    <xdr:row>8</xdr:row>
                    <xdr:rowOff>228600</xdr:rowOff>
                  </to>
                </anchor>
              </controlPr>
            </control>
          </mc:Choice>
        </mc:AlternateContent>
        <mc:AlternateContent xmlns:mc="http://schemas.openxmlformats.org/markup-compatibility/2006">
          <mc:Choice Requires="x14">
            <control shapeId="71873" r:id="rId14" name="Check Box 193">
              <controlPr defaultSize="0" autoFill="0" autoLine="0" autoPict="0">
                <anchor moveWithCells="1">
                  <from>
                    <xdr:col>16</xdr:col>
                    <xdr:colOff>0</xdr:colOff>
                    <xdr:row>8</xdr:row>
                    <xdr:rowOff>0</xdr:rowOff>
                  </from>
                  <to>
                    <xdr:col>19</xdr:col>
                    <xdr:colOff>142875</xdr:colOff>
                    <xdr:row>8</xdr:row>
                    <xdr:rowOff>238125</xdr:rowOff>
                  </to>
                </anchor>
              </controlPr>
            </control>
          </mc:Choice>
        </mc:AlternateContent>
        <mc:AlternateContent xmlns:mc="http://schemas.openxmlformats.org/markup-compatibility/2006">
          <mc:Choice Requires="x14">
            <control shapeId="71874" r:id="rId15" name="Check Box 194">
              <controlPr defaultSize="0" autoFill="0" autoLine="0" autoPict="0">
                <anchor moveWithCells="1">
                  <from>
                    <xdr:col>10</xdr:col>
                    <xdr:colOff>0</xdr:colOff>
                    <xdr:row>6</xdr:row>
                    <xdr:rowOff>9525</xdr:rowOff>
                  </from>
                  <to>
                    <xdr:col>17</xdr:col>
                    <xdr:colOff>19050</xdr:colOff>
                    <xdr:row>6</xdr:row>
                    <xdr:rowOff>228600</xdr:rowOff>
                  </to>
                </anchor>
              </controlPr>
            </control>
          </mc:Choice>
        </mc:AlternateContent>
        <mc:AlternateContent xmlns:mc="http://schemas.openxmlformats.org/markup-compatibility/2006">
          <mc:Choice Requires="x14">
            <control shapeId="71875" r:id="rId16" name="Check Box 195">
              <controlPr defaultSize="0" autoFill="0" autoLine="0" autoPict="0">
                <anchor moveWithCells="1">
                  <from>
                    <xdr:col>17</xdr:col>
                    <xdr:colOff>171450</xdr:colOff>
                    <xdr:row>6</xdr:row>
                    <xdr:rowOff>238125</xdr:rowOff>
                  </from>
                  <to>
                    <xdr:col>25</xdr:col>
                    <xdr:colOff>76200</xdr:colOff>
                    <xdr:row>7</xdr:row>
                    <xdr:rowOff>228600</xdr:rowOff>
                  </to>
                </anchor>
              </controlPr>
            </control>
          </mc:Choice>
        </mc:AlternateContent>
        <mc:AlternateContent xmlns:mc="http://schemas.openxmlformats.org/markup-compatibility/2006">
          <mc:Choice Requires="x14">
            <control shapeId="71876" r:id="rId17" name="Check Box 196">
              <controlPr defaultSize="0" autoFill="0" autoLine="0" autoPict="0">
                <anchor moveWithCells="1">
                  <from>
                    <xdr:col>27</xdr:col>
                    <xdr:colOff>66675</xdr:colOff>
                    <xdr:row>13</xdr:row>
                    <xdr:rowOff>28575</xdr:rowOff>
                  </from>
                  <to>
                    <xdr:col>28</xdr:col>
                    <xdr:colOff>123825</xdr:colOff>
                    <xdr:row>13</xdr:row>
                    <xdr:rowOff>238125</xdr:rowOff>
                  </to>
                </anchor>
              </controlPr>
            </control>
          </mc:Choice>
        </mc:AlternateContent>
        <mc:AlternateContent xmlns:mc="http://schemas.openxmlformats.org/markup-compatibility/2006">
          <mc:Choice Requires="x14">
            <control shapeId="71877" r:id="rId18" name="Check Box 197">
              <controlPr defaultSize="0" autoFill="0" autoLine="0" autoPict="0">
                <anchor moveWithCells="1">
                  <from>
                    <xdr:col>29</xdr:col>
                    <xdr:colOff>66675</xdr:colOff>
                    <xdr:row>13</xdr:row>
                    <xdr:rowOff>28575</xdr:rowOff>
                  </from>
                  <to>
                    <xdr:col>30</xdr:col>
                    <xdr:colOff>123825</xdr:colOff>
                    <xdr:row>13</xdr:row>
                    <xdr:rowOff>238125</xdr:rowOff>
                  </to>
                </anchor>
              </controlPr>
            </control>
          </mc:Choice>
        </mc:AlternateContent>
        <mc:AlternateContent xmlns:mc="http://schemas.openxmlformats.org/markup-compatibility/2006">
          <mc:Choice Requires="x14">
            <control shapeId="71878" r:id="rId19" name="Check Box 198">
              <controlPr defaultSize="0" autoFill="0" autoLine="0" autoPict="0">
                <anchor moveWithCells="1">
                  <from>
                    <xdr:col>29</xdr:col>
                    <xdr:colOff>66675</xdr:colOff>
                    <xdr:row>10</xdr:row>
                    <xdr:rowOff>123825</xdr:rowOff>
                  </from>
                  <to>
                    <xdr:col>30</xdr:col>
                    <xdr:colOff>123825</xdr:colOff>
                    <xdr:row>10</xdr:row>
                    <xdr:rowOff>333375</xdr:rowOff>
                  </to>
                </anchor>
              </controlPr>
            </control>
          </mc:Choice>
        </mc:AlternateContent>
        <mc:AlternateContent xmlns:mc="http://schemas.openxmlformats.org/markup-compatibility/2006">
          <mc:Choice Requires="x14">
            <control shapeId="71879" r:id="rId20" name="Check Box 199">
              <controlPr defaultSize="0" autoFill="0" autoLine="0" autoPict="0">
                <anchor moveWithCells="1">
                  <from>
                    <xdr:col>27</xdr:col>
                    <xdr:colOff>66675</xdr:colOff>
                    <xdr:row>10</xdr:row>
                    <xdr:rowOff>123825</xdr:rowOff>
                  </from>
                  <to>
                    <xdr:col>28</xdr:col>
                    <xdr:colOff>123825</xdr:colOff>
                    <xdr:row>10</xdr:row>
                    <xdr:rowOff>333375</xdr:rowOff>
                  </to>
                </anchor>
              </controlPr>
            </control>
          </mc:Choice>
        </mc:AlternateContent>
        <mc:AlternateContent xmlns:mc="http://schemas.openxmlformats.org/markup-compatibility/2006">
          <mc:Choice Requires="x14">
            <control shapeId="71880" r:id="rId21" name="Check Box 200">
              <controlPr defaultSize="0" autoFill="0" autoLine="0" autoPict="0">
                <anchor moveWithCells="1">
                  <from>
                    <xdr:col>29</xdr:col>
                    <xdr:colOff>66675</xdr:colOff>
                    <xdr:row>11</xdr:row>
                    <xdr:rowOff>123825</xdr:rowOff>
                  </from>
                  <to>
                    <xdr:col>30</xdr:col>
                    <xdr:colOff>123825</xdr:colOff>
                    <xdr:row>11</xdr:row>
                    <xdr:rowOff>333375</xdr:rowOff>
                  </to>
                </anchor>
              </controlPr>
            </control>
          </mc:Choice>
        </mc:AlternateContent>
        <mc:AlternateContent xmlns:mc="http://schemas.openxmlformats.org/markup-compatibility/2006">
          <mc:Choice Requires="x14">
            <control shapeId="71881" r:id="rId22" name="Check Box 201">
              <controlPr defaultSize="0" autoFill="0" autoLine="0" autoPict="0">
                <anchor moveWithCells="1">
                  <from>
                    <xdr:col>27</xdr:col>
                    <xdr:colOff>66675</xdr:colOff>
                    <xdr:row>11</xdr:row>
                    <xdr:rowOff>123825</xdr:rowOff>
                  </from>
                  <to>
                    <xdr:col>28</xdr:col>
                    <xdr:colOff>123825</xdr:colOff>
                    <xdr:row>11</xdr:row>
                    <xdr:rowOff>333375</xdr:rowOff>
                  </to>
                </anchor>
              </controlPr>
            </control>
          </mc:Choice>
        </mc:AlternateContent>
        <mc:AlternateContent xmlns:mc="http://schemas.openxmlformats.org/markup-compatibility/2006">
          <mc:Choice Requires="x14">
            <control shapeId="71882" r:id="rId23" name="Check Box 202">
              <controlPr defaultSize="0" autoFill="0" autoLine="0" autoPict="0">
                <anchor moveWithCells="1">
                  <from>
                    <xdr:col>29</xdr:col>
                    <xdr:colOff>76200</xdr:colOff>
                    <xdr:row>12</xdr:row>
                    <xdr:rowOff>123825</xdr:rowOff>
                  </from>
                  <to>
                    <xdr:col>30</xdr:col>
                    <xdr:colOff>133350</xdr:colOff>
                    <xdr:row>12</xdr:row>
                    <xdr:rowOff>333375</xdr:rowOff>
                  </to>
                </anchor>
              </controlPr>
            </control>
          </mc:Choice>
        </mc:AlternateContent>
        <mc:AlternateContent xmlns:mc="http://schemas.openxmlformats.org/markup-compatibility/2006">
          <mc:Choice Requires="x14">
            <control shapeId="71883" r:id="rId24" name="Check Box 203">
              <controlPr defaultSize="0" autoFill="0" autoLine="0" autoPict="0">
                <anchor moveWithCells="1">
                  <from>
                    <xdr:col>27</xdr:col>
                    <xdr:colOff>66675</xdr:colOff>
                    <xdr:row>12</xdr:row>
                    <xdr:rowOff>123825</xdr:rowOff>
                  </from>
                  <to>
                    <xdr:col>28</xdr:col>
                    <xdr:colOff>123825</xdr:colOff>
                    <xdr:row>12</xdr:row>
                    <xdr:rowOff>333375</xdr:rowOff>
                  </to>
                </anchor>
              </controlPr>
            </control>
          </mc:Choice>
        </mc:AlternateContent>
        <mc:AlternateContent xmlns:mc="http://schemas.openxmlformats.org/markup-compatibility/2006">
          <mc:Choice Requires="x14">
            <control shapeId="71884" r:id="rId25" name="Check Box 204">
              <controlPr defaultSize="0" autoFill="0" autoLine="0" autoPict="0">
                <anchor moveWithCells="1">
                  <from>
                    <xdr:col>27</xdr:col>
                    <xdr:colOff>66675</xdr:colOff>
                    <xdr:row>17</xdr:row>
                    <xdr:rowOff>95250</xdr:rowOff>
                  </from>
                  <to>
                    <xdr:col>28</xdr:col>
                    <xdr:colOff>95250</xdr:colOff>
                    <xdr:row>18</xdr:row>
                    <xdr:rowOff>57150</xdr:rowOff>
                  </to>
                </anchor>
              </controlPr>
            </control>
          </mc:Choice>
        </mc:AlternateContent>
        <mc:AlternateContent xmlns:mc="http://schemas.openxmlformats.org/markup-compatibility/2006">
          <mc:Choice Requires="x14">
            <control shapeId="71885" r:id="rId26" name="Check Box 205">
              <controlPr defaultSize="0" autoFill="0" autoLine="0" autoPict="0">
                <anchor moveWithCells="1">
                  <from>
                    <xdr:col>29</xdr:col>
                    <xdr:colOff>66675</xdr:colOff>
                    <xdr:row>17</xdr:row>
                    <xdr:rowOff>95250</xdr:rowOff>
                  </from>
                  <to>
                    <xdr:col>30</xdr:col>
                    <xdr:colOff>95250</xdr:colOff>
                    <xdr:row>18</xdr:row>
                    <xdr:rowOff>57150</xdr:rowOff>
                  </to>
                </anchor>
              </controlPr>
            </control>
          </mc:Choice>
        </mc:AlternateContent>
        <mc:AlternateContent xmlns:mc="http://schemas.openxmlformats.org/markup-compatibility/2006">
          <mc:Choice Requires="x14">
            <control shapeId="71886" r:id="rId27" name="Check Box 206">
              <controlPr defaultSize="0" autoFill="0" autoLine="0" autoPict="0">
                <anchor moveWithCells="1">
                  <from>
                    <xdr:col>27</xdr:col>
                    <xdr:colOff>66675</xdr:colOff>
                    <xdr:row>19</xdr:row>
                    <xdr:rowOff>28575</xdr:rowOff>
                  </from>
                  <to>
                    <xdr:col>28</xdr:col>
                    <xdr:colOff>123825</xdr:colOff>
                    <xdr:row>19</xdr:row>
                    <xdr:rowOff>238125</xdr:rowOff>
                  </to>
                </anchor>
              </controlPr>
            </control>
          </mc:Choice>
        </mc:AlternateContent>
        <mc:AlternateContent xmlns:mc="http://schemas.openxmlformats.org/markup-compatibility/2006">
          <mc:Choice Requires="x14">
            <control shapeId="71887" r:id="rId28" name="Check Box 207">
              <controlPr defaultSize="0" autoFill="0" autoLine="0" autoPict="0">
                <anchor moveWithCells="1">
                  <from>
                    <xdr:col>29</xdr:col>
                    <xdr:colOff>66675</xdr:colOff>
                    <xdr:row>19</xdr:row>
                    <xdr:rowOff>28575</xdr:rowOff>
                  </from>
                  <to>
                    <xdr:col>30</xdr:col>
                    <xdr:colOff>123825</xdr:colOff>
                    <xdr:row>19</xdr:row>
                    <xdr:rowOff>238125</xdr:rowOff>
                  </to>
                </anchor>
              </controlPr>
            </control>
          </mc:Choice>
        </mc:AlternateContent>
        <mc:AlternateContent xmlns:mc="http://schemas.openxmlformats.org/markup-compatibility/2006">
          <mc:Choice Requires="x14">
            <control shapeId="71888" r:id="rId29" name="Check Box 208">
              <controlPr defaultSize="0" autoFill="0" autoLine="0" autoPict="0">
                <anchor moveWithCells="1">
                  <from>
                    <xdr:col>27</xdr:col>
                    <xdr:colOff>66675</xdr:colOff>
                    <xdr:row>27</xdr:row>
                    <xdr:rowOff>104775</xdr:rowOff>
                  </from>
                  <to>
                    <xdr:col>28</xdr:col>
                    <xdr:colOff>133350</xdr:colOff>
                    <xdr:row>27</xdr:row>
                    <xdr:rowOff>314325</xdr:rowOff>
                  </to>
                </anchor>
              </controlPr>
            </control>
          </mc:Choice>
        </mc:AlternateContent>
        <mc:AlternateContent xmlns:mc="http://schemas.openxmlformats.org/markup-compatibility/2006">
          <mc:Choice Requires="x14">
            <control shapeId="71889" r:id="rId30" name="Check Box 209">
              <controlPr defaultSize="0" autoFill="0" autoLine="0" autoPict="0">
                <anchor moveWithCells="1">
                  <from>
                    <xdr:col>29</xdr:col>
                    <xdr:colOff>66675</xdr:colOff>
                    <xdr:row>27</xdr:row>
                    <xdr:rowOff>104775</xdr:rowOff>
                  </from>
                  <to>
                    <xdr:col>30</xdr:col>
                    <xdr:colOff>133350</xdr:colOff>
                    <xdr:row>27</xdr:row>
                    <xdr:rowOff>314325</xdr:rowOff>
                  </to>
                </anchor>
              </controlPr>
            </control>
          </mc:Choice>
        </mc:AlternateContent>
        <mc:AlternateContent xmlns:mc="http://schemas.openxmlformats.org/markup-compatibility/2006">
          <mc:Choice Requires="x14">
            <control shapeId="71890" r:id="rId31" name="Check Box 210">
              <controlPr defaultSize="0" autoFill="0" autoLine="0" autoPict="0">
                <anchor moveWithCells="1">
                  <from>
                    <xdr:col>31</xdr:col>
                    <xdr:colOff>66675</xdr:colOff>
                    <xdr:row>27</xdr:row>
                    <xdr:rowOff>104775</xdr:rowOff>
                  </from>
                  <to>
                    <xdr:col>32</xdr:col>
                    <xdr:colOff>133350</xdr:colOff>
                    <xdr:row>27</xdr:row>
                    <xdr:rowOff>314325</xdr:rowOff>
                  </to>
                </anchor>
              </controlPr>
            </control>
          </mc:Choice>
        </mc:AlternateContent>
        <mc:AlternateContent xmlns:mc="http://schemas.openxmlformats.org/markup-compatibility/2006">
          <mc:Choice Requires="x14">
            <control shapeId="71891" r:id="rId32" name="Check Box 211">
              <controlPr defaultSize="0" autoFill="0" autoLine="0" autoPict="0">
                <anchor moveWithCells="1">
                  <from>
                    <xdr:col>27</xdr:col>
                    <xdr:colOff>66675</xdr:colOff>
                    <xdr:row>29</xdr:row>
                    <xdr:rowOff>104775</xdr:rowOff>
                  </from>
                  <to>
                    <xdr:col>28</xdr:col>
                    <xdr:colOff>133350</xdr:colOff>
                    <xdr:row>30</xdr:row>
                    <xdr:rowOff>0</xdr:rowOff>
                  </to>
                </anchor>
              </controlPr>
            </control>
          </mc:Choice>
        </mc:AlternateContent>
        <mc:AlternateContent xmlns:mc="http://schemas.openxmlformats.org/markup-compatibility/2006">
          <mc:Choice Requires="x14">
            <control shapeId="71892" r:id="rId33" name="Check Box 212">
              <controlPr defaultSize="0" autoFill="0" autoLine="0" autoPict="0">
                <anchor moveWithCells="1">
                  <from>
                    <xdr:col>29</xdr:col>
                    <xdr:colOff>66675</xdr:colOff>
                    <xdr:row>29</xdr:row>
                    <xdr:rowOff>104775</xdr:rowOff>
                  </from>
                  <to>
                    <xdr:col>30</xdr:col>
                    <xdr:colOff>133350</xdr:colOff>
                    <xdr:row>30</xdr:row>
                    <xdr:rowOff>0</xdr:rowOff>
                  </to>
                </anchor>
              </controlPr>
            </control>
          </mc:Choice>
        </mc:AlternateContent>
        <mc:AlternateContent xmlns:mc="http://schemas.openxmlformats.org/markup-compatibility/2006">
          <mc:Choice Requires="x14">
            <control shapeId="71893" r:id="rId34" name="Check Box 213">
              <controlPr defaultSize="0" autoFill="0" autoLine="0" autoPict="0">
                <anchor moveWithCells="1">
                  <from>
                    <xdr:col>31</xdr:col>
                    <xdr:colOff>66675</xdr:colOff>
                    <xdr:row>29</xdr:row>
                    <xdr:rowOff>104775</xdr:rowOff>
                  </from>
                  <to>
                    <xdr:col>32</xdr:col>
                    <xdr:colOff>133350</xdr:colOff>
                    <xdr:row>30</xdr:row>
                    <xdr:rowOff>0</xdr:rowOff>
                  </to>
                </anchor>
              </controlPr>
            </control>
          </mc:Choice>
        </mc:AlternateContent>
        <mc:AlternateContent xmlns:mc="http://schemas.openxmlformats.org/markup-compatibility/2006">
          <mc:Choice Requires="x14">
            <control shapeId="71894" r:id="rId35" name="Check Box 214">
              <controlPr defaultSize="0" autoFill="0" autoLine="0" autoPict="0">
                <anchor moveWithCells="1">
                  <from>
                    <xdr:col>2</xdr:col>
                    <xdr:colOff>0</xdr:colOff>
                    <xdr:row>31</xdr:row>
                    <xdr:rowOff>28575</xdr:rowOff>
                  </from>
                  <to>
                    <xdr:col>7</xdr:col>
                    <xdr:colOff>114300</xdr:colOff>
                    <xdr:row>31</xdr:row>
                    <xdr:rowOff>228600</xdr:rowOff>
                  </to>
                </anchor>
              </controlPr>
            </control>
          </mc:Choice>
        </mc:AlternateContent>
        <mc:AlternateContent xmlns:mc="http://schemas.openxmlformats.org/markup-compatibility/2006">
          <mc:Choice Requires="x14">
            <control shapeId="71895" r:id="rId36" name="Check Box 215">
              <controlPr defaultSize="0" autoFill="0" autoLine="0" autoPict="0">
                <anchor moveWithCells="1">
                  <from>
                    <xdr:col>17</xdr:col>
                    <xdr:colOff>152400</xdr:colOff>
                    <xdr:row>31</xdr:row>
                    <xdr:rowOff>9525</xdr:rowOff>
                  </from>
                  <to>
                    <xdr:col>24</xdr:col>
                    <xdr:colOff>57150</xdr:colOff>
                    <xdr:row>31</xdr:row>
                    <xdr:rowOff>219075</xdr:rowOff>
                  </to>
                </anchor>
              </controlPr>
            </control>
          </mc:Choice>
        </mc:AlternateContent>
        <mc:AlternateContent xmlns:mc="http://schemas.openxmlformats.org/markup-compatibility/2006">
          <mc:Choice Requires="x14">
            <control shapeId="71896" r:id="rId37" name="Check Box 216">
              <controlPr defaultSize="0" autoFill="0" autoLine="0" autoPict="0">
                <anchor moveWithCells="1">
                  <from>
                    <xdr:col>2</xdr:col>
                    <xdr:colOff>0</xdr:colOff>
                    <xdr:row>32</xdr:row>
                    <xdr:rowOff>28575</xdr:rowOff>
                  </from>
                  <to>
                    <xdr:col>8</xdr:col>
                    <xdr:colOff>66675</xdr:colOff>
                    <xdr:row>32</xdr:row>
                    <xdr:rowOff>228600</xdr:rowOff>
                  </to>
                </anchor>
              </controlPr>
            </control>
          </mc:Choice>
        </mc:AlternateContent>
        <mc:AlternateContent xmlns:mc="http://schemas.openxmlformats.org/markup-compatibility/2006">
          <mc:Choice Requires="x14">
            <control shapeId="71897" r:id="rId38" name="Check Box 217">
              <controlPr defaultSize="0" autoFill="0" autoLine="0" autoPict="0">
                <anchor moveWithCells="1">
                  <from>
                    <xdr:col>10</xdr:col>
                    <xdr:colOff>0</xdr:colOff>
                    <xdr:row>30</xdr:row>
                    <xdr:rowOff>238125</xdr:rowOff>
                  </from>
                  <to>
                    <xdr:col>16</xdr:col>
                    <xdr:colOff>38100</xdr:colOff>
                    <xdr:row>31</xdr:row>
                    <xdr:rowOff>228600</xdr:rowOff>
                  </to>
                </anchor>
              </controlPr>
            </control>
          </mc:Choice>
        </mc:AlternateContent>
        <mc:AlternateContent xmlns:mc="http://schemas.openxmlformats.org/markup-compatibility/2006">
          <mc:Choice Requires="x14">
            <control shapeId="71898" r:id="rId39" name="Check Box 218">
              <controlPr defaultSize="0" autoFill="0" autoLine="0" autoPict="0">
                <anchor moveWithCells="1">
                  <from>
                    <xdr:col>10</xdr:col>
                    <xdr:colOff>0</xdr:colOff>
                    <xdr:row>32</xdr:row>
                    <xdr:rowOff>0</xdr:rowOff>
                  </from>
                  <to>
                    <xdr:col>13</xdr:col>
                    <xdr:colOff>142875</xdr:colOff>
                    <xdr:row>32</xdr:row>
                    <xdr:rowOff>238125</xdr:rowOff>
                  </to>
                </anchor>
              </controlPr>
            </control>
          </mc:Choice>
        </mc:AlternateContent>
        <mc:AlternateContent xmlns:mc="http://schemas.openxmlformats.org/markup-compatibility/2006">
          <mc:Choice Requires="x14">
            <control shapeId="71899" r:id="rId40" name="Check Box 219">
              <controlPr defaultSize="0" autoFill="0" autoLine="0" autoPict="0">
                <anchor moveWithCells="1">
                  <from>
                    <xdr:col>27</xdr:col>
                    <xdr:colOff>76200</xdr:colOff>
                    <xdr:row>37</xdr:row>
                    <xdr:rowOff>28575</xdr:rowOff>
                  </from>
                  <to>
                    <xdr:col>28</xdr:col>
                    <xdr:colOff>104775</xdr:colOff>
                    <xdr:row>37</xdr:row>
                    <xdr:rowOff>238125</xdr:rowOff>
                  </to>
                </anchor>
              </controlPr>
            </control>
          </mc:Choice>
        </mc:AlternateContent>
        <mc:AlternateContent xmlns:mc="http://schemas.openxmlformats.org/markup-compatibility/2006">
          <mc:Choice Requires="x14">
            <control shapeId="71900" r:id="rId41" name="Check Box 220">
              <controlPr defaultSize="0" autoFill="0" autoLine="0" autoPict="0">
                <anchor moveWithCells="1">
                  <from>
                    <xdr:col>29</xdr:col>
                    <xdr:colOff>76200</xdr:colOff>
                    <xdr:row>37</xdr:row>
                    <xdr:rowOff>28575</xdr:rowOff>
                  </from>
                  <to>
                    <xdr:col>30</xdr:col>
                    <xdr:colOff>104775</xdr:colOff>
                    <xdr:row>37</xdr:row>
                    <xdr:rowOff>238125</xdr:rowOff>
                  </to>
                </anchor>
              </controlPr>
            </control>
          </mc:Choice>
        </mc:AlternateContent>
        <mc:AlternateContent xmlns:mc="http://schemas.openxmlformats.org/markup-compatibility/2006">
          <mc:Choice Requires="x14">
            <control shapeId="71901" r:id="rId42" name="Check Box 221">
              <controlPr defaultSize="0" autoFill="0" autoLine="0" autoPict="0">
                <anchor moveWithCells="1">
                  <from>
                    <xdr:col>2</xdr:col>
                    <xdr:colOff>19050</xdr:colOff>
                    <xdr:row>39</xdr:row>
                    <xdr:rowOff>19050</xdr:rowOff>
                  </from>
                  <to>
                    <xdr:col>8</xdr:col>
                    <xdr:colOff>133350</xdr:colOff>
                    <xdr:row>39</xdr:row>
                    <xdr:rowOff>228600</xdr:rowOff>
                  </to>
                </anchor>
              </controlPr>
            </control>
          </mc:Choice>
        </mc:AlternateContent>
        <mc:AlternateContent xmlns:mc="http://schemas.openxmlformats.org/markup-compatibility/2006">
          <mc:Choice Requires="x14">
            <control shapeId="71902" r:id="rId43" name="Check Box 222">
              <controlPr defaultSize="0" autoFill="0" autoLine="0" autoPict="0">
                <anchor moveWithCells="1">
                  <from>
                    <xdr:col>17</xdr:col>
                    <xdr:colOff>152400</xdr:colOff>
                    <xdr:row>39</xdr:row>
                    <xdr:rowOff>9525</xdr:rowOff>
                  </from>
                  <to>
                    <xdr:col>24</xdr:col>
                    <xdr:colOff>57150</xdr:colOff>
                    <xdr:row>39</xdr:row>
                    <xdr:rowOff>219075</xdr:rowOff>
                  </to>
                </anchor>
              </controlPr>
            </control>
          </mc:Choice>
        </mc:AlternateContent>
        <mc:AlternateContent xmlns:mc="http://schemas.openxmlformats.org/markup-compatibility/2006">
          <mc:Choice Requires="x14">
            <control shapeId="71903" r:id="rId44" name="Check Box 223">
              <controlPr defaultSize="0" autoFill="0" autoLine="0" autoPict="0">
                <anchor moveWithCells="1">
                  <from>
                    <xdr:col>10</xdr:col>
                    <xdr:colOff>0</xdr:colOff>
                    <xdr:row>39</xdr:row>
                    <xdr:rowOff>9525</xdr:rowOff>
                  </from>
                  <to>
                    <xdr:col>17</xdr:col>
                    <xdr:colOff>19050</xdr:colOff>
                    <xdr:row>39</xdr:row>
                    <xdr:rowOff>228600</xdr:rowOff>
                  </to>
                </anchor>
              </controlPr>
            </control>
          </mc:Choice>
        </mc:AlternateContent>
        <mc:AlternateContent xmlns:mc="http://schemas.openxmlformats.org/markup-compatibility/2006">
          <mc:Choice Requires="x14">
            <control shapeId="71904" r:id="rId45" name="Check Box 224">
              <controlPr defaultSize="0" autoFill="0" autoLine="0" autoPict="0">
                <anchor moveWithCells="1">
                  <from>
                    <xdr:col>2</xdr:col>
                    <xdr:colOff>19050</xdr:colOff>
                    <xdr:row>39</xdr:row>
                    <xdr:rowOff>228600</xdr:rowOff>
                  </from>
                  <to>
                    <xdr:col>6</xdr:col>
                    <xdr:colOff>152400</xdr:colOff>
                    <xdr:row>40</xdr:row>
                    <xdr:rowOff>238125</xdr:rowOff>
                  </to>
                </anchor>
              </controlPr>
            </control>
          </mc:Choice>
        </mc:AlternateContent>
        <mc:AlternateContent xmlns:mc="http://schemas.openxmlformats.org/markup-compatibility/2006">
          <mc:Choice Requires="x14">
            <control shapeId="71905" r:id="rId46" name="Check Box 225">
              <controlPr defaultSize="0" autoFill="0" autoLine="0" autoPict="0">
                <anchor moveWithCells="1">
                  <from>
                    <xdr:col>27</xdr:col>
                    <xdr:colOff>66675</xdr:colOff>
                    <xdr:row>46</xdr:row>
                    <xdr:rowOff>28575</xdr:rowOff>
                  </from>
                  <to>
                    <xdr:col>28</xdr:col>
                    <xdr:colOff>114300</xdr:colOff>
                    <xdr:row>46</xdr:row>
                    <xdr:rowOff>238125</xdr:rowOff>
                  </to>
                </anchor>
              </controlPr>
            </control>
          </mc:Choice>
        </mc:AlternateContent>
        <mc:AlternateContent xmlns:mc="http://schemas.openxmlformats.org/markup-compatibility/2006">
          <mc:Choice Requires="x14">
            <control shapeId="71906" r:id="rId47" name="Check Box 226">
              <controlPr defaultSize="0" autoFill="0" autoLine="0" autoPict="0">
                <anchor moveWithCells="1">
                  <from>
                    <xdr:col>29</xdr:col>
                    <xdr:colOff>66675</xdr:colOff>
                    <xdr:row>46</xdr:row>
                    <xdr:rowOff>28575</xdr:rowOff>
                  </from>
                  <to>
                    <xdr:col>30</xdr:col>
                    <xdr:colOff>114300</xdr:colOff>
                    <xdr:row>46</xdr:row>
                    <xdr:rowOff>238125</xdr:rowOff>
                  </to>
                </anchor>
              </controlPr>
            </control>
          </mc:Choice>
        </mc:AlternateContent>
        <mc:AlternateContent xmlns:mc="http://schemas.openxmlformats.org/markup-compatibility/2006">
          <mc:Choice Requires="x14">
            <control shapeId="71907" r:id="rId48" name="Check Box 227">
              <controlPr defaultSize="0" autoFill="0" autoLine="0" autoPict="0">
                <anchor moveWithCells="1">
                  <from>
                    <xdr:col>27</xdr:col>
                    <xdr:colOff>66675</xdr:colOff>
                    <xdr:row>47</xdr:row>
                    <xdr:rowOff>28575</xdr:rowOff>
                  </from>
                  <to>
                    <xdr:col>28</xdr:col>
                    <xdr:colOff>114300</xdr:colOff>
                    <xdr:row>47</xdr:row>
                    <xdr:rowOff>238125</xdr:rowOff>
                  </to>
                </anchor>
              </controlPr>
            </control>
          </mc:Choice>
        </mc:AlternateContent>
        <mc:AlternateContent xmlns:mc="http://schemas.openxmlformats.org/markup-compatibility/2006">
          <mc:Choice Requires="x14">
            <control shapeId="71908" r:id="rId49" name="Check Box 228">
              <controlPr defaultSize="0" autoFill="0" autoLine="0" autoPict="0">
                <anchor moveWithCells="1">
                  <from>
                    <xdr:col>29</xdr:col>
                    <xdr:colOff>66675</xdr:colOff>
                    <xdr:row>47</xdr:row>
                    <xdr:rowOff>28575</xdr:rowOff>
                  </from>
                  <to>
                    <xdr:col>30</xdr:col>
                    <xdr:colOff>114300</xdr:colOff>
                    <xdr:row>47</xdr:row>
                    <xdr:rowOff>238125</xdr:rowOff>
                  </to>
                </anchor>
              </controlPr>
            </control>
          </mc:Choice>
        </mc:AlternateContent>
        <mc:AlternateContent xmlns:mc="http://schemas.openxmlformats.org/markup-compatibility/2006">
          <mc:Choice Requires="x14">
            <control shapeId="71909" r:id="rId50" name="Check Box 229">
              <controlPr defaultSize="0" autoFill="0" autoLine="0" autoPict="0">
                <anchor moveWithCells="1">
                  <from>
                    <xdr:col>27</xdr:col>
                    <xdr:colOff>66675</xdr:colOff>
                    <xdr:row>53</xdr:row>
                    <xdr:rowOff>28575</xdr:rowOff>
                  </from>
                  <to>
                    <xdr:col>28</xdr:col>
                    <xdr:colOff>114300</xdr:colOff>
                    <xdr:row>53</xdr:row>
                    <xdr:rowOff>238125</xdr:rowOff>
                  </to>
                </anchor>
              </controlPr>
            </control>
          </mc:Choice>
        </mc:AlternateContent>
        <mc:AlternateContent xmlns:mc="http://schemas.openxmlformats.org/markup-compatibility/2006">
          <mc:Choice Requires="x14">
            <control shapeId="71910" r:id="rId51" name="Check Box 230">
              <controlPr defaultSize="0" autoFill="0" autoLine="0" autoPict="0">
                <anchor moveWithCells="1">
                  <from>
                    <xdr:col>29</xdr:col>
                    <xdr:colOff>66675</xdr:colOff>
                    <xdr:row>53</xdr:row>
                    <xdr:rowOff>28575</xdr:rowOff>
                  </from>
                  <to>
                    <xdr:col>30</xdr:col>
                    <xdr:colOff>114300</xdr:colOff>
                    <xdr:row>53</xdr:row>
                    <xdr:rowOff>238125</xdr:rowOff>
                  </to>
                </anchor>
              </controlPr>
            </control>
          </mc:Choice>
        </mc:AlternateContent>
        <mc:AlternateContent xmlns:mc="http://schemas.openxmlformats.org/markup-compatibility/2006">
          <mc:Choice Requires="x14">
            <control shapeId="71911" r:id="rId52" name="Check Box 231">
              <controlPr defaultSize="0" autoFill="0" autoLine="0" autoPict="0">
                <anchor moveWithCells="1">
                  <from>
                    <xdr:col>27</xdr:col>
                    <xdr:colOff>66675</xdr:colOff>
                    <xdr:row>54</xdr:row>
                    <xdr:rowOff>28575</xdr:rowOff>
                  </from>
                  <to>
                    <xdr:col>28</xdr:col>
                    <xdr:colOff>114300</xdr:colOff>
                    <xdr:row>54</xdr:row>
                    <xdr:rowOff>238125</xdr:rowOff>
                  </to>
                </anchor>
              </controlPr>
            </control>
          </mc:Choice>
        </mc:AlternateContent>
        <mc:AlternateContent xmlns:mc="http://schemas.openxmlformats.org/markup-compatibility/2006">
          <mc:Choice Requires="x14">
            <control shapeId="71912" r:id="rId53" name="Check Box 232">
              <controlPr defaultSize="0" autoFill="0" autoLine="0" autoPict="0">
                <anchor moveWithCells="1">
                  <from>
                    <xdr:col>29</xdr:col>
                    <xdr:colOff>66675</xdr:colOff>
                    <xdr:row>54</xdr:row>
                    <xdr:rowOff>28575</xdr:rowOff>
                  </from>
                  <to>
                    <xdr:col>30</xdr:col>
                    <xdr:colOff>114300</xdr:colOff>
                    <xdr:row>54</xdr:row>
                    <xdr:rowOff>238125</xdr:rowOff>
                  </to>
                </anchor>
              </controlPr>
            </control>
          </mc:Choice>
        </mc:AlternateContent>
        <mc:AlternateContent xmlns:mc="http://schemas.openxmlformats.org/markup-compatibility/2006">
          <mc:Choice Requires="x14">
            <control shapeId="71913" r:id="rId54" name="Check Box 233">
              <controlPr defaultSize="0" autoFill="0" autoLine="0" autoPict="0">
                <anchor moveWithCells="1">
                  <from>
                    <xdr:col>27</xdr:col>
                    <xdr:colOff>66675</xdr:colOff>
                    <xdr:row>58</xdr:row>
                    <xdr:rowOff>28575</xdr:rowOff>
                  </from>
                  <to>
                    <xdr:col>28</xdr:col>
                    <xdr:colOff>114300</xdr:colOff>
                    <xdr:row>58</xdr:row>
                    <xdr:rowOff>238125</xdr:rowOff>
                  </to>
                </anchor>
              </controlPr>
            </control>
          </mc:Choice>
        </mc:AlternateContent>
        <mc:AlternateContent xmlns:mc="http://schemas.openxmlformats.org/markup-compatibility/2006">
          <mc:Choice Requires="x14">
            <control shapeId="71914" r:id="rId55" name="Check Box 234">
              <controlPr defaultSize="0" autoFill="0" autoLine="0" autoPict="0">
                <anchor moveWithCells="1">
                  <from>
                    <xdr:col>29</xdr:col>
                    <xdr:colOff>66675</xdr:colOff>
                    <xdr:row>58</xdr:row>
                    <xdr:rowOff>28575</xdr:rowOff>
                  </from>
                  <to>
                    <xdr:col>30</xdr:col>
                    <xdr:colOff>114300</xdr:colOff>
                    <xdr:row>58</xdr:row>
                    <xdr:rowOff>238125</xdr:rowOff>
                  </to>
                </anchor>
              </controlPr>
            </control>
          </mc:Choice>
        </mc:AlternateContent>
        <mc:AlternateContent xmlns:mc="http://schemas.openxmlformats.org/markup-compatibility/2006">
          <mc:Choice Requires="x14">
            <control shapeId="71915" r:id="rId56" name="Check Box 235">
              <controlPr defaultSize="0" autoFill="0" autoLine="0" autoPict="0">
                <anchor moveWithCells="1">
                  <from>
                    <xdr:col>27</xdr:col>
                    <xdr:colOff>66675</xdr:colOff>
                    <xdr:row>59</xdr:row>
                    <xdr:rowOff>28575</xdr:rowOff>
                  </from>
                  <to>
                    <xdr:col>28</xdr:col>
                    <xdr:colOff>114300</xdr:colOff>
                    <xdr:row>59</xdr:row>
                    <xdr:rowOff>238125</xdr:rowOff>
                  </to>
                </anchor>
              </controlPr>
            </control>
          </mc:Choice>
        </mc:AlternateContent>
        <mc:AlternateContent xmlns:mc="http://schemas.openxmlformats.org/markup-compatibility/2006">
          <mc:Choice Requires="x14">
            <control shapeId="71916" r:id="rId57" name="Check Box 236">
              <controlPr defaultSize="0" autoFill="0" autoLine="0" autoPict="0">
                <anchor moveWithCells="1">
                  <from>
                    <xdr:col>29</xdr:col>
                    <xdr:colOff>66675</xdr:colOff>
                    <xdr:row>59</xdr:row>
                    <xdr:rowOff>28575</xdr:rowOff>
                  </from>
                  <to>
                    <xdr:col>30</xdr:col>
                    <xdr:colOff>114300</xdr:colOff>
                    <xdr:row>59</xdr:row>
                    <xdr:rowOff>238125</xdr:rowOff>
                  </to>
                </anchor>
              </controlPr>
            </control>
          </mc:Choice>
        </mc:AlternateContent>
        <mc:AlternateContent xmlns:mc="http://schemas.openxmlformats.org/markup-compatibility/2006">
          <mc:Choice Requires="x14">
            <control shapeId="71917" r:id="rId58" name="Check Box 237">
              <controlPr defaultSize="0" autoFill="0" autoLine="0" autoPict="0">
                <anchor moveWithCells="1">
                  <from>
                    <xdr:col>27</xdr:col>
                    <xdr:colOff>66675</xdr:colOff>
                    <xdr:row>60</xdr:row>
                    <xdr:rowOff>28575</xdr:rowOff>
                  </from>
                  <to>
                    <xdr:col>28</xdr:col>
                    <xdr:colOff>114300</xdr:colOff>
                    <xdr:row>60</xdr:row>
                    <xdr:rowOff>238125</xdr:rowOff>
                  </to>
                </anchor>
              </controlPr>
            </control>
          </mc:Choice>
        </mc:AlternateContent>
        <mc:AlternateContent xmlns:mc="http://schemas.openxmlformats.org/markup-compatibility/2006">
          <mc:Choice Requires="x14">
            <control shapeId="71918" r:id="rId59" name="Check Box 238">
              <controlPr defaultSize="0" autoFill="0" autoLine="0" autoPict="0">
                <anchor moveWithCells="1">
                  <from>
                    <xdr:col>29</xdr:col>
                    <xdr:colOff>66675</xdr:colOff>
                    <xdr:row>60</xdr:row>
                    <xdr:rowOff>28575</xdr:rowOff>
                  </from>
                  <to>
                    <xdr:col>30</xdr:col>
                    <xdr:colOff>114300</xdr:colOff>
                    <xdr:row>60</xdr:row>
                    <xdr:rowOff>238125</xdr:rowOff>
                  </to>
                </anchor>
              </controlPr>
            </control>
          </mc:Choice>
        </mc:AlternateContent>
        <mc:AlternateContent xmlns:mc="http://schemas.openxmlformats.org/markup-compatibility/2006">
          <mc:Choice Requires="x14">
            <control shapeId="71919" r:id="rId60" name="Check Box 239">
              <controlPr defaultSize="0" autoFill="0" autoLine="0" autoPict="0">
                <anchor moveWithCells="1">
                  <from>
                    <xdr:col>31</xdr:col>
                    <xdr:colOff>66675</xdr:colOff>
                    <xdr:row>58</xdr:row>
                    <xdr:rowOff>38100</xdr:rowOff>
                  </from>
                  <to>
                    <xdr:col>32</xdr:col>
                    <xdr:colOff>123825</xdr:colOff>
                    <xdr:row>59</xdr:row>
                    <xdr:rowOff>0</xdr:rowOff>
                  </to>
                </anchor>
              </controlPr>
            </control>
          </mc:Choice>
        </mc:AlternateContent>
        <mc:AlternateContent xmlns:mc="http://schemas.openxmlformats.org/markup-compatibility/2006">
          <mc:Choice Requires="x14">
            <control shapeId="71920" r:id="rId61" name="Check Box 240">
              <controlPr defaultSize="0" autoFill="0" autoLine="0" autoPict="0">
                <anchor moveWithCells="1">
                  <from>
                    <xdr:col>31</xdr:col>
                    <xdr:colOff>66675</xdr:colOff>
                    <xdr:row>59</xdr:row>
                    <xdr:rowOff>28575</xdr:rowOff>
                  </from>
                  <to>
                    <xdr:col>32</xdr:col>
                    <xdr:colOff>123825</xdr:colOff>
                    <xdr:row>59</xdr:row>
                    <xdr:rowOff>238125</xdr:rowOff>
                  </to>
                </anchor>
              </controlPr>
            </control>
          </mc:Choice>
        </mc:AlternateContent>
        <mc:AlternateContent xmlns:mc="http://schemas.openxmlformats.org/markup-compatibility/2006">
          <mc:Choice Requires="x14">
            <control shapeId="71921" r:id="rId62" name="Check Box 241">
              <controlPr defaultSize="0" autoFill="0" autoLine="0" autoPict="0">
                <anchor moveWithCells="1">
                  <from>
                    <xdr:col>31</xdr:col>
                    <xdr:colOff>66675</xdr:colOff>
                    <xdr:row>60</xdr:row>
                    <xdr:rowOff>28575</xdr:rowOff>
                  </from>
                  <to>
                    <xdr:col>32</xdr:col>
                    <xdr:colOff>123825</xdr:colOff>
                    <xdr:row>60</xdr:row>
                    <xdr:rowOff>238125</xdr:rowOff>
                  </to>
                </anchor>
              </controlPr>
            </control>
          </mc:Choice>
        </mc:AlternateContent>
        <mc:AlternateContent xmlns:mc="http://schemas.openxmlformats.org/markup-compatibility/2006">
          <mc:Choice Requires="x14">
            <control shapeId="71922" r:id="rId63" name="Check Box 242">
              <controlPr defaultSize="0" autoFill="0" autoLine="0" autoPict="0">
                <anchor moveWithCells="1">
                  <from>
                    <xdr:col>27</xdr:col>
                    <xdr:colOff>66675</xdr:colOff>
                    <xdr:row>64</xdr:row>
                    <xdr:rowOff>28575</xdr:rowOff>
                  </from>
                  <to>
                    <xdr:col>28</xdr:col>
                    <xdr:colOff>114300</xdr:colOff>
                    <xdr:row>64</xdr:row>
                    <xdr:rowOff>238125</xdr:rowOff>
                  </to>
                </anchor>
              </controlPr>
            </control>
          </mc:Choice>
        </mc:AlternateContent>
        <mc:AlternateContent xmlns:mc="http://schemas.openxmlformats.org/markup-compatibility/2006">
          <mc:Choice Requires="x14">
            <control shapeId="71923" r:id="rId64" name="Check Box 243">
              <controlPr defaultSize="0" autoFill="0" autoLine="0" autoPict="0">
                <anchor moveWithCells="1">
                  <from>
                    <xdr:col>29</xdr:col>
                    <xdr:colOff>66675</xdr:colOff>
                    <xdr:row>64</xdr:row>
                    <xdr:rowOff>28575</xdr:rowOff>
                  </from>
                  <to>
                    <xdr:col>30</xdr:col>
                    <xdr:colOff>114300</xdr:colOff>
                    <xdr:row>64</xdr:row>
                    <xdr:rowOff>238125</xdr:rowOff>
                  </to>
                </anchor>
              </controlPr>
            </control>
          </mc:Choice>
        </mc:AlternateContent>
        <mc:AlternateContent xmlns:mc="http://schemas.openxmlformats.org/markup-compatibility/2006">
          <mc:Choice Requires="x14">
            <control shapeId="71924" r:id="rId65" name="Check Box 244">
              <controlPr defaultSize="0" autoFill="0" autoLine="0" autoPict="0">
                <anchor moveWithCells="1">
                  <from>
                    <xdr:col>8</xdr:col>
                    <xdr:colOff>66675</xdr:colOff>
                    <xdr:row>68</xdr:row>
                    <xdr:rowOff>9525</xdr:rowOff>
                  </from>
                  <to>
                    <xdr:col>14</xdr:col>
                    <xdr:colOff>38100</xdr:colOff>
                    <xdr:row>69</xdr:row>
                    <xdr:rowOff>19050</xdr:rowOff>
                  </to>
                </anchor>
              </controlPr>
            </control>
          </mc:Choice>
        </mc:AlternateContent>
        <mc:AlternateContent xmlns:mc="http://schemas.openxmlformats.org/markup-compatibility/2006">
          <mc:Choice Requires="x14">
            <control shapeId="71925" r:id="rId66" name="Check Box 245">
              <controlPr defaultSize="0" autoFill="0" autoLine="0" autoPict="0">
                <anchor moveWithCells="1">
                  <from>
                    <xdr:col>20</xdr:col>
                    <xdr:colOff>76200</xdr:colOff>
                    <xdr:row>67</xdr:row>
                    <xdr:rowOff>238125</xdr:rowOff>
                  </from>
                  <to>
                    <xdr:col>25</xdr:col>
                    <xdr:colOff>152400</xdr:colOff>
                    <xdr:row>69</xdr:row>
                    <xdr:rowOff>0</xdr:rowOff>
                  </to>
                </anchor>
              </controlPr>
            </control>
          </mc:Choice>
        </mc:AlternateContent>
        <mc:AlternateContent xmlns:mc="http://schemas.openxmlformats.org/markup-compatibility/2006">
          <mc:Choice Requires="x14">
            <control shapeId="71926" r:id="rId67" name="Check Box 246">
              <controlPr defaultSize="0" autoFill="0" autoLine="0" autoPict="0">
                <anchor moveWithCells="1">
                  <from>
                    <xdr:col>14</xdr:col>
                    <xdr:colOff>28575</xdr:colOff>
                    <xdr:row>68</xdr:row>
                    <xdr:rowOff>9525</xdr:rowOff>
                  </from>
                  <to>
                    <xdr:col>19</xdr:col>
                    <xdr:colOff>28575</xdr:colOff>
                    <xdr:row>69</xdr:row>
                    <xdr:rowOff>0</xdr:rowOff>
                  </to>
                </anchor>
              </controlPr>
            </control>
          </mc:Choice>
        </mc:AlternateContent>
        <mc:AlternateContent xmlns:mc="http://schemas.openxmlformats.org/markup-compatibility/2006">
          <mc:Choice Requires="x14">
            <control shapeId="71927" r:id="rId68" name="Check Box 247">
              <controlPr defaultSize="0" autoFill="0" autoLine="0" autoPict="0">
                <anchor moveWithCells="1">
                  <from>
                    <xdr:col>10</xdr:col>
                    <xdr:colOff>19050</xdr:colOff>
                    <xdr:row>70</xdr:row>
                    <xdr:rowOff>0</xdr:rowOff>
                  </from>
                  <to>
                    <xdr:col>13</xdr:col>
                    <xdr:colOff>142875</xdr:colOff>
                    <xdr:row>71</xdr:row>
                    <xdr:rowOff>9525</xdr:rowOff>
                  </to>
                </anchor>
              </controlPr>
            </control>
          </mc:Choice>
        </mc:AlternateContent>
        <mc:AlternateContent xmlns:mc="http://schemas.openxmlformats.org/markup-compatibility/2006">
          <mc:Choice Requires="x14">
            <control shapeId="71928" r:id="rId69" name="Check Box 248">
              <controlPr defaultSize="0" autoFill="0" autoLine="0" autoPict="0">
                <anchor moveWithCells="1">
                  <from>
                    <xdr:col>10</xdr:col>
                    <xdr:colOff>19050</xdr:colOff>
                    <xdr:row>69</xdr:row>
                    <xdr:rowOff>0</xdr:rowOff>
                  </from>
                  <to>
                    <xdr:col>13</xdr:col>
                    <xdr:colOff>95250</xdr:colOff>
                    <xdr:row>70</xdr:row>
                    <xdr:rowOff>9525</xdr:rowOff>
                  </to>
                </anchor>
              </controlPr>
            </control>
          </mc:Choice>
        </mc:AlternateContent>
        <mc:AlternateContent xmlns:mc="http://schemas.openxmlformats.org/markup-compatibility/2006">
          <mc:Choice Requires="x14">
            <control shapeId="71929" r:id="rId70" name="Check Box 249">
              <controlPr defaultSize="0" autoFill="0" autoLine="0" autoPict="0">
                <anchor moveWithCells="1">
                  <from>
                    <xdr:col>27</xdr:col>
                    <xdr:colOff>66675</xdr:colOff>
                    <xdr:row>71</xdr:row>
                    <xdr:rowOff>28575</xdr:rowOff>
                  </from>
                  <to>
                    <xdr:col>28</xdr:col>
                    <xdr:colOff>114300</xdr:colOff>
                    <xdr:row>71</xdr:row>
                    <xdr:rowOff>238125</xdr:rowOff>
                  </to>
                </anchor>
              </controlPr>
            </control>
          </mc:Choice>
        </mc:AlternateContent>
        <mc:AlternateContent xmlns:mc="http://schemas.openxmlformats.org/markup-compatibility/2006">
          <mc:Choice Requires="x14">
            <control shapeId="71930" r:id="rId71" name="Check Box 250">
              <controlPr defaultSize="0" autoFill="0" autoLine="0" autoPict="0">
                <anchor moveWithCells="1">
                  <from>
                    <xdr:col>29</xdr:col>
                    <xdr:colOff>66675</xdr:colOff>
                    <xdr:row>71</xdr:row>
                    <xdr:rowOff>28575</xdr:rowOff>
                  </from>
                  <to>
                    <xdr:col>30</xdr:col>
                    <xdr:colOff>114300</xdr:colOff>
                    <xdr:row>71</xdr:row>
                    <xdr:rowOff>238125</xdr:rowOff>
                  </to>
                </anchor>
              </controlPr>
            </control>
          </mc:Choice>
        </mc:AlternateContent>
        <mc:AlternateContent xmlns:mc="http://schemas.openxmlformats.org/markup-compatibility/2006">
          <mc:Choice Requires="x14">
            <control shapeId="71931" r:id="rId72" name="Check Box 251">
              <controlPr defaultSize="0" autoFill="0" autoLine="0" autoPict="0">
                <anchor moveWithCells="1">
                  <from>
                    <xdr:col>29</xdr:col>
                    <xdr:colOff>104775</xdr:colOff>
                    <xdr:row>75</xdr:row>
                    <xdr:rowOff>0</xdr:rowOff>
                  </from>
                  <to>
                    <xdr:col>30</xdr:col>
                    <xdr:colOff>161925</xdr:colOff>
                    <xdr:row>75</xdr:row>
                    <xdr:rowOff>209550</xdr:rowOff>
                  </to>
                </anchor>
              </controlPr>
            </control>
          </mc:Choice>
        </mc:AlternateContent>
        <mc:AlternateContent xmlns:mc="http://schemas.openxmlformats.org/markup-compatibility/2006">
          <mc:Choice Requires="x14">
            <control shapeId="71932" r:id="rId73" name="Check Box 252">
              <controlPr defaultSize="0" autoFill="0" autoLine="0" autoPict="0">
                <anchor moveWithCells="1">
                  <from>
                    <xdr:col>27</xdr:col>
                    <xdr:colOff>104775</xdr:colOff>
                    <xdr:row>75</xdr:row>
                    <xdr:rowOff>0</xdr:rowOff>
                  </from>
                  <to>
                    <xdr:col>28</xdr:col>
                    <xdr:colOff>161925</xdr:colOff>
                    <xdr:row>75</xdr:row>
                    <xdr:rowOff>209550</xdr:rowOff>
                  </to>
                </anchor>
              </controlPr>
            </control>
          </mc:Choice>
        </mc:AlternateContent>
        <mc:AlternateContent xmlns:mc="http://schemas.openxmlformats.org/markup-compatibility/2006">
          <mc:Choice Requires="x14">
            <control shapeId="71933" r:id="rId74" name="Check Box 253">
              <controlPr defaultSize="0" autoFill="0" autoLine="0" autoPict="0">
                <anchor moveWithCells="1">
                  <from>
                    <xdr:col>27</xdr:col>
                    <xdr:colOff>104775</xdr:colOff>
                    <xdr:row>75</xdr:row>
                    <xdr:rowOff>0</xdr:rowOff>
                  </from>
                  <to>
                    <xdr:col>28</xdr:col>
                    <xdr:colOff>161925</xdr:colOff>
                    <xdr:row>75</xdr:row>
                    <xdr:rowOff>209550</xdr:rowOff>
                  </to>
                </anchor>
              </controlPr>
            </control>
          </mc:Choice>
        </mc:AlternateContent>
        <mc:AlternateContent xmlns:mc="http://schemas.openxmlformats.org/markup-compatibility/2006">
          <mc:Choice Requires="x14">
            <control shapeId="71934" r:id="rId75" name="Check Box 254">
              <controlPr defaultSize="0" autoFill="0" autoLine="0" autoPict="0">
                <anchor moveWithCells="1">
                  <from>
                    <xdr:col>29</xdr:col>
                    <xdr:colOff>104775</xdr:colOff>
                    <xdr:row>75</xdr:row>
                    <xdr:rowOff>0</xdr:rowOff>
                  </from>
                  <to>
                    <xdr:col>30</xdr:col>
                    <xdr:colOff>161925</xdr:colOff>
                    <xdr:row>75</xdr:row>
                    <xdr:rowOff>209550</xdr:rowOff>
                  </to>
                </anchor>
              </controlPr>
            </control>
          </mc:Choice>
        </mc:AlternateContent>
        <mc:AlternateContent xmlns:mc="http://schemas.openxmlformats.org/markup-compatibility/2006">
          <mc:Choice Requires="x14">
            <control shapeId="71935" r:id="rId76" name="Check Box 255">
              <controlPr defaultSize="0" autoFill="0" autoLine="0" autoPict="0">
                <anchor moveWithCells="1">
                  <from>
                    <xdr:col>27</xdr:col>
                    <xdr:colOff>104775</xdr:colOff>
                    <xdr:row>77</xdr:row>
                    <xdr:rowOff>28575</xdr:rowOff>
                  </from>
                  <to>
                    <xdr:col>28</xdr:col>
                    <xdr:colOff>161925</xdr:colOff>
                    <xdr:row>77</xdr:row>
                    <xdr:rowOff>238125</xdr:rowOff>
                  </to>
                </anchor>
              </controlPr>
            </control>
          </mc:Choice>
        </mc:AlternateContent>
        <mc:AlternateContent xmlns:mc="http://schemas.openxmlformats.org/markup-compatibility/2006">
          <mc:Choice Requires="x14">
            <control shapeId="71936" r:id="rId77" name="Check Box 256">
              <controlPr defaultSize="0" autoFill="0" autoLine="0" autoPict="0">
                <anchor moveWithCells="1">
                  <from>
                    <xdr:col>29</xdr:col>
                    <xdr:colOff>104775</xdr:colOff>
                    <xdr:row>77</xdr:row>
                    <xdr:rowOff>28575</xdr:rowOff>
                  </from>
                  <to>
                    <xdr:col>30</xdr:col>
                    <xdr:colOff>161925</xdr:colOff>
                    <xdr:row>77</xdr:row>
                    <xdr:rowOff>238125</xdr:rowOff>
                  </to>
                </anchor>
              </controlPr>
            </control>
          </mc:Choice>
        </mc:AlternateContent>
        <mc:AlternateContent xmlns:mc="http://schemas.openxmlformats.org/markup-compatibility/2006">
          <mc:Choice Requires="x14">
            <control shapeId="71937" r:id="rId78" name="Check Box 257">
              <controlPr defaultSize="0" autoFill="0" autoLine="0" autoPict="0">
                <anchor moveWithCells="1">
                  <from>
                    <xdr:col>27</xdr:col>
                    <xdr:colOff>104775</xdr:colOff>
                    <xdr:row>76</xdr:row>
                    <xdr:rowOff>28575</xdr:rowOff>
                  </from>
                  <to>
                    <xdr:col>28</xdr:col>
                    <xdr:colOff>161925</xdr:colOff>
                    <xdr:row>76</xdr:row>
                    <xdr:rowOff>238125</xdr:rowOff>
                  </to>
                </anchor>
              </controlPr>
            </control>
          </mc:Choice>
        </mc:AlternateContent>
        <mc:AlternateContent xmlns:mc="http://schemas.openxmlformats.org/markup-compatibility/2006">
          <mc:Choice Requires="x14">
            <control shapeId="71938" r:id="rId79" name="Check Box 258">
              <controlPr defaultSize="0" autoFill="0" autoLine="0" autoPict="0">
                <anchor moveWithCells="1">
                  <from>
                    <xdr:col>29</xdr:col>
                    <xdr:colOff>104775</xdr:colOff>
                    <xdr:row>76</xdr:row>
                    <xdr:rowOff>28575</xdr:rowOff>
                  </from>
                  <to>
                    <xdr:col>30</xdr:col>
                    <xdr:colOff>161925</xdr:colOff>
                    <xdr:row>76</xdr:row>
                    <xdr:rowOff>238125</xdr:rowOff>
                  </to>
                </anchor>
              </controlPr>
            </control>
          </mc:Choice>
        </mc:AlternateContent>
        <mc:AlternateContent xmlns:mc="http://schemas.openxmlformats.org/markup-compatibility/2006">
          <mc:Choice Requires="x14">
            <control shapeId="71939" r:id="rId80" name="Check Box 259">
              <controlPr defaultSize="0" autoFill="0" autoLine="0" autoPict="0">
                <anchor moveWithCells="1">
                  <from>
                    <xdr:col>27</xdr:col>
                    <xdr:colOff>104775</xdr:colOff>
                    <xdr:row>78</xdr:row>
                    <xdr:rowOff>28575</xdr:rowOff>
                  </from>
                  <to>
                    <xdr:col>28</xdr:col>
                    <xdr:colOff>161925</xdr:colOff>
                    <xdr:row>78</xdr:row>
                    <xdr:rowOff>238125</xdr:rowOff>
                  </to>
                </anchor>
              </controlPr>
            </control>
          </mc:Choice>
        </mc:AlternateContent>
        <mc:AlternateContent xmlns:mc="http://schemas.openxmlformats.org/markup-compatibility/2006">
          <mc:Choice Requires="x14">
            <control shapeId="71940" r:id="rId81" name="Check Box 260">
              <controlPr defaultSize="0" autoFill="0" autoLine="0" autoPict="0">
                <anchor moveWithCells="1">
                  <from>
                    <xdr:col>29</xdr:col>
                    <xdr:colOff>104775</xdr:colOff>
                    <xdr:row>78</xdr:row>
                    <xdr:rowOff>28575</xdr:rowOff>
                  </from>
                  <to>
                    <xdr:col>30</xdr:col>
                    <xdr:colOff>161925</xdr:colOff>
                    <xdr:row>78</xdr:row>
                    <xdr:rowOff>238125</xdr:rowOff>
                  </to>
                </anchor>
              </controlPr>
            </control>
          </mc:Choice>
        </mc:AlternateContent>
        <mc:AlternateContent xmlns:mc="http://schemas.openxmlformats.org/markup-compatibility/2006">
          <mc:Choice Requires="x14">
            <control shapeId="71941" r:id="rId82" name="Check Box 261">
              <controlPr defaultSize="0" autoFill="0" autoLine="0" autoPict="0">
                <anchor moveWithCells="1">
                  <from>
                    <xdr:col>27</xdr:col>
                    <xdr:colOff>104775</xdr:colOff>
                    <xdr:row>79</xdr:row>
                    <xdr:rowOff>28575</xdr:rowOff>
                  </from>
                  <to>
                    <xdr:col>28</xdr:col>
                    <xdr:colOff>161925</xdr:colOff>
                    <xdr:row>79</xdr:row>
                    <xdr:rowOff>238125</xdr:rowOff>
                  </to>
                </anchor>
              </controlPr>
            </control>
          </mc:Choice>
        </mc:AlternateContent>
        <mc:AlternateContent xmlns:mc="http://schemas.openxmlformats.org/markup-compatibility/2006">
          <mc:Choice Requires="x14">
            <control shapeId="71942" r:id="rId83" name="Check Box 262">
              <controlPr defaultSize="0" autoFill="0" autoLine="0" autoPict="0">
                <anchor moveWithCells="1">
                  <from>
                    <xdr:col>29</xdr:col>
                    <xdr:colOff>104775</xdr:colOff>
                    <xdr:row>79</xdr:row>
                    <xdr:rowOff>28575</xdr:rowOff>
                  </from>
                  <to>
                    <xdr:col>30</xdr:col>
                    <xdr:colOff>161925</xdr:colOff>
                    <xdr:row>79</xdr:row>
                    <xdr:rowOff>238125</xdr:rowOff>
                  </to>
                </anchor>
              </controlPr>
            </control>
          </mc:Choice>
        </mc:AlternateContent>
        <mc:AlternateContent xmlns:mc="http://schemas.openxmlformats.org/markup-compatibility/2006">
          <mc:Choice Requires="x14">
            <control shapeId="72040" r:id="rId84" name="Check Box 360">
              <controlPr defaultSize="0" autoFill="0" autoLine="0" autoPict="0">
                <anchor moveWithCells="1">
                  <from>
                    <xdr:col>29</xdr:col>
                    <xdr:colOff>57150</xdr:colOff>
                    <xdr:row>88</xdr:row>
                    <xdr:rowOff>19050</xdr:rowOff>
                  </from>
                  <to>
                    <xdr:col>30</xdr:col>
                    <xdr:colOff>85725</xdr:colOff>
                    <xdr:row>88</xdr:row>
                    <xdr:rowOff>228600</xdr:rowOff>
                  </to>
                </anchor>
              </controlPr>
            </control>
          </mc:Choice>
        </mc:AlternateContent>
        <mc:AlternateContent xmlns:mc="http://schemas.openxmlformats.org/markup-compatibility/2006">
          <mc:Choice Requires="x14">
            <control shapeId="72041" r:id="rId85" name="Check Box 361">
              <controlPr defaultSize="0" autoFill="0" autoLine="0" autoPict="0">
                <anchor moveWithCells="1">
                  <from>
                    <xdr:col>27</xdr:col>
                    <xdr:colOff>57150</xdr:colOff>
                    <xdr:row>88</xdr:row>
                    <xdr:rowOff>19050</xdr:rowOff>
                  </from>
                  <to>
                    <xdr:col>28</xdr:col>
                    <xdr:colOff>85725</xdr:colOff>
                    <xdr:row>88</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72AD8-957F-4536-AA75-A2202CD72821}">
  <sheetPr>
    <tabColor rgb="FF92D050"/>
  </sheetPr>
  <dimension ref="A1:AE36"/>
  <sheetViews>
    <sheetView view="pageBreakPreview" zoomScaleNormal="100" zoomScaleSheetLayoutView="100" workbookViewId="0">
      <selection activeCell="AR6" sqref="AR6"/>
    </sheetView>
  </sheetViews>
  <sheetFormatPr defaultRowHeight="18.75"/>
  <cols>
    <col min="1" max="1" width="0.875" style="344" customWidth="1"/>
    <col min="2" max="50" width="2.625" style="344" customWidth="1"/>
    <col min="51" max="16384" width="9" style="344"/>
  </cols>
  <sheetData>
    <row r="1" spans="1:31" ht="20.25">
      <c r="A1" s="343" t="s">
        <v>0</v>
      </c>
    </row>
    <row r="2" spans="1:31" ht="20.100000000000001" customHeight="1">
      <c r="A2" s="575" t="s">
        <v>492</v>
      </c>
      <c r="B2" s="575"/>
      <c r="C2" s="575"/>
      <c r="D2" s="575"/>
      <c r="E2" s="575"/>
      <c r="F2" s="575"/>
      <c r="G2" s="575"/>
      <c r="H2" s="575"/>
      <c r="I2" s="575"/>
      <c r="J2" s="575"/>
      <c r="K2" s="575"/>
    </row>
    <row r="3" spans="1:31" ht="20.100000000000001" customHeight="1">
      <c r="A3" s="608" t="s">
        <v>621</v>
      </c>
      <c r="B3" s="608"/>
      <c r="C3" s="608"/>
      <c r="D3" s="608"/>
      <c r="E3" s="608"/>
      <c r="F3" s="608"/>
      <c r="G3" s="608"/>
      <c r="H3" s="608"/>
      <c r="I3" s="608"/>
      <c r="J3" s="608"/>
      <c r="K3" s="608"/>
      <c r="L3" s="608"/>
      <c r="M3" s="608"/>
      <c r="N3" s="608"/>
      <c r="O3" s="608"/>
      <c r="P3" s="608"/>
      <c r="Q3" s="608"/>
      <c r="R3" s="608"/>
      <c r="S3" s="608"/>
      <c r="T3" s="608"/>
      <c r="U3" s="608"/>
      <c r="V3" s="608"/>
      <c r="W3" s="608"/>
      <c r="X3" s="608"/>
      <c r="Y3" s="608"/>
      <c r="Z3" s="608"/>
      <c r="AA3" s="345"/>
      <c r="AB3" s="2"/>
      <c r="AC3" s="2"/>
      <c r="AD3" s="2"/>
      <c r="AE3" s="2"/>
    </row>
    <row r="4" spans="1:31" ht="20.100000000000001" customHeight="1">
      <c r="A4" s="552" t="s">
        <v>1</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4"/>
      <c r="AB4" s="555" t="s">
        <v>2</v>
      </c>
      <c r="AC4" s="555"/>
      <c r="AD4" s="555" t="s">
        <v>3</v>
      </c>
      <c r="AE4" s="555"/>
    </row>
    <row r="5" spans="1:31" s="350" customFormat="1" ht="39.950000000000003" customHeight="1">
      <c r="A5" s="349"/>
      <c r="B5" s="564" t="s">
        <v>48</v>
      </c>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58"/>
      <c r="AC5" s="558"/>
      <c r="AD5" s="558"/>
      <c r="AE5" s="558"/>
    </row>
    <row r="6" spans="1:31" ht="20.100000000000001" customHeight="1">
      <c r="A6" s="348"/>
      <c r="B6" s="556" t="s">
        <v>49</v>
      </c>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8"/>
      <c r="AC6" s="558"/>
      <c r="AD6" s="558"/>
      <c r="AE6" s="558"/>
    </row>
    <row r="7" spans="1:31" ht="20.100000000000001" customHeight="1">
      <c r="A7" s="348"/>
      <c r="B7" s="556" t="s">
        <v>622</v>
      </c>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8"/>
      <c r="AC7" s="558"/>
      <c r="AD7" s="558"/>
      <c r="AE7" s="558"/>
    </row>
    <row r="8" spans="1:31" ht="18.75" customHeight="1">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2"/>
      <c r="AC8" s="2"/>
      <c r="AD8" s="2"/>
      <c r="AE8" s="2"/>
    </row>
    <row r="9" spans="1:31" ht="20.100000000000001" customHeight="1">
      <c r="A9" s="344" t="s">
        <v>50</v>
      </c>
      <c r="B9" s="345"/>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2"/>
      <c r="AC9" s="2"/>
      <c r="AD9" s="2"/>
      <c r="AE9" s="2"/>
    </row>
    <row r="10" spans="1:31" ht="30" customHeight="1">
      <c r="A10" s="566" t="s">
        <v>51</v>
      </c>
      <c r="B10" s="566"/>
      <c r="C10" s="566"/>
      <c r="D10" s="566"/>
      <c r="E10" s="566"/>
      <c r="F10" s="566"/>
      <c r="G10" s="566"/>
      <c r="H10" s="566"/>
      <c r="I10" s="566"/>
      <c r="J10" s="566" t="s">
        <v>52</v>
      </c>
      <c r="K10" s="566"/>
      <c r="L10" s="566"/>
      <c r="M10" s="566"/>
      <c r="N10" s="566"/>
      <c r="O10" s="566" t="s">
        <v>53</v>
      </c>
      <c r="P10" s="566"/>
      <c r="Q10" s="566"/>
      <c r="R10" s="566"/>
      <c r="S10" s="566"/>
      <c r="T10" s="566"/>
      <c r="U10" s="566"/>
      <c r="V10" s="566" t="s">
        <v>54</v>
      </c>
      <c r="W10" s="566"/>
      <c r="X10" s="566"/>
      <c r="Y10" s="566"/>
      <c r="Z10" s="566"/>
      <c r="AA10" s="566"/>
      <c r="AB10" s="566"/>
      <c r="AC10" s="566"/>
      <c r="AD10" s="566"/>
      <c r="AE10" s="566"/>
    </row>
    <row r="11" spans="1:31" ht="30" customHeight="1">
      <c r="A11" s="565"/>
      <c r="B11" s="565"/>
      <c r="C11" s="565"/>
      <c r="D11" s="565"/>
      <c r="E11" s="565"/>
      <c r="F11" s="565"/>
      <c r="G11" s="565"/>
      <c r="H11" s="565"/>
      <c r="I11" s="565"/>
      <c r="J11" s="641"/>
      <c r="K11" s="641"/>
      <c r="L11" s="641"/>
      <c r="M11" s="641"/>
      <c r="N11" s="641"/>
      <c r="O11" s="641"/>
      <c r="P11" s="641"/>
      <c r="Q11" s="641"/>
      <c r="R11" s="641"/>
      <c r="S11" s="641"/>
      <c r="T11" s="641"/>
      <c r="U11" s="641"/>
      <c r="V11" s="565"/>
      <c r="W11" s="565"/>
      <c r="X11" s="565"/>
      <c r="Y11" s="565"/>
      <c r="Z11" s="565"/>
      <c r="AA11" s="565"/>
      <c r="AB11" s="565"/>
      <c r="AC11" s="565"/>
      <c r="AD11" s="565"/>
      <c r="AE11" s="565"/>
    </row>
    <row r="12" spans="1:31" ht="30" customHeight="1">
      <c r="A12" s="565"/>
      <c r="B12" s="565"/>
      <c r="C12" s="565"/>
      <c r="D12" s="565"/>
      <c r="E12" s="565"/>
      <c r="F12" s="565"/>
      <c r="G12" s="565"/>
      <c r="H12" s="565"/>
      <c r="I12" s="565"/>
      <c r="J12" s="641"/>
      <c r="K12" s="641"/>
      <c r="L12" s="641"/>
      <c r="M12" s="641"/>
      <c r="N12" s="641"/>
      <c r="O12" s="641"/>
      <c r="P12" s="641"/>
      <c r="Q12" s="641"/>
      <c r="R12" s="641"/>
      <c r="S12" s="641"/>
      <c r="T12" s="641"/>
      <c r="U12" s="641"/>
      <c r="V12" s="565"/>
      <c r="W12" s="565"/>
      <c r="X12" s="565"/>
      <c r="Y12" s="565"/>
      <c r="Z12" s="565"/>
      <c r="AA12" s="565"/>
      <c r="AB12" s="565"/>
      <c r="AC12" s="565"/>
      <c r="AD12" s="565"/>
      <c r="AE12" s="565"/>
    </row>
    <row r="13" spans="1:31" ht="30" customHeight="1">
      <c r="A13" s="565"/>
      <c r="B13" s="565"/>
      <c r="C13" s="565"/>
      <c r="D13" s="565"/>
      <c r="E13" s="565"/>
      <c r="F13" s="565"/>
      <c r="G13" s="565"/>
      <c r="H13" s="565"/>
      <c r="I13" s="565"/>
      <c r="J13" s="641"/>
      <c r="K13" s="641"/>
      <c r="L13" s="641"/>
      <c r="M13" s="641"/>
      <c r="N13" s="641"/>
      <c r="O13" s="641"/>
      <c r="P13" s="641"/>
      <c r="Q13" s="641"/>
      <c r="R13" s="641"/>
      <c r="S13" s="641"/>
      <c r="T13" s="641"/>
      <c r="U13" s="641"/>
      <c r="V13" s="565"/>
      <c r="W13" s="565"/>
      <c r="X13" s="565"/>
      <c r="Y13" s="565"/>
      <c r="Z13" s="565"/>
      <c r="AA13" s="565"/>
      <c r="AB13" s="565"/>
      <c r="AC13" s="565"/>
      <c r="AD13" s="565"/>
      <c r="AE13" s="565"/>
    </row>
    <row r="14" spans="1:31" ht="30" customHeight="1">
      <c r="A14" s="565"/>
      <c r="B14" s="565"/>
      <c r="C14" s="565"/>
      <c r="D14" s="565"/>
      <c r="E14" s="565"/>
      <c r="F14" s="565"/>
      <c r="G14" s="565"/>
      <c r="H14" s="565"/>
      <c r="I14" s="565"/>
      <c r="J14" s="641"/>
      <c r="K14" s="641"/>
      <c r="L14" s="641"/>
      <c r="M14" s="641"/>
      <c r="N14" s="641"/>
      <c r="O14" s="641"/>
      <c r="P14" s="641"/>
      <c r="Q14" s="641"/>
      <c r="R14" s="641"/>
      <c r="S14" s="641"/>
      <c r="T14" s="641"/>
      <c r="U14" s="641"/>
      <c r="V14" s="565"/>
      <c r="W14" s="565"/>
      <c r="X14" s="565"/>
      <c r="Y14" s="565"/>
      <c r="Z14" s="565"/>
      <c r="AA14" s="565"/>
      <c r="AB14" s="565"/>
      <c r="AC14" s="565"/>
      <c r="AD14" s="565"/>
      <c r="AE14" s="565"/>
    </row>
    <row r="15" spans="1:31" ht="30" customHeight="1">
      <c r="A15" s="565"/>
      <c r="B15" s="565"/>
      <c r="C15" s="565"/>
      <c r="D15" s="565"/>
      <c r="E15" s="565"/>
      <c r="F15" s="565"/>
      <c r="G15" s="565"/>
      <c r="H15" s="565"/>
      <c r="I15" s="565"/>
      <c r="J15" s="641"/>
      <c r="K15" s="641"/>
      <c r="L15" s="641"/>
      <c r="M15" s="641"/>
      <c r="N15" s="641"/>
      <c r="O15" s="641"/>
      <c r="P15" s="641"/>
      <c r="Q15" s="641"/>
      <c r="R15" s="641"/>
      <c r="S15" s="641"/>
      <c r="T15" s="641"/>
      <c r="U15" s="641"/>
      <c r="V15" s="565"/>
      <c r="W15" s="565"/>
      <c r="X15" s="565"/>
      <c r="Y15" s="565"/>
      <c r="Z15" s="565"/>
      <c r="AA15" s="565"/>
      <c r="AB15" s="565"/>
      <c r="AC15" s="565"/>
      <c r="AD15" s="565"/>
      <c r="AE15" s="565"/>
    </row>
    <row r="16" spans="1:31" ht="30" customHeight="1">
      <c r="A16" s="565"/>
      <c r="B16" s="565"/>
      <c r="C16" s="565"/>
      <c r="D16" s="565"/>
      <c r="E16" s="565"/>
      <c r="F16" s="565"/>
      <c r="G16" s="565"/>
      <c r="H16" s="565"/>
      <c r="I16" s="565"/>
      <c r="J16" s="641"/>
      <c r="K16" s="641"/>
      <c r="L16" s="641"/>
      <c r="M16" s="641"/>
      <c r="N16" s="641"/>
      <c r="O16" s="641"/>
      <c r="P16" s="641"/>
      <c r="Q16" s="641"/>
      <c r="R16" s="641"/>
      <c r="S16" s="641"/>
      <c r="T16" s="641"/>
      <c r="U16" s="641"/>
      <c r="V16" s="565"/>
      <c r="W16" s="565"/>
      <c r="X16" s="565"/>
      <c r="Y16" s="565"/>
      <c r="Z16" s="565"/>
      <c r="AA16" s="565"/>
      <c r="AB16" s="565"/>
      <c r="AC16" s="565"/>
      <c r="AD16" s="565"/>
      <c r="AE16" s="565"/>
    </row>
    <row r="17" spans="1:31" ht="30" customHeight="1">
      <c r="A17" s="565"/>
      <c r="B17" s="565"/>
      <c r="C17" s="565"/>
      <c r="D17" s="565"/>
      <c r="E17" s="565"/>
      <c r="F17" s="565"/>
      <c r="G17" s="565"/>
      <c r="H17" s="565"/>
      <c r="I17" s="565"/>
      <c r="J17" s="641"/>
      <c r="K17" s="641"/>
      <c r="L17" s="641"/>
      <c r="M17" s="641"/>
      <c r="N17" s="641"/>
      <c r="O17" s="641"/>
      <c r="P17" s="641"/>
      <c r="Q17" s="641"/>
      <c r="R17" s="641"/>
      <c r="S17" s="641"/>
      <c r="T17" s="641"/>
      <c r="U17" s="641"/>
      <c r="V17" s="565"/>
      <c r="W17" s="565"/>
      <c r="X17" s="565"/>
      <c r="Y17" s="565"/>
      <c r="Z17" s="565"/>
      <c r="AA17" s="565"/>
      <c r="AB17" s="565"/>
      <c r="AC17" s="565"/>
      <c r="AD17" s="565"/>
      <c r="AE17" s="565"/>
    </row>
    <row r="18" spans="1:31" ht="20.100000000000001" customHeight="1">
      <c r="A18" s="590"/>
      <c r="B18" s="590"/>
      <c r="C18" s="590"/>
      <c r="D18" s="590"/>
      <c r="E18" s="590"/>
      <c r="F18" s="590"/>
      <c r="G18" s="590"/>
      <c r="H18" s="590"/>
      <c r="I18" s="590"/>
      <c r="J18" s="590"/>
      <c r="K18" s="590"/>
      <c r="L18" s="590"/>
      <c r="M18" s="590"/>
      <c r="N18" s="590"/>
      <c r="O18" s="590"/>
      <c r="P18" s="590"/>
      <c r="Q18" s="590"/>
      <c r="R18" s="590"/>
      <c r="S18" s="590"/>
      <c r="T18" s="590"/>
      <c r="U18" s="590"/>
      <c r="V18" s="577" t="s">
        <v>55</v>
      </c>
      <c r="W18" s="577"/>
      <c r="X18" s="577"/>
      <c r="Y18" s="577"/>
      <c r="Z18" s="577"/>
      <c r="AA18" s="577"/>
      <c r="AB18" s="577"/>
      <c r="AC18" s="577"/>
      <c r="AD18" s="577"/>
      <c r="AE18" s="577"/>
    </row>
    <row r="19" spans="1:31" ht="20.100000000000001" customHeight="1">
      <c r="A19" s="344" t="s">
        <v>56</v>
      </c>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2"/>
      <c r="AC19" s="2"/>
      <c r="AD19" s="2"/>
      <c r="AE19" s="2"/>
    </row>
    <row r="20" spans="1:31" ht="30" customHeight="1">
      <c r="A20" s="566" t="s">
        <v>51</v>
      </c>
      <c r="B20" s="566"/>
      <c r="C20" s="566"/>
      <c r="D20" s="566"/>
      <c r="E20" s="566"/>
      <c r="F20" s="566"/>
      <c r="G20" s="566"/>
      <c r="H20" s="566"/>
      <c r="I20" s="566"/>
      <c r="J20" s="566" t="s">
        <v>52</v>
      </c>
      <c r="K20" s="566"/>
      <c r="L20" s="566"/>
      <c r="M20" s="566"/>
      <c r="N20" s="566"/>
      <c r="O20" s="566" t="s">
        <v>53</v>
      </c>
      <c r="P20" s="566"/>
      <c r="Q20" s="566"/>
      <c r="R20" s="566"/>
      <c r="S20" s="566"/>
      <c r="T20" s="566"/>
      <c r="U20" s="566"/>
      <c r="V20" s="566" t="s">
        <v>54</v>
      </c>
      <c r="W20" s="566"/>
      <c r="X20" s="566"/>
      <c r="Y20" s="566"/>
      <c r="Z20" s="566"/>
      <c r="AA20" s="566"/>
      <c r="AB20" s="566"/>
      <c r="AC20" s="566"/>
      <c r="AD20" s="566"/>
      <c r="AE20" s="566"/>
    </row>
    <row r="21" spans="1:31" ht="30" customHeight="1">
      <c r="A21" s="565"/>
      <c r="B21" s="565"/>
      <c r="C21" s="565"/>
      <c r="D21" s="565"/>
      <c r="E21" s="565"/>
      <c r="F21" s="565"/>
      <c r="G21" s="565"/>
      <c r="H21" s="565"/>
      <c r="I21" s="565"/>
      <c r="J21" s="641"/>
      <c r="K21" s="641"/>
      <c r="L21" s="641"/>
      <c r="M21" s="641"/>
      <c r="N21" s="641"/>
      <c r="O21" s="641"/>
      <c r="P21" s="641"/>
      <c r="Q21" s="641"/>
      <c r="R21" s="641"/>
      <c r="S21" s="641"/>
      <c r="T21" s="641"/>
      <c r="U21" s="641"/>
      <c r="V21" s="565"/>
      <c r="W21" s="565"/>
      <c r="X21" s="565"/>
      <c r="Y21" s="565"/>
      <c r="Z21" s="565"/>
      <c r="AA21" s="565"/>
      <c r="AB21" s="565"/>
      <c r="AC21" s="565"/>
      <c r="AD21" s="565"/>
      <c r="AE21" s="565"/>
    </row>
    <row r="22" spans="1:31" ht="30" customHeight="1">
      <c r="A22" s="565"/>
      <c r="B22" s="565"/>
      <c r="C22" s="565"/>
      <c r="D22" s="565"/>
      <c r="E22" s="565"/>
      <c r="F22" s="565"/>
      <c r="G22" s="565"/>
      <c r="H22" s="565"/>
      <c r="I22" s="565"/>
      <c r="J22" s="641"/>
      <c r="K22" s="641"/>
      <c r="L22" s="641"/>
      <c r="M22" s="641"/>
      <c r="N22" s="641"/>
      <c r="O22" s="641"/>
      <c r="P22" s="641"/>
      <c r="Q22" s="641"/>
      <c r="R22" s="641"/>
      <c r="S22" s="641"/>
      <c r="T22" s="641"/>
      <c r="U22" s="641"/>
      <c r="V22" s="565"/>
      <c r="W22" s="565"/>
      <c r="X22" s="565"/>
      <c r="Y22" s="565"/>
      <c r="Z22" s="565"/>
      <c r="AA22" s="565"/>
      <c r="AB22" s="565"/>
      <c r="AC22" s="565"/>
      <c r="AD22" s="565"/>
      <c r="AE22" s="565"/>
    </row>
    <row r="23" spans="1:31" ht="30" customHeight="1">
      <c r="A23" s="565"/>
      <c r="B23" s="565"/>
      <c r="C23" s="565"/>
      <c r="D23" s="565"/>
      <c r="E23" s="565"/>
      <c r="F23" s="565"/>
      <c r="G23" s="565"/>
      <c r="H23" s="565"/>
      <c r="I23" s="565"/>
      <c r="J23" s="641"/>
      <c r="K23" s="641"/>
      <c r="L23" s="641"/>
      <c r="M23" s="641"/>
      <c r="N23" s="641"/>
      <c r="O23" s="641"/>
      <c r="P23" s="641"/>
      <c r="Q23" s="641"/>
      <c r="R23" s="641"/>
      <c r="S23" s="641"/>
      <c r="T23" s="641"/>
      <c r="U23" s="641"/>
      <c r="V23" s="565"/>
      <c r="W23" s="565"/>
      <c r="X23" s="565"/>
      <c r="Y23" s="565"/>
      <c r="Z23" s="565"/>
      <c r="AA23" s="565"/>
      <c r="AB23" s="565"/>
      <c r="AC23" s="565"/>
      <c r="AD23" s="565"/>
      <c r="AE23" s="565"/>
    </row>
    <row r="24" spans="1:31" ht="30" customHeight="1">
      <c r="A24" s="565"/>
      <c r="B24" s="565"/>
      <c r="C24" s="565"/>
      <c r="D24" s="565"/>
      <c r="E24" s="565"/>
      <c r="F24" s="565"/>
      <c r="G24" s="565"/>
      <c r="H24" s="565"/>
      <c r="I24" s="565"/>
      <c r="J24" s="641"/>
      <c r="K24" s="641"/>
      <c r="L24" s="641"/>
      <c r="M24" s="641"/>
      <c r="N24" s="641"/>
      <c r="O24" s="641"/>
      <c r="P24" s="641"/>
      <c r="Q24" s="641"/>
      <c r="R24" s="641"/>
      <c r="S24" s="641"/>
      <c r="T24" s="641"/>
      <c r="U24" s="641"/>
      <c r="V24" s="565"/>
      <c r="W24" s="565"/>
      <c r="X24" s="565"/>
      <c r="Y24" s="565"/>
      <c r="Z24" s="565"/>
      <c r="AA24" s="565"/>
      <c r="AB24" s="565"/>
      <c r="AC24" s="565"/>
      <c r="AD24" s="565"/>
      <c r="AE24" s="565"/>
    </row>
    <row r="25" spans="1:31" ht="20.100000000000001" customHeight="1">
      <c r="A25" s="2"/>
      <c r="B25" s="2"/>
      <c r="C25" s="2"/>
      <c r="D25" s="2"/>
      <c r="E25" s="2"/>
      <c r="F25" s="2"/>
      <c r="G25" s="2"/>
      <c r="H25" s="2"/>
      <c r="I25" s="2"/>
      <c r="J25" s="2"/>
      <c r="K25" s="2"/>
      <c r="L25" s="2"/>
      <c r="M25" s="2"/>
      <c r="N25" s="2"/>
      <c r="O25" s="2"/>
      <c r="P25" s="2"/>
      <c r="Q25" s="2"/>
      <c r="R25" s="2"/>
      <c r="S25" s="2"/>
      <c r="T25" s="2"/>
      <c r="U25" s="2"/>
      <c r="V25" s="577" t="s">
        <v>55</v>
      </c>
      <c r="W25" s="577"/>
      <c r="X25" s="577"/>
      <c r="Y25" s="577"/>
      <c r="Z25" s="577"/>
      <c r="AA25" s="577"/>
      <c r="AB25" s="577"/>
      <c r="AC25" s="577"/>
      <c r="AD25" s="577"/>
      <c r="AE25" s="577"/>
    </row>
    <row r="26" spans="1:31" ht="19.5" customHeight="1">
      <c r="A26" s="576" t="s">
        <v>135</v>
      </c>
      <c r="B26" s="576"/>
      <c r="C26" s="576"/>
      <c r="D26" s="576"/>
      <c r="E26" s="576"/>
      <c r="F26" s="576"/>
      <c r="G26" s="576"/>
      <c r="H26" s="576"/>
      <c r="I26" s="576"/>
      <c r="J26" s="576"/>
      <c r="K26" s="576"/>
      <c r="L26" s="576"/>
      <c r="M26" s="576"/>
      <c r="N26" s="576"/>
      <c r="O26" s="576"/>
      <c r="P26" s="576"/>
      <c r="Q26" s="576"/>
      <c r="R26" s="576"/>
      <c r="S26" s="576"/>
      <c r="T26" s="576"/>
      <c r="U26" s="576"/>
      <c r="V26" s="576"/>
      <c r="W26" s="576"/>
    </row>
    <row r="27" spans="1:31" ht="20.100000000000001" customHeight="1">
      <c r="A27" s="552" t="s">
        <v>1</v>
      </c>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4"/>
      <c r="AB27" s="555" t="s">
        <v>2</v>
      </c>
      <c r="AC27" s="555"/>
      <c r="AD27" s="555" t="s">
        <v>3</v>
      </c>
      <c r="AE27" s="555"/>
    </row>
    <row r="28" spans="1:31" ht="20.100000000000001" customHeight="1">
      <c r="A28" s="348"/>
      <c r="B28" s="604" t="s">
        <v>136</v>
      </c>
      <c r="C28" s="604"/>
      <c r="D28" s="604"/>
      <c r="E28" s="604"/>
      <c r="F28" s="604"/>
      <c r="G28" s="604"/>
      <c r="H28" s="604"/>
      <c r="I28" s="604"/>
      <c r="J28" s="604"/>
      <c r="K28" s="604"/>
      <c r="L28" s="604"/>
      <c r="M28" s="604"/>
      <c r="N28" s="604"/>
      <c r="O28" s="604"/>
      <c r="P28" s="604"/>
      <c r="Q28" s="604"/>
      <c r="R28" s="604"/>
      <c r="S28" s="604"/>
      <c r="T28" s="604"/>
      <c r="U28" s="604"/>
      <c r="V28" s="604"/>
      <c r="W28" s="604"/>
      <c r="X28" s="604"/>
      <c r="Y28" s="604"/>
      <c r="Z28" s="604"/>
      <c r="AA28" s="564"/>
      <c r="AB28" s="558"/>
      <c r="AC28" s="558"/>
      <c r="AD28" s="558"/>
      <c r="AE28" s="558"/>
    </row>
    <row r="29" spans="1:31" ht="20.100000000000001" customHeight="1">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2"/>
      <c r="AC29" s="2"/>
      <c r="AD29" s="2"/>
      <c r="AE29" s="2"/>
    </row>
    <row r="30" spans="1:31" ht="20.100000000000001" customHeight="1">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2"/>
      <c r="AC30" s="2"/>
      <c r="AD30" s="2"/>
      <c r="AE30" s="2"/>
    </row>
    <row r="31" spans="1:31" ht="20.100000000000001" customHeight="1">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2"/>
      <c r="AC31" s="2"/>
      <c r="AD31" s="2"/>
      <c r="AE31" s="2"/>
    </row>
    <row r="32" spans="1:31" ht="20.100000000000001" customHeight="1">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2"/>
      <c r="AC32" s="2"/>
      <c r="AD32" s="2"/>
      <c r="AE32" s="2"/>
    </row>
    <row r="33" spans="2:31" ht="20.100000000000001" customHeight="1">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2"/>
      <c r="AC33" s="2"/>
      <c r="AD33" s="2"/>
      <c r="AE33" s="2"/>
    </row>
    <row r="34" spans="2:31" ht="20.100000000000001" customHeight="1">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2"/>
      <c r="AC34" s="2"/>
      <c r="AD34" s="2"/>
      <c r="AE34" s="2"/>
    </row>
    <row r="35" spans="2:31" ht="20.100000000000001" customHeight="1">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2"/>
      <c r="AC35" s="2"/>
      <c r="AD35" s="2"/>
      <c r="AE35" s="2"/>
    </row>
    <row r="36" spans="2:31" ht="20.100000000000001" customHeight="1"/>
  </sheetData>
  <mergeCells count="78">
    <mergeCell ref="A27:AA27"/>
    <mergeCell ref="AB27:AC27"/>
    <mergeCell ref="AD27:AE27"/>
    <mergeCell ref="B28:AA28"/>
    <mergeCell ref="AB28:AC28"/>
    <mergeCell ref="AD28:AE28"/>
    <mergeCell ref="A2:K2"/>
    <mergeCell ref="A3:Z3"/>
    <mergeCell ref="A4:AA4"/>
    <mergeCell ref="AB4:AC4"/>
    <mergeCell ref="AD4:AE4"/>
    <mergeCell ref="B5:AA5"/>
    <mergeCell ref="AB5:AC5"/>
    <mergeCell ref="AD5:AE5"/>
    <mergeCell ref="B6:AA6"/>
    <mergeCell ref="AB6:AC6"/>
    <mergeCell ref="AD6:AE6"/>
    <mergeCell ref="B7:AA7"/>
    <mergeCell ref="AB7:AC7"/>
    <mergeCell ref="AD7:AE7"/>
    <mergeCell ref="A10:I10"/>
    <mergeCell ref="J10:N10"/>
    <mergeCell ref="O10:U10"/>
    <mergeCell ref="V10:AE10"/>
    <mergeCell ref="A11:I11"/>
    <mergeCell ref="J11:N11"/>
    <mergeCell ref="O11:U11"/>
    <mergeCell ref="V11:AE11"/>
    <mergeCell ref="A12:I12"/>
    <mergeCell ref="J12:N12"/>
    <mergeCell ref="O12:U12"/>
    <mergeCell ref="V12:AE12"/>
    <mergeCell ref="A13:I13"/>
    <mergeCell ref="J13:N13"/>
    <mergeCell ref="O13:U13"/>
    <mergeCell ref="V13:AE13"/>
    <mergeCell ref="A14:I14"/>
    <mergeCell ref="J14:N14"/>
    <mergeCell ref="O14:U14"/>
    <mergeCell ref="V14:AE14"/>
    <mergeCell ref="A15:I15"/>
    <mergeCell ref="J15:N15"/>
    <mergeCell ref="O15:U15"/>
    <mergeCell ref="V15:AE15"/>
    <mergeCell ref="A16:I16"/>
    <mergeCell ref="J16:N16"/>
    <mergeCell ref="O16:U16"/>
    <mergeCell ref="V16:AE16"/>
    <mergeCell ref="A17:I17"/>
    <mergeCell ref="J17:N17"/>
    <mergeCell ref="O17:U17"/>
    <mergeCell ref="V17:AE17"/>
    <mergeCell ref="A18:I18"/>
    <mergeCell ref="J18:N18"/>
    <mergeCell ref="O18:U18"/>
    <mergeCell ref="V18:AE18"/>
    <mergeCell ref="A20:I20"/>
    <mergeCell ref="J20:N20"/>
    <mergeCell ref="O20:U20"/>
    <mergeCell ref="V20:AE20"/>
    <mergeCell ref="A21:I21"/>
    <mergeCell ref="J21:N21"/>
    <mergeCell ref="O21:U21"/>
    <mergeCell ref="V21:AE21"/>
    <mergeCell ref="A22:I22"/>
    <mergeCell ref="J22:N22"/>
    <mergeCell ref="O22:U22"/>
    <mergeCell ref="V22:AE22"/>
    <mergeCell ref="A23:I23"/>
    <mergeCell ref="J23:N23"/>
    <mergeCell ref="O23:U23"/>
    <mergeCell ref="V23:AE23"/>
    <mergeCell ref="A26:W26"/>
    <mergeCell ref="V25:AE25"/>
    <mergeCell ref="A24:I24"/>
    <mergeCell ref="J24:N24"/>
    <mergeCell ref="O24:U24"/>
    <mergeCell ref="V24:AE24"/>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015" r:id="rId4" name="Check Box 263">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5016" r:id="rId5" name="Check Box 264">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5017" r:id="rId6" name="Check Box 265">
              <controlPr defaultSize="0" autoFill="0" autoLine="0" autoPict="0">
                <anchor moveWithCells="1">
                  <from>
                    <xdr:col>29</xdr:col>
                    <xdr:colOff>104775</xdr:colOff>
                    <xdr:row>4</xdr:row>
                    <xdr:rowOff>123825</xdr:rowOff>
                  </from>
                  <to>
                    <xdr:col>30</xdr:col>
                    <xdr:colOff>133350</xdr:colOff>
                    <xdr:row>4</xdr:row>
                    <xdr:rowOff>333375</xdr:rowOff>
                  </to>
                </anchor>
              </controlPr>
            </control>
          </mc:Choice>
        </mc:AlternateContent>
        <mc:AlternateContent xmlns:mc="http://schemas.openxmlformats.org/markup-compatibility/2006">
          <mc:Choice Requires="x14">
            <control shapeId="75018" r:id="rId7" name="Check Box 266">
              <controlPr defaultSize="0" autoFill="0" autoLine="0" autoPict="0">
                <anchor moveWithCells="1">
                  <from>
                    <xdr:col>27</xdr:col>
                    <xdr:colOff>104775</xdr:colOff>
                    <xdr:row>4</xdr:row>
                    <xdr:rowOff>123825</xdr:rowOff>
                  </from>
                  <to>
                    <xdr:col>28</xdr:col>
                    <xdr:colOff>133350</xdr:colOff>
                    <xdr:row>4</xdr:row>
                    <xdr:rowOff>333375</xdr:rowOff>
                  </to>
                </anchor>
              </controlPr>
            </control>
          </mc:Choice>
        </mc:AlternateContent>
        <mc:AlternateContent xmlns:mc="http://schemas.openxmlformats.org/markup-compatibility/2006">
          <mc:Choice Requires="x14">
            <control shapeId="75114" r:id="rId8" name="Check Box 362">
              <controlPr defaultSize="0" autoFill="0" autoLine="0" autoPict="0">
                <anchor moveWithCells="1">
                  <from>
                    <xdr:col>27</xdr:col>
                    <xdr:colOff>104775</xdr:colOff>
                    <xdr:row>6</xdr:row>
                    <xdr:rowOff>28575</xdr:rowOff>
                  </from>
                  <to>
                    <xdr:col>28</xdr:col>
                    <xdr:colOff>133350</xdr:colOff>
                    <xdr:row>6</xdr:row>
                    <xdr:rowOff>238125</xdr:rowOff>
                  </to>
                </anchor>
              </controlPr>
            </control>
          </mc:Choice>
        </mc:AlternateContent>
        <mc:AlternateContent xmlns:mc="http://schemas.openxmlformats.org/markup-compatibility/2006">
          <mc:Choice Requires="x14">
            <control shapeId="75115" r:id="rId9" name="Check Box 363">
              <controlPr defaultSize="0" autoFill="0" autoLine="0" autoPict="0">
                <anchor moveWithCells="1">
                  <from>
                    <xdr:col>29</xdr:col>
                    <xdr:colOff>104775</xdr:colOff>
                    <xdr:row>6</xdr:row>
                    <xdr:rowOff>28575</xdr:rowOff>
                  </from>
                  <to>
                    <xdr:col>30</xdr:col>
                    <xdr:colOff>133350</xdr:colOff>
                    <xdr:row>6</xdr:row>
                    <xdr:rowOff>238125</xdr:rowOff>
                  </to>
                </anchor>
              </controlPr>
            </control>
          </mc:Choice>
        </mc:AlternateContent>
        <mc:AlternateContent xmlns:mc="http://schemas.openxmlformats.org/markup-compatibility/2006">
          <mc:Choice Requires="x14">
            <control shapeId="75181" r:id="rId10" name="Check Box 429">
              <controlPr defaultSize="0" autoFill="0" autoLine="0" autoPict="0">
                <anchor moveWithCells="1">
                  <from>
                    <xdr:col>27</xdr:col>
                    <xdr:colOff>104775</xdr:colOff>
                    <xdr:row>27</xdr:row>
                    <xdr:rowOff>28575</xdr:rowOff>
                  </from>
                  <to>
                    <xdr:col>28</xdr:col>
                    <xdr:colOff>133350</xdr:colOff>
                    <xdr:row>27</xdr:row>
                    <xdr:rowOff>238125</xdr:rowOff>
                  </to>
                </anchor>
              </controlPr>
            </control>
          </mc:Choice>
        </mc:AlternateContent>
        <mc:AlternateContent xmlns:mc="http://schemas.openxmlformats.org/markup-compatibility/2006">
          <mc:Choice Requires="x14">
            <control shapeId="75182" r:id="rId11" name="Check Box 430">
              <controlPr defaultSize="0" autoFill="0" autoLine="0" autoPict="0">
                <anchor moveWithCells="1">
                  <from>
                    <xdr:col>29</xdr:col>
                    <xdr:colOff>104775</xdr:colOff>
                    <xdr:row>27</xdr:row>
                    <xdr:rowOff>28575</xdr:rowOff>
                  </from>
                  <to>
                    <xdr:col>30</xdr:col>
                    <xdr:colOff>133350</xdr:colOff>
                    <xdr:row>27</xdr:row>
                    <xdr:rowOff>238125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95F6-DD52-44C4-AC20-0C558090F7E1}">
  <sheetPr>
    <tabColor rgb="FF92D050"/>
  </sheetPr>
  <dimension ref="A1:AG27"/>
  <sheetViews>
    <sheetView view="pageBreakPreview" zoomScaleNormal="100" zoomScaleSheetLayoutView="100" workbookViewId="0">
      <selection activeCell="T22" sqref="T22:U22"/>
    </sheetView>
  </sheetViews>
  <sheetFormatPr defaultRowHeight="18.75"/>
  <cols>
    <col min="1" max="1" width="0.875" style="344" customWidth="1"/>
    <col min="2" max="27" width="2.5" style="344" customWidth="1"/>
    <col min="28" max="50" width="2.625" style="344" customWidth="1"/>
    <col min="51" max="16384" width="9" style="344"/>
  </cols>
  <sheetData>
    <row r="1" spans="1:33" ht="20.25">
      <c r="A1" s="343" t="s">
        <v>0</v>
      </c>
    </row>
    <row r="2" spans="1:33" ht="20.100000000000001" customHeight="1">
      <c r="A2" s="575" t="s">
        <v>493</v>
      </c>
      <c r="B2" s="575"/>
      <c r="C2" s="575"/>
      <c r="D2" s="575"/>
      <c r="E2" s="575"/>
      <c r="F2" s="575"/>
      <c r="G2" s="575"/>
      <c r="H2" s="575"/>
      <c r="I2" s="575"/>
      <c r="J2" s="575"/>
      <c r="K2" s="575"/>
    </row>
    <row r="3" spans="1:33" ht="20.100000000000001" customHeight="1">
      <c r="A3" s="654" t="s">
        <v>623</v>
      </c>
      <c r="B3" s="654"/>
      <c r="C3" s="654"/>
      <c r="D3" s="654"/>
      <c r="E3" s="654"/>
      <c r="F3" s="654"/>
      <c r="G3" s="654"/>
      <c r="H3" s="654"/>
      <c r="I3" s="654"/>
      <c r="J3" s="654"/>
      <c r="K3" s="345"/>
      <c r="L3" s="345"/>
      <c r="M3" s="345"/>
      <c r="N3" s="345"/>
      <c r="O3" s="345"/>
      <c r="P3" s="345"/>
      <c r="Q3" s="345"/>
      <c r="R3" s="345"/>
      <c r="S3" s="345"/>
      <c r="T3" s="345"/>
      <c r="U3" s="345"/>
      <c r="V3" s="345"/>
      <c r="W3" s="345"/>
      <c r="X3" s="345"/>
      <c r="Y3" s="345"/>
      <c r="Z3" s="345"/>
      <c r="AA3" s="345"/>
      <c r="AB3" s="2"/>
      <c r="AC3" s="2"/>
      <c r="AD3" s="2"/>
      <c r="AE3" s="2"/>
    </row>
    <row r="4" spans="1:33" ht="20.100000000000001" customHeight="1">
      <c r="A4" s="344" t="s">
        <v>87</v>
      </c>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2"/>
      <c r="AC4" s="2"/>
      <c r="AD4" s="2"/>
      <c r="AE4" s="2"/>
    </row>
    <row r="5" spans="1:33" ht="20.100000000000001" customHeight="1">
      <c r="A5" s="610" t="s">
        <v>88</v>
      </c>
      <c r="B5" s="611"/>
      <c r="C5" s="611"/>
      <c r="D5" s="611"/>
      <c r="E5" s="611"/>
      <c r="F5" s="611"/>
      <c r="G5" s="611"/>
      <c r="H5" s="611"/>
      <c r="I5" s="612"/>
      <c r="J5" s="590"/>
      <c r="K5" s="590"/>
      <c r="L5" s="648" t="s">
        <v>89</v>
      </c>
      <c r="M5" s="648"/>
      <c r="N5" s="648"/>
      <c r="O5" s="648"/>
      <c r="P5" s="648"/>
      <c r="Q5" s="590"/>
      <c r="R5" s="590"/>
      <c r="S5" s="648" t="s">
        <v>90</v>
      </c>
      <c r="T5" s="648"/>
      <c r="U5" s="648"/>
      <c r="V5" s="648"/>
      <c r="W5" s="648"/>
      <c r="X5" s="648"/>
      <c r="Y5" s="648"/>
      <c r="Z5" s="648"/>
      <c r="AA5" s="648"/>
      <c r="AB5" s="648"/>
      <c r="AC5" s="648"/>
      <c r="AD5" s="648"/>
      <c r="AE5" s="649"/>
      <c r="AG5" s="350"/>
    </row>
    <row r="6" spans="1:33" ht="19.5" customHeight="1">
      <c r="A6" s="655"/>
      <c r="B6" s="656"/>
      <c r="C6" s="656"/>
      <c r="D6" s="656"/>
      <c r="E6" s="656"/>
      <c r="F6" s="656"/>
      <c r="G6" s="656"/>
      <c r="H6" s="656"/>
      <c r="I6" s="657"/>
      <c r="Q6" s="575" t="s">
        <v>358</v>
      </c>
      <c r="R6" s="575"/>
      <c r="S6" s="575"/>
      <c r="T6" s="575"/>
      <c r="U6" s="575"/>
      <c r="V6" s="575"/>
      <c r="W6" s="575"/>
      <c r="X6" s="575"/>
      <c r="Y6" s="575"/>
      <c r="Z6" s="575"/>
      <c r="AA6" s="575"/>
      <c r="AB6" s="575"/>
      <c r="AC6" s="575"/>
      <c r="AD6" s="575"/>
      <c r="AE6" s="650"/>
    </row>
    <row r="7" spans="1:33" ht="20.100000000000001" customHeight="1">
      <c r="A7" s="613"/>
      <c r="B7" s="614"/>
      <c r="C7" s="614"/>
      <c r="D7" s="614"/>
      <c r="E7" s="614"/>
      <c r="F7" s="614"/>
      <c r="G7" s="614"/>
      <c r="H7" s="614"/>
      <c r="I7" s="615"/>
      <c r="J7" s="596"/>
      <c r="K7" s="596"/>
      <c r="L7" s="597" t="s">
        <v>91</v>
      </c>
      <c r="M7" s="597"/>
      <c r="N7" s="597"/>
      <c r="O7" s="597"/>
      <c r="P7" s="597"/>
      <c r="Q7" s="597"/>
      <c r="R7" s="597"/>
      <c r="S7" s="597"/>
      <c r="T7" s="597"/>
      <c r="U7" s="597"/>
      <c r="V7" s="597"/>
      <c r="W7" s="597"/>
      <c r="X7" s="597"/>
      <c r="Y7" s="597"/>
      <c r="Z7" s="597"/>
      <c r="AA7" s="597"/>
      <c r="AB7" s="597"/>
      <c r="AC7" s="597"/>
      <c r="AD7" s="597"/>
      <c r="AE7" s="651"/>
    </row>
    <row r="8" spans="1:33" ht="20.100000000000001" customHeight="1">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2"/>
      <c r="AC8" s="2"/>
      <c r="AD8" s="2"/>
      <c r="AE8" s="2"/>
    </row>
    <row r="9" spans="1:33" ht="20.100000000000001" customHeight="1">
      <c r="A9" s="576" t="s">
        <v>92</v>
      </c>
      <c r="B9" s="576"/>
      <c r="C9" s="576"/>
      <c r="D9" s="576"/>
      <c r="E9" s="576"/>
      <c r="F9" s="576"/>
      <c r="G9" s="576"/>
      <c r="H9" s="576"/>
      <c r="I9" s="576"/>
      <c r="J9" s="576"/>
      <c r="K9" s="576"/>
      <c r="L9" s="576"/>
      <c r="M9" s="576"/>
      <c r="N9" s="576"/>
      <c r="O9" s="576"/>
      <c r="P9" s="576"/>
      <c r="Q9" s="576"/>
      <c r="R9" s="576"/>
      <c r="S9" s="576"/>
      <c r="T9" s="576"/>
      <c r="U9" s="576"/>
      <c r="V9" s="576"/>
      <c r="W9" s="576"/>
    </row>
    <row r="10" spans="1:33" ht="20.100000000000001" customHeight="1">
      <c r="A10" s="552" t="s">
        <v>1</v>
      </c>
      <c r="B10" s="553"/>
      <c r="C10" s="553"/>
      <c r="D10" s="553"/>
      <c r="E10" s="553"/>
      <c r="F10" s="553"/>
      <c r="G10" s="553"/>
      <c r="H10" s="553"/>
      <c r="I10" s="553"/>
      <c r="J10" s="553"/>
      <c r="K10" s="553"/>
      <c r="L10" s="553"/>
      <c r="M10" s="553"/>
      <c r="N10" s="553"/>
      <c r="O10" s="553"/>
      <c r="P10" s="553"/>
      <c r="Q10" s="553"/>
      <c r="R10" s="553"/>
      <c r="S10" s="553"/>
      <c r="T10" s="553"/>
      <c r="U10" s="553"/>
      <c r="V10" s="553"/>
      <c r="W10" s="553"/>
      <c r="X10" s="553"/>
      <c r="Y10" s="553"/>
      <c r="Z10" s="553"/>
      <c r="AA10" s="554"/>
      <c r="AB10" s="652" t="s">
        <v>2</v>
      </c>
      <c r="AC10" s="653"/>
      <c r="AD10" s="652" t="s">
        <v>3</v>
      </c>
      <c r="AE10" s="653"/>
    </row>
    <row r="11" spans="1:33" ht="39.950000000000003" customHeight="1">
      <c r="A11" s="348"/>
      <c r="B11" s="604" t="s">
        <v>93</v>
      </c>
      <c r="C11" s="604"/>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564"/>
      <c r="AB11" s="558"/>
      <c r="AC11" s="558"/>
      <c r="AD11" s="558"/>
      <c r="AE11" s="558"/>
    </row>
    <row r="12" spans="1:33" ht="39.950000000000003" customHeight="1">
      <c r="A12" s="348"/>
      <c r="B12" s="604" t="s">
        <v>94</v>
      </c>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564"/>
      <c r="AB12" s="558"/>
      <c r="AC12" s="558"/>
      <c r="AD12" s="558"/>
      <c r="AE12" s="558"/>
    </row>
    <row r="13" spans="1:33" ht="20.100000000000001" customHeight="1">
      <c r="A13" s="348"/>
      <c r="B13" s="604" t="s">
        <v>95</v>
      </c>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c r="AA13" s="564"/>
      <c r="AB13" s="558"/>
      <c r="AC13" s="558"/>
      <c r="AD13" s="558"/>
      <c r="AE13" s="558"/>
    </row>
    <row r="14" spans="1:33" ht="20.100000000000001" customHeight="1">
      <c r="A14" s="348"/>
      <c r="B14" s="604" t="s">
        <v>96</v>
      </c>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564"/>
      <c r="AB14" s="558"/>
      <c r="AC14" s="558"/>
      <c r="AD14" s="558"/>
      <c r="AE14" s="558"/>
    </row>
    <row r="15" spans="1:33" ht="20.100000000000001" customHeight="1">
      <c r="A15" s="348"/>
      <c r="B15" s="604" t="s">
        <v>97</v>
      </c>
      <c r="C15" s="604"/>
      <c r="D15" s="604"/>
      <c r="E15" s="604"/>
      <c r="F15" s="604"/>
      <c r="G15" s="604"/>
      <c r="H15" s="604"/>
      <c r="I15" s="604"/>
      <c r="J15" s="604"/>
      <c r="K15" s="604"/>
      <c r="L15" s="604"/>
      <c r="M15" s="604"/>
      <c r="N15" s="604"/>
      <c r="O15" s="604"/>
      <c r="P15" s="604"/>
      <c r="Q15" s="604"/>
      <c r="R15" s="604"/>
      <c r="S15" s="604"/>
      <c r="T15" s="604"/>
      <c r="U15" s="604"/>
      <c r="V15" s="604"/>
      <c r="W15" s="604"/>
      <c r="X15" s="604"/>
      <c r="Y15" s="604"/>
      <c r="Z15" s="604"/>
      <c r="AA15" s="564"/>
      <c r="AB15" s="558"/>
      <c r="AC15" s="558"/>
      <c r="AD15" s="558"/>
      <c r="AE15" s="558"/>
    </row>
    <row r="16" spans="1:33" ht="20.100000000000001" customHeight="1">
      <c r="A16" s="348"/>
      <c r="B16" s="604" t="s">
        <v>624</v>
      </c>
      <c r="C16" s="604"/>
      <c r="D16" s="604"/>
      <c r="E16" s="604"/>
      <c r="F16" s="604"/>
      <c r="G16" s="604"/>
      <c r="H16" s="604"/>
      <c r="I16" s="604"/>
      <c r="J16" s="604"/>
      <c r="K16" s="604"/>
      <c r="L16" s="604"/>
      <c r="M16" s="604"/>
      <c r="N16" s="604"/>
      <c r="O16" s="604"/>
      <c r="P16" s="604"/>
      <c r="Q16" s="604"/>
      <c r="R16" s="604"/>
      <c r="S16" s="604"/>
      <c r="T16" s="604"/>
      <c r="U16" s="604"/>
      <c r="V16" s="604"/>
      <c r="W16" s="604"/>
      <c r="X16" s="604"/>
      <c r="Y16" s="604"/>
      <c r="Z16" s="604"/>
      <c r="AA16" s="564"/>
      <c r="AB16" s="558"/>
      <c r="AC16" s="558"/>
      <c r="AD16" s="558"/>
      <c r="AE16" s="558"/>
    </row>
    <row r="17" spans="1:31" ht="39.950000000000003" customHeight="1">
      <c r="A17" s="348"/>
      <c r="B17" s="604" t="s">
        <v>470</v>
      </c>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564"/>
      <c r="AB17" s="558"/>
      <c r="AC17" s="558"/>
      <c r="AD17" s="558"/>
      <c r="AE17" s="558"/>
    </row>
    <row r="18" spans="1:31" ht="20.100000000000001" customHeight="1">
      <c r="A18" s="348"/>
      <c r="B18" s="604" t="s">
        <v>100</v>
      </c>
      <c r="C18" s="604"/>
      <c r="D18" s="604"/>
      <c r="E18" s="604"/>
      <c r="F18" s="604"/>
      <c r="G18" s="604"/>
      <c r="H18" s="604"/>
      <c r="I18" s="604"/>
      <c r="J18" s="604"/>
      <c r="K18" s="604"/>
      <c r="L18" s="604"/>
      <c r="M18" s="604"/>
      <c r="N18" s="604"/>
      <c r="O18" s="604"/>
      <c r="P18" s="604"/>
      <c r="Q18" s="604"/>
      <c r="R18" s="604"/>
      <c r="S18" s="604"/>
      <c r="T18" s="604"/>
      <c r="U18" s="604"/>
      <c r="V18" s="604"/>
      <c r="W18" s="604"/>
      <c r="X18" s="604"/>
      <c r="Y18" s="604"/>
      <c r="Z18" s="604"/>
      <c r="AA18" s="564"/>
      <c r="AB18" s="558"/>
      <c r="AC18" s="558"/>
      <c r="AD18" s="558"/>
      <c r="AE18" s="558"/>
    </row>
    <row r="19" spans="1:31" ht="20.100000000000001" customHeight="1">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2"/>
      <c r="AC19" s="2"/>
      <c r="AD19" s="2"/>
      <c r="AE19" s="2"/>
    </row>
    <row r="20" spans="1:31" s="350" customFormat="1" ht="39.950000000000003" customHeight="1">
      <c r="A20" s="608" t="s">
        <v>502</v>
      </c>
      <c r="B20" s="608"/>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row>
    <row r="21" spans="1:31" ht="20.100000000000001" customHeight="1">
      <c r="A21" s="574" t="s">
        <v>109</v>
      </c>
      <c r="B21" s="646"/>
      <c r="C21" s="646"/>
      <c r="D21" s="646"/>
      <c r="E21" s="646"/>
      <c r="F21" s="646"/>
      <c r="G21" s="647"/>
      <c r="H21" s="566" t="s">
        <v>19</v>
      </c>
      <c r="I21" s="566"/>
      <c r="J21" s="566" t="s">
        <v>20</v>
      </c>
      <c r="K21" s="566"/>
      <c r="L21" s="566" t="s">
        <v>21</v>
      </c>
      <c r="M21" s="566"/>
      <c r="N21" s="566" t="s">
        <v>22</v>
      </c>
      <c r="O21" s="566"/>
      <c r="P21" s="566" t="s">
        <v>23</v>
      </c>
      <c r="Q21" s="566"/>
      <c r="R21" s="566" t="s">
        <v>24</v>
      </c>
      <c r="S21" s="566"/>
      <c r="T21" s="566" t="s">
        <v>25</v>
      </c>
      <c r="U21" s="566"/>
      <c r="V21" s="566" t="s">
        <v>26</v>
      </c>
      <c r="W21" s="566"/>
      <c r="X21" s="566" t="s">
        <v>27</v>
      </c>
      <c r="Y21" s="566"/>
      <c r="Z21" s="566" t="s">
        <v>28</v>
      </c>
      <c r="AA21" s="566"/>
      <c r="AB21" s="566" t="s">
        <v>29</v>
      </c>
      <c r="AC21" s="566"/>
      <c r="AD21" s="566" t="s">
        <v>30</v>
      </c>
      <c r="AE21" s="566"/>
    </row>
    <row r="22" spans="1:31" ht="20.100000000000001" customHeight="1">
      <c r="A22" s="643"/>
      <c r="B22" s="644"/>
      <c r="C22" s="644"/>
      <c r="D22" s="644"/>
      <c r="E22" s="644"/>
      <c r="F22" s="644"/>
      <c r="G22" s="645"/>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row>
    <row r="23" spans="1:31" ht="20.100000000000001" customHeight="1">
      <c r="A23" s="643"/>
      <c r="B23" s="644"/>
      <c r="C23" s="644"/>
      <c r="D23" s="644"/>
      <c r="E23" s="644"/>
      <c r="F23" s="644"/>
      <c r="G23" s="645"/>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row>
    <row r="24" spans="1:31" ht="20.100000000000001" customHeight="1">
      <c r="A24" s="643"/>
      <c r="B24" s="644"/>
      <c r="C24" s="644"/>
      <c r="D24" s="644"/>
      <c r="E24" s="644"/>
      <c r="F24" s="644"/>
      <c r="G24" s="645"/>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row>
    <row r="25" spans="1:31" ht="20.100000000000001" customHeight="1">
      <c r="A25" s="643"/>
      <c r="B25" s="644"/>
      <c r="C25" s="644"/>
      <c r="D25" s="644"/>
      <c r="E25" s="644"/>
      <c r="F25" s="644"/>
      <c r="G25" s="645"/>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row>
    <row r="26" spans="1:31" ht="20.100000000000001" customHeight="1">
      <c r="B26" s="345"/>
      <c r="C26" s="345"/>
      <c r="D26" s="345"/>
      <c r="E26" s="345"/>
      <c r="F26" s="345"/>
      <c r="G26" s="345"/>
      <c r="H26" s="345"/>
      <c r="I26" s="345"/>
      <c r="J26" s="345"/>
      <c r="K26" s="345"/>
      <c r="L26" s="345"/>
      <c r="M26" s="345"/>
      <c r="N26" s="345"/>
      <c r="O26" s="345"/>
      <c r="P26" s="345"/>
      <c r="Q26" s="345"/>
      <c r="R26" s="345"/>
      <c r="S26" s="345"/>
      <c r="T26" s="345"/>
      <c r="U26" s="345"/>
      <c r="V26" s="577" t="s">
        <v>55</v>
      </c>
      <c r="W26" s="577"/>
      <c r="X26" s="577"/>
      <c r="Y26" s="577"/>
      <c r="Z26" s="577"/>
      <c r="AA26" s="577"/>
      <c r="AB26" s="577"/>
      <c r="AC26" s="577"/>
      <c r="AD26" s="577"/>
      <c r="AE26" s="577"/>
    </row>
    <row r="27" spans="1:31" ht="20.100000000000001" customHeight="1"/>
  </sheetData>
  <mergeCells count="105">
    <mergeCell ref="S5:AE5"/>
    <mergeCell ref="Q6:AE6"/>
    <mergeCell ref="J7:K7"/>
    <mergeCell ref="L7:AE7"/>
    <mergeCell ref="A9:W9"/>
    <mergeCell ref="A10:AA10"/>
    <mergeCell ref="AB10:AC10"/>
    <mergeCell ref="AD10:AE10"/>
    <mergeCell ref="A2:K2"/>
    <mergeCell ref="A3:J3"/>
    <mergeCell ref="A5:I7"/>
    <mergeCell ref="J5:K5"/>
    <mergeCell ref="L5:P5"/>
    <mergeCell ref="Q5:R5"/>
    <mergeCell ref="B13:AA13"/>
    <mergeCell ref="AB13:AC13"/>
    <mergeCell ref="AD13:AE13"/>
    <mergeCell ref="B14:AA14"/>
    <mergeCell ref="AB14:AC14"/>
    <mergeCell ref="AD14:AE14"/>
    <mergeCell ref="B11:AA11"/>
    <mergeCell ref="AB11:AC11"/>
    <mergeCell ref="AD11:AE11"/>
    <mergeCell ref="B12:AA12"/>
    <mergeCell ref="AB12:AC12"/>
    <mergeCell ref="AD12:AE12"/>
    <mergeCell ref="B17:AA17"/>
    <mergeCell ref="AB17:AC17"/>
    <mergeCell ref="AD17:AE17"/>
    <mergeCell ref="B18:AA18"/>
    <mergeCell ref="AB18:AC18"/>
    <mergeCell ref="AD18:AE18"/>
    <mergeCell ref="B15:AA15"/>
    <mergeCell ref="AB15:AC15"/>
    <mergeCell ref="AD15:AE15"/>
    <mergeCell ref="B16:AA16"/>
    <mergeCell ref="AB16:AC16"/>
    <mergeCell ref="AD16:AE16"/>
    <mergeCell ref="A20:AE20"/>
    <mergeCell ref="A21:G21"/>
    <mergeCell ref="H21:I21"/>
    <mergeCell ref="J21:K21"/>
    <mergeCell ref="L21:M21"/>
    <mergeCell ref="N21:O21"/>
    <mergeCell ref="P21:Q21"/>
    <mergeCell ref="R21:S21"/>
    <mergeCell ref="T21:U21"/>
    <mergeCell ref="V21:W21"/>
    <mergeCell ref="X21:Y21"/>
    <mergeCell ref="Z21:AA21"/>
    <mergeCell ref="AB21:AC21"/>
    <mergeCell ref="AD21:AE21"/>
    <mergeCell ref="A22:G22"/>
    <mergeCell ref="H22:I22"/>
    <mergeCell ref="J22:K22"/>
    <mergeCell ref="L22:M22"/>
    <mergeCell ref="N22:O22"/>
    <mergeCell ref="P22:Q22"/>
    <mergeCell ref="AD22:AE22"/>
    <mergeCell ref="A23:G23"/>
    <mergeCell ref="H23:I23"/>
    <mergeCell ref="J23:K23"/>
    <mergeCell ref="L23:M23"/>
    <mergeCell ref="N23:O23"/>
    <mergeCell ref="P23:Q23"/>
    <mergeCell ref="R23:S23"/>
    <mergeCell ref="T23:U23"/>
    <mergeCell ref="V23:W23"/>
    <mergeCell ref="R22:S22"/>
    <mergeCell ref="T22:U22"/>
    <mergeCell ref="V22:W22"/>
    <mergeCell ref="X22:Y22"/>
    <mergeCell ref="Z22:AA22"/>
    <mergeCell ref="AB22:AC22"/>
    <mergeCell ref="X23:Y23"/>
    <mergeCell ref="Z23:AA23"/>
    <mergeCell ref="AB23:AC23"/>
    <mergeCell ref="AD23:AE23"/>
    <mergeCell ref="A24:G24"/>
    <mergeCell ref="H24:I24"/>
    <mergeCell ref="J24:K24"/>
    <mergeCell ref="L24:M24"/>
    <mergeCell ref="N24:O24"/>
    <mergeCell ref="P24:Q24"/>
    <mergeCell ref="X25:Y25"/>
    <mergeCell ref="Z25:AA25"/>
    <mergeCell ref="AB25:AC25"/>
    <mergeCell ref="AD25:AE25"/>
    <mergeCell ref="V26:AE26"/>
    <mergeCell ref="AD24:AE24"/>
    <mergeCell ref="A25:G25"/>
    <mergeCell ref="H25:I25"/>
    <mergeCell ref="J25:K25"/>
    <mergeCell ref="L25:M25"/>
    <mergeCell ref="N25:O25"/>
    <mergeCell ref="P25:Q25"/>
    <mergeCell ref="R25:S25"/>
    <mergeCell ref="T25:U25"/>
    <mergeCell ref="V25:W25"/>
    <mergeCell ref="R24:S24"/>
    <mergeCell ref="T24:U24"/>
    <mergeCell ref="V24:W24"/>
    <mergeCell ref="X24:Y24"/>
    <mergeCell ref="Z24:AA24"/>
    <mergeCell ref="AB24:AC24"/>
  </mergeCells>
  <phoneticPr fontId="1"/>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016" r:id="rId4" name="Check Box 288">
              <controlPr defaultSize="0" autoFill="0" autoLine="0" autoPict="0">
                <anchor moveWithCells="1">
                  <from>
                    <xdr:col>10</xdr:col>
                    <xdr:colOff>0</xdr:colOff>
                    <xdr:row>4</xdr:row>
                    <xdr:rowOff>38100</xdr:rowOff>
                  </from>
                  <to>
                    <xdr:col>11</xdr:col>
                    <xdr:colOff>38100</xdr:colOff>
                    <xdr:row>5</xdr:row>
                    <xdr:rowOff>0</xdr:rowOff>
                  </to>
                </anchor>
              </controlPr>
            </control>
          </mc:Choice>
        </mc:AlternateContent>
        <mc:AlternateContent xmlns:mc="http://schemas.openxmlformats.org/markup-compatibility/2006">
          <mc:Choice Requires="x14">
            <control shapeId="74017" r:id="rId5" name="Check Box 289">
              <controlPr defaultSize="0" autoFill="0" autoLine="0" autoPict="0">
                <anchor moveWithCells="1">
                  <from>
                    <xdr:col>17</xdr:col>
                    <xdr:colOff>9525</xdr:colOff>
                    <xdr:row>4</xdr:row>
                    <xdr:rowOff>38100</xdr:rowOff>
                  </from>
                  <to>
                    <xdr:col>18</xdr:col>
                    <xdr:colOff>47625</xdr:colOff>
                    <xdr:row>5</xdr:row>
                    <xdr:rowOff>0</xdr:rowOff>
                  </to>
                </anchor>
              </controlPr>
            </control>
          </mc:Choice>
        </mc:AlternateContent>
        <mc:AlternateContent xmlns:mc="http://schemas.openxmlformats.org/markup-compatibility/2006">
          <mc:Choice Requires="x14">
            <control shapeId="74018" r:id="rId6" name="Check Box 290">
              <controlPr defaultSize="0" autoFill="0" autoLine="0" autoPict="0">
                <anchor moveWithCells="1">
                  <from>
                    <xdr:col>9</xdr:col>
                    <xdr:colOff>171450</xdr:colOff>
                    <xdr:row>6</xdr:row>
                    <xdr:rowOff>9525</xdr:rowOff>
                  </from>
                  <to>
                    <xdr:col>11</xdr:col>
                    <xdr:colOff>19050</xdr:colOff>
                    <xdr:row>6</xdr:row>
                    <xdr:rowOff>219075</xdr:rowOff>
                  </to>
                </anchor>
              </controlPr>
            </control>
          </mc:Choice>
        </mc:AlternateContent>
        <mc:AlternateContent xmlns:mc="http://schemas.openxmlformats.org/markup-compatibility/2006">
          <mc:Choice Requires="x14">
            <control shapeId="74019" r:id="rId7" name="Check Box 291">
              <controlPr defaultSize="0" autoFill="0" autoLine="0" autoPict="0">
                <anchor moveWithCells="1">
                  <from>
                    <xdr:col>27</xdr:col>
                    <xdr:colOff>104775</xdr:colOff>
                    <xdr:row>12</xdr:row>
                    <xdr:rowOff>28575</xdr:rowOff>
                  </from>
                  <to>
                    <xdr:col>28</xdr:col>
                    <xdr:colOff>133350</xdr:colOff>
                    <xdr:row>12</xdr:row>
                    <xdr:rowOff>238125</xdr:rowOff>
                  </to>
                </anchor>
              </controlPr>
            </control>
          </mc:Choice>
        </mc:AlternateContent>
        <mc:AlternateContent xmlns:mc="http://schemas.openxmlformats.org/markup-compatibility/2006">
          <mc:Choice Requires="x14">
            <control shapeId="74020" r:id="rId8" name="Check Box 292">
              <controlPr defaultSize="0" autoFill="0" autoLine="0" autoPict="0">
                <anchor moveWithCells="1">
                  <from>
                    <xdr:col>29</xdr:col>
                    <xdr:colOff>104775</xdr:colOff>
                    <xdr:row>12</xdr:row>
                    <xdr:rowOff>28575</xdr:rowOff>
                  </from>
                  <to>
                    <xdr:col>30</xdr:col>
                    <xdr:colOff>133350</xdr:colOff>
                    <xdr:row>12</xdr:row>
                    <xdr:rowOff>238125</xdr:rowOff>
                  </to>
                </anchor>
              </controlPr>
            </control>
          </mc:Choice>
        </mc:AlternateContent>
        <mc:AlternateContent xmlns:mc="http://schemas.openxmlformats.org/markup-compatibility/2006">
          <mc:Choice Requires="x14">
            <control shapeId="74021" r:id="rId9" name="Check Box 293">
              <controlPr defaultSize="0" autoFill="0" autoLine="0" autoPict="0">
                <anchor moveWithCells="1">
                  <from>
                    <xdr:col>29</xdr:col>
                    <xdr:colOff>104775</xdr:colOff>
                    <xdr:row>13</xdr:row>
                    <xdr:rowOff>28575</xdr:rowOff>
                  </from>
                  <to>
                    <xdr:col>30</xdr:col>
                    <xdr:colOff>133350</xdr:colOff>
                    <xdr:row>13</xdr:row>
                    <xdr:rowOff>238125</xdr:rowOff>
                  </to>
                </anchor>
              </controlPr>
            </control>
          </mc:Choice>
        </mc:AlternateContent>
        <mc:AlternateContent xmlns:mc="http://schemas.openxmlformats.org/markup-compatibility/2006">
          <mc:Choice Requires="x14">
            <control shapeId="74022" r:id="rId10" name="Check Box 294">
              <controlPr defaultSize="0" autoFill="0" autoLine="0" autoPict="0">
                <anchor moveWithCells="1">
                  <from>
                    <xdr:col>27</xdr:col>
                    <xdr:colOff>104775</xdr:colOff>
                    <xdr:row>13</xdr:row>
                    <xdr:rowOff>28575</xdr:rowOff>
                  </from>
                  <to>
                    <xdr:col>28</xdr:col>
                    <xdr:colOff>133350</xdr:colOff>
                    <xdr:row>13</xdr:row>
                    <xdr:rowOff>238125</xdr:rowOff>
                  </to>
                </anchor>
              </controlPr>
            </control>
          </mc:Choice>
        </mc:AlternateContent>
        <mc:AlternateContent xmlns:mc="http://schemas.openxmlformats.org/markup-compatibility/2006">
          <mc:Choice Requires="x14">
            <control shapeId="74023" r:id="rId11" name="Check Box 295">
              <controlPr defaultSize="0" autoFill="0" autoLine="0" autoPict="0">
                <anchor moveWithCells="1">
                  <from>
                    <xdr:col>27</xdr:col>
                    <xdr:colOff>104775</xdr:colOff>
                    <xdr:row>14</xdr:row>
                    <xdr:rowOff>28575</xdr:rowOff>
                  </from>
                  <to>
                    <xdr:col>28</xdr:col>
                    <xdr:colOff>133350</xdr:colOff>
                    <xdr:row>14</xdr:row>
                    <xdr:rowOff>238125</xdr:rowOff>
                  </to>
                </anchor>
              </controlPr>
            </control>
          </mc:Choice>
        </mc:AlternateContent>
        <mc:AlternateContent xmlns:mc="http://schemas.openxmlformats.org/markup-compatibility/2006">
          <mc:Choice Requires="x14">
            <control shapeId="74024" r:id="rId12" name="Check Box 296">
              <controlPr defaultSize="0" autoFill="0" autoLine="0" autoPict="0">
                <anchor moveWithCells="1">
                  <from>
                    <xdr:col>29</xdr:col>
                    <xdr:colOff>104775</xdr:colOff>
                    <xdr:row>14</xdr:row>
                    <xdr:rowOff>28575</xdr:rowOff>
                  </from>
                  <to>
                    <xdr:col>30</xdr:col>
                    <xdr:colOff>133350</xdr:colOff>
                    <xdr:row>14</xdr:row>
                    <xdr:rowOff>238125</xdr:rowOff>
                  </to>
                </anchor>
              </controlPr>
            </control>
          </mc:Choice>
        </mc:AlternateContent>
        <mc:AlternateContent xmlns:mc="http://schemas.openxmlformats.org/markup-compatibility/2006">
          <mc:Choice Requires="x14">
            <control shapeId="74025" r:id="rId13" name="Check Box 297">
              <controlPr defaultSize="0" autoFill="0" autoLine="0" autoPict="0">
                <anchor moveWithCells="1">
                  <from>
                    <xdr:col>29</xdr:col>
                    <xdr:colOff>104775</xdr:colOff>
                    <xdr:row>15</xdr:row>
                    <xdr:rowOff>28575</xdr:rowOff>
                  </from>
                  <to>
                    <xdr:col>30</xdr:col>
                    <xdr:colOff>133350</xdr:colOff>
                    <xdr:row>15</xdr:row>
                    <xdr:rowOff>238125</xdr:rowOff>
                  </to>
                </anchor>
              </controlPr>
            </control>
          </mc:Choice>
        </mc:AlternateContent>
        <mc:AlternateContent xmlns:mc="http://schemas.openxmlformats.org/markup-compatibility/2006">
          <mc:Choice Requires="x14">
            <control shapeId="74026" r:id="rId14" name="Check Box 298">
              <controlPr defaultSize="0" autoFill="0" autoLine="0" autoPict="0">
                <anchor moveWithCells="1">
                  <from>
                    <xdr:col>27</xdr:col>
                    <xdr:colOff>104775</xdr:colOff>
                    <xdr:row>15</xdr:row>
                    <xdr:rowOff>28575</xdr:rowOff>
                  </from>
                  <to>
                    <xdr:col>28</xdr:col>
                    <xdr:colOff>133350</xdr:colOff>
                    <xdr:row>15</xdr:row>
                    <xdr:rowOff>238125</xdr:rowOff>
                  </to>
                </anchor>
              </controlPr>
            </control>
          </mc:Choice>
        </mc:AlternateContent>
        <mc:AlternateContent xmlns:mc="http://schemas.openxmlformats.org/markup-compatibility/2006">
          <mc:Choice Requires="x14">
            <control shapeId="74027" r:id="rId15" name="Check Box 299">
              <controlPr defaultSize="0" autoFill="0" autoLine="0" autoPict="0">
                <anchor moveWithCells="1">
                  <from>
                    <xdr:col>27</xdr:col>
                    <xdr:colOff>95250</xdr:colOff>
                    <xdr:row>16</xdr:row>
                    <xdr:rowOff>57150</xdr:rowOff>
                  </from>
                  <to>
                    <xdr:col>28</xdr:col>
                    <xdr:colOff>123825</xdr:colOff>
                    <xdr:row>16</xdr:row>
                    <xdr:rowOff>266700</xdr:rowOff>
                  </to>
                </anchor>
              </controlPr>
            </control>
          </mc:Choice>
        </mc:AlternateContent>
        <mc:AlternateContent xmlns:mc="http://schemas.openxmlformats.org/markup-compatibility/2006">
          <mc:Choice Requires="x14">
            <control shapeId="74028" r:id="rId16" name="Check Box 300">
              <controlPr defaultSize="0" autoFill="0" autoLine="0" autoPict="0">
                <anchor moveWithCells="1">
                  <from>
                    <xdr:col>29</xdr:col>
                    <xdr:colOff>95250</xdr:colOff>
                    <xdr:row>16</xdr:row>
                    <xdr:rowOff>57150</xdr:rowOff>
                  </from>
                  <to>
                    <xdr:col>30</xdr:col>
                    <xdr:colOff>123825</xdr:colOff>
                    <xdr:row>16</xdr:row>
                    <xdr:rowOff>266700</xdr:rowOff>
                  </to>
                </anchor>
              </controlPr>
            </control>
          </mc:Choice>
        </mc:AlternateContent>
        <mc:AlternateContent xmlns:mc="http://schemas.openxmlformats.org/markup-compatibility/2006">
          <mc:Choice Requires="x14">
            <control shapeId="74029" r:id="rId17" name="Check Box 301">
              <controlPr defaultSize="0" autoFill="0" autoLine="0" autoPict="0">
                <anchor moveWithCells="1">
                  <from>
                    <xdr:col>29</xdr:col>
                    <xdr:colOff>104775</xdr:colOff>
                    <xdr:row>10</xdr:row>
                    <xdr:rowOff>123825</xdr:rowOff>
                  </from>
                  <to>
                    <xdr:col>30</xdr:col>
                    <xdr:colOff>133350</xdr:colOff>
                    <xdr:row>10</xdr:row>
                    <xdr:rowOff>333375</xdr:rowOff>
                  </to>
                </anchor>
              </controlPr>
            </control>
          </mc:Choice>
        </mc:AlternateContent>
        <mc:AlternateContent xmlns:mc="http://schemas.openxmlformats.org/markup-compatibility/2006">
          <mc:Choice Requires="x14">
            <control shapeId="74030" r:id="rId18" name="Check Box 302">
              <controlPr defaultSize="0" autoFill="0" autoLine="0" autoPict="0">
                <anchor moveWithCells="1">
                  <from>
                    <xdr:col>27</xdr:col>
                    <xdr:colOff>104775</xdr:colOff>
                    <xdr:row>10</xdr:row>
                    <xdr:rowOff>123825</xdr:rowOff>
                  </from>
                  <to>
                    <xdr:col>28</xdr:col>
                    <xdr:colOff>133350</xdr:colOff>
                    <xdr:row>10</xdr:row>
                    <xdr:rowOff>333375</xdr:rowOff>
                  </to>
                </anchor>
              </controlPr>
            </control>
          </mc:Choice>
        </mc:AlternateContent>
        <mc:AlternateContent xmlns:mc="http://schemas.openxmlformats.org/markup-compatibility/2006">
          <mc:Choice Requires="x14">
            <control shapeId="74031" r:id="rId19" name="Check Box 303">
              <controlPr defaultSize="0" autoFill="0" autoLine="0" autoPict="0">
                <anchor moveWithCells="1">
                  <from>
                    <xdr:col>27</xdr:col>
                    <xdr:colOff>104775</xdr:colOff>
                    <xdr:row>11</xdr:row>
                    <xdr:rowOff>123825</xdr:rowOff>
                  </from>
                  <to>
                    <xdr:col>28</xdr:col>
                    <xdr:colOff>133350</xdr:colOff>
                    <xdr:row>11</xdr:row>
                    <xdr:rowOff>333375</xdr:rowOff>
                  </to>
                </anchor>
              </controlPr>
            </control>
          </mc:Choice>
        </mc:AlternateContent>
        <mc:AlternateContent xmlns:mc="http://schemas.openxmlformats.org/markup-compatibility/2006">
          <mc:Choice Requires="x14">
            <control shapeId="74032" r:id="rId20" name="Check Box 304">
              <controlPr defaultSize="0" autoFill="0" autoLine="0" autoPict="0">
                <anchor moveWithCells="1">
                  <from>
                    <xdr:col>29</xdr:col>
                    <xdr:colOff>104775</xdr:colOff>
                    <xdr:row>11</xdr:row>
                    <xdr:rowOff>123825</xdr:rowOff>
                  </from>
                  <to>
                    <xdr:col>30</xdr:col>
                    <xdr:colOff>133350</xdr:colOff>
                    <xdr:row>11</xdr:row>
                    <xdr:rowOff>333375</xdr:rowOff>
                  </to>
                </anchor>
              </controlPr>
            </control>
          </mc:Choice>
        </mc:AlternateContent>
        <mc:AlternateContent xmlns:mc="http://schemas.openxmlformats.org/markup-compatibility/2006">
          <mc:Choice Requires="x14">
            <control shapeId="74033" r:id="rId21" name="Check Box 305">
              <controlPr defaultSize="0" autoFill="0" autoLine="0" autoPict="0">
                <anchor moveWithCells="1">
                  <from>
                    <xdr:col>27</xdr:col>
                    <xdr:colOff>104775</xdr:colOff>
                    <xdr:row>17</xdr:row>
                    <xdr:rowOff>28575</xdr:rowOff>
                  </from>
                  <to>
                    <xdr:col>28</xdr:col>
                    <xdr:colOff>133350</xdr:colOff>
                    <xdr:row>17</xdr:row>
                    <xdr:rowOff>238125</xdr:rowOff>
                  </to>
                </anchor>
              </controlPr>
            </control>
          </mc:Choice>
        </mc:AlternateContent>
        <mc:AlternateContent xmlns:mc="http://schemas.openxmlformats.org/markup-compatibility/2006">
          <mc:Choice Requires="x14">
            <control shapeId="74034" r:id="rId22" name="Check Box 306">
              <controlPr defaultSize="0" autoFill="0" autoLine="0" autoPict="0">
                <anchor moveWithCells="1">
                  <from>
                    <xdr:col>29</xdr:col>
                    <xdr:colOff>104775</xdr:colOff>
                    <xdr:row>17</xdr:row>
                    <xdr:rowOff>28575</xdr:rowOff>
                  </from>
                  <to>
                    <xdr:col>30</xdr:col>
                    <xdr:colOff>133350</xdr:colOff>
                    <xdr:row>17</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鑑文</vt:lpstr>
      <vt:lpstr>鑑文 (記載例)</vt:lpstr>
      <vt:lpstr>表紙 </vt:lpstr>
      <vt:lpstr>留意事項※印刷不要</vt:lpstr>
      <vt:lpstr>入所児童・施設、設備関係</vt:lpstr>
      <vt:lpstr>施設運営管理関係</vt:lpstr>
      <vt:lpstr>職員処遇関係</vt:lpstr>
      <vt:lpstr>職員処遇－研修</vt:lpstr>
      <vt:lpstr>給食業務関係</vt:lpstr>
      <vt:lpstr>児童の健康管理・安全管理</vt:lpstr>
      <vt:lpstr>非常災害対策の状況</vt:lpstr>
      <vt:lpstr>福祉サービスの質の向上の取組み</vt:lpstr>
      <vt:lpstr>秘密保持及び同意に関する事項</vt:lpstr>
      <vt:lpstr>別表1</vt:lpstr>
      <vt:lpstr>別表2 正規職員勤務状況（記入例）※印刷不要</vt:lpstr>
      <vt:lpstr>別表2 正規職員勤務状況</vt:lpstr>
      <vt:lpstr>別表3 非正規職員勤務状況（記入例）※印刷不要</vt:lpstr>
      <vt:lpstr>別表3 非正規職員勤務状況</vt:lpstr>
      <vt:lpstr>給食業務関係!Print_Area</vt:lpstr>
      <vt:lpstr>施設運営管理関係!Print_Area</vt:lpstr>
      <vt:lpstr>児童の健康管理・安全管理!Print_Area</vt:lpstr>
      <vt:lpstr>職員処遇関係!Print_Area</vt:lpstr>
      <vt:lpstr>'職員処遇－研修'!Print_Area</vt:lpstr>
      <vt:lpstr>'入所児童・施設、設備関係'!Print_Area</vt:lpstr>
      <vt:lpstr>秘密保持及び同意に関する事項!Print_Area</vt:lpstr>
      <vt:lpstr>非常災害対策の状況!Print_Area</vt:lpstr>
      <vt:lpstr>'表紙 '!Print_Area</vt:lpstr>
      <vt:lpstr>福祉サービスの質の向上の取組み!Print_Area</vt:lpstr>
      <vt:lpstr>別表1!Print_Area</vt:lpstr>
      <vt:lpstr>'別表2 正規職員勤務状況'!Print_Area</vt:lpstr>
      <vt:lpstr>'別表2 正規職員勤務状況（記入例）※印刷不要'!Print_Area</vt:lpstr>
      <vt:lpstr>'別表3 非正規職員勤務状況'!Print_Area</vt:lpstr>
      <vt:lpstr>'別表3 非正規職員勤務状況（記入例）※印刷不要'!Print_Area</vt:lpstr>
      <vt:lpstr>留意事項※印刷不要!Print_Area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教育保育係3</dc:creator>
  <cp:lastModifiedBy>教育保育係2</cp:lastModifiedBy>
  <cp:lastPrinted>2024-06-13T06:03:49Z</cp:lastPrinted>
  <dcterms:created xsi:type="dcterms:W3CDTF">2024-05-02T04:04:18Z</dcterms:created>
  <dcterms:modified xsi:type="dcterms:W3CDTF">2024-06-13T06:06:21Z</dcterms:modified>
</cp:coreProperties>
</file>