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drawings/drawing8.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13.xml" ContentType="application/vnd.openxmlformats-officedocument.drawing+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omments9.xml" ContentType="application/vnd.openxmlformats-officedocument.spreadsheetml.comments+xml"/>
  <Override PartName="/xl/drawings/drawing14.xml" ContentType="application/vnd.openxmlformats-officedocument.drawing+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drawings/drawing15.xml" ContentType="application/vnd.openxmlformats-officedocument.drawing+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drawings/drawing16.xml" ContentType="application/vnd.openxmlformats-officedocument.drawing+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drawings/drawing17.xml" ContentType="application/vnd.openxmlformats-officedocument.drawing+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18.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19.xml" ContentType="application/vnd.openxmlformats-officedocument.drawing+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drawings/drawing20.xml" ContentType="application/vnd.openxmlformats-officedocument.drawing+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omments10.xml" ContentType="application/vnd.openxmlformats-officedocument.spreadsheetml.comments+xml"/>
  <Override PartName="/xl/drawings/drawing21.xml" ContentType="application/vnd.openxmlformats-officedocument.drawing+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drawings/drawing22.xml" ContentType="application/vnd.openxmlformats-officedocument.drawing+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drawings/drawing23.xml" ContentType="application/vnd.openxmlformats-officedocument.drawing+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drawings/drawing24.xml" ContentType="application/vnd.openxmlformats-officedocument.drawing+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drawings/drawing25.xml" ContentType="application/vnd.openxmlformats-officedocument.drawing+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omments11.xml" ContentType="application/vnd.openxmlformats-officedocument.spreadsheetml.comments+xml"/>
  <Override PartName="/xl/drawings/drawing26.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drawings/drawing27.xml" ContentType="application/vnd.openxmlformats-officedocument.drawing+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drawings/drawing28.xml" ContentType="application/vnd.openxmlformats-officedocument.drawing+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drawings/drawing29.xml" ContentType="application/vnd.openxmlformats-officedocument.drawing+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drawings/drawing30.xml" ContentType="application/vnd.openxmlformats-officedocument.drawing+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omments12.xml" ContentType="application/vnd.openxmlformats-officedocument.spreadsheetml.comments+xml"/>
  <Override PartName="/xl/drawings/drawing31.xml" ContentType="application/vnd.openxmlformats-officedocument.drawing+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omments13.xml" ContentType="application/vnd.openxmlformats-officedocument.spreadsheetml.comments+xml"/>
  <Override PartName="/xl/drawings/drawing32.xml" ContentType="application/vnd.openxmlformats-officedocument.drawing+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R6\★確定版）事業者送付用\"/>
    </mc:Choice>
  </mc:AlternateContent>
  <xr:revisionPtr revIDLastSave="0" documentId="13_ncr:1_{8BD89906-1600-48D0-9FC0-28EC5BAE907F}" xr6:coauthVersionLast="47" xr6:coauthVersionMax="47" xr10:uidLastSave="{00000000-0000-0000-0000-000000000000}"/>
  <bookViews>
    <workbookView xWindow="-120" yWindow="-120" windowWidth="29040" windowHeight="15840" tabRatio="813" firstSheet="1" activeTab="3" xr2:uid="{00000000-000D-0000-FFFF-FFFF00000000}"/>
  </bookViews>
  <sheets>
    <sheet name="No1 (2)" sheetId="154" state="hidden" r:id="rId1"/>
    <sheet name="鑑文" sheetId="260" r:id="rId2"/>
    <sheet name="鑑文 (記載例)" sheetId="261" r:id="rId3"/>
    <sheet name="表紙" sheetId="225" r:id="rId4"/>
    <sheet name="留意事項※印刷不要" sheetId="185" r:id="rId5"/>
    <sheet name="No1" sheetId="156" r:id="rId6"/>
    <sheet name="No2 (記入例）※印刷不要" sheetId="236" r:id="rId7"/>
    <sheet name="No2" sheetId="235" r:id="rId8"/>
    <sheet name="No3" sheetId="259" r:id="rId9"/>
    <sheet name="No4" sheetId="101" r:id="rId10"/>
    <sheet name="No5" sheetId="212" r:id="rId11"/>
    <sheet name="No6" sheetId="161" r:id="rId12"/>
    <sheet name="No7" sheetId="242" r:id="rId13"/>
    <sheet name="No8" sheetId="210" r:id="rId14"/>
    <sheet name="No9" sheetId="162" r:id="rId15"/>
    <sheet name="No10" sheetId="245" r:id="rId16"/>
    <sheet name="No11（記入例）※印刷不要" sheetId="246" r:id="rId17"/>
    <sheet name="No11" sheetId="247" r:id="rId18"/>
    <sheet name="No12（記入例）※印刷不要" sheetId="248" r:id="rId19"/>
    <sheet name="No12" sheetId="249" r:id="rId20"/>
    <sheet name="No13" sheetId="167" r:id="rId21"/>
    <sheet name="No14" sheetId="168" r:id="rId22"/>
    <sheet name="No15" sheetId="197" r:id="rId23"/>
    <sheet name="No16" sheetId="213" r:id="rId24"/>
    <sheet name="No17" sheetId="214" r:id="rId25"/>
    <sheet name="No18" sheetId="215" r:id="rId26"/>
    <sheet name="No19" sheetId="183" r:id="rId27"/>
    <sheet name="No20" sheetId="173" r:id="rId28"/>
    <sheet name="No21" sheetId="174" r:id="rId29"/>
    <sheet name="No22 " sheetId="250" r:id="rId30"/>
    <sheet name="No23 " sheetId="243" r:id="rId31"/>
    <sheet name="No24" sheetId="251" r:id="rId32"/>
    <sheet name="No25" sheetId="252" r:id="rId33"/>
    <sheet name="No26" sheetId="253" r:id="rId34"/>
    <sheet name="No27" sheetId="255" r:id="rId35"/>
    <sheet name="No28 " sheetId="256" r:id="rId36"/>
  </sheets>
  <definedNames>
    <definedName name="_xlnm.Print_Area" localSheetId="5">'No1'!$A$1:$AK$73</definedName>
    <definedName name="_xlnm.Print_Area" localSheetId="0">'No1 (2)'!$A$1:$AJ$66</definedName>
    <definedName name="_xlnm.Print_Area" localSheetId="15">'No10'!$A$1:$AN$66</definedName>
    <definedName name="_xlnm.Print_Area" localSheetId="17">'No11'!$A$1:$BP$82</definedName>
    <definedName name="_xlnm.Print_Area" localSheetId="16">'No11（記入例）※印刷不要'!$A$1:$BP$41</definedName>
    <definedName name="_xlnm.Print_Area" localSheetId="19">'No12'!$A$1:$BL$82</definedName>
    <definedName name="_xlnm.Print_Area" localSheetId="18">'No12（記入例）※印刷不要'!$A$1:$BL$41</definedName>
    <definedName name="_xlnm.Print_Area" localSheetId="20">'No13'!$A$1:$AN$50</definedName>
    <definedName name="_xlnm.Print_Area" localSheetId="21">'No14'!$A$1:$AN$57</definedName>
    <definedName name="_xlnm.Print_Area" localSheetId="22">'No15'!$A$1:$AM$53</definedName>
    <definedName name="_xlnm.Print_Area" localSheetId="23">'No16'!$A$1:$AN$61</definedName>
    <definedName name="_xlnm.Print_Area" localSheetId="24">'No17'!$A$1:$AM$61</definedName>
    <definedName name="_xlnm.Print_Area" localSheetId="25">'No18'!$A$1:$AM$63</definedName>
    <definedName name="_xlnm.Print_Area" localSheetId="26">'No19'!$A$1:$AL$62</definedName>
    <definedName name="_xlnm.Print_Area" localSheetId="7">'No2'!$A$1:$AX$82</definedName>
    <definedName name="_xlnm.Print_Area" localSheetId="6">'No2 (記入例）※印刷不要'!$A$1:$AX$82</definedName>
    <definedName name="_xlnm.Print_Area" localSheetId="27">'No20'!$A$1:$AL$61</definedName>
    <definedName name="_xlnm.Print_Area" localSheetId="28">'No21'!$A$1:$AL$62</definedName>
    <definedName name="_xlnm.Print_Area" localSheetId="29">'No22 '!$A$1:$AL$61</definedName>
    <definedName name="_xlnm.Print_Area" localSheetId="30">'No23 '!$A$1:$AL$62</definedName>
    <definedName name="_xlnm.Print_Area" localSheetId="31">'No24'!$A$1:$AL$62</definedName>
    <definedName name="_xlnm.Print_Area" localSheetId="32">'No25'!$A$1:$AL$61</definedName>
    <definedName name="_xlnm.Print_Area" localSheetId="33">'No26'!$A$1:$AM$59</definedName>
    <definedName name="_xlnm.Print_Area" localSheetId="34">'No27'!$A$1:$AL$60</definedName>
    <definedName name="_xlnm.Print_Area" localSheetId="35">'No28 '!$A$1:$AL$58</definedName>
    <definedName name="_xlnm.Print_Area" localSheetId="8">'No3'!$A$1:$AR$58</definedName>
    <definedName name="_xlnm.Print_Area" localSheetId="9">'No4'!$A$1:$AL$66</definedName>
    <definedName name="_xlnm.Print_Area" localSheetId="10">'No5'!$A$1:$AN$61</definedName>
    <definedName name="_xlnm.Print_Area" localSheetId="11">'No6'!$A$1:$AM$61</definedName>
    <definedName name="_xlnm.Print_Area" localSheetId="12">'No7'!$A$1:$AO$66</definedName>
    <definedName name="_xlnm.Print_Area" localSheetId="13">'No8'!$A$1:$AR$43</definedName>
    <definedName name="_xlnm.Print_Area" localSheetId="14">'No9'!$A$1:$AN$62</definedName>
    <definedName name="_xlnm.Print_Area" localSheetId="3">表紙!$A$1:$AJ$38</definedName>
    <definedName name="_xlnm.Print_Area" localSheetId="4">留意事項※印刷不要!$A$1:$M$21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11" i="235" l="1"/>
  <c r="BA50" i="212"/>
  <c r="AY50" i="212"/>
  <c r="AW50" i="212"/>
  <c r="AU50" i="212"/>
  <c r="AS50" i="212"/>
  <c r="AQ50" i="212"/>
  <c r="AP50" i="212"/>
  <c r="X50" i="212"/>
  <c r="BA49" i="212"/>
  <c r="AY49" i="212"/>
  <c r="AW49" i="212"/>
  <c r="AU49" i="212"/>
  <c r="AS49" i="212"/>
  <c r="AQ49" i="212"/>
  <c r="AP49" i="212"/>
  <c r="X49" i="212"/>
  <c r="BA48" i="212"/>
  <c r="AY48" i="212"/>
  <c r="AW48" i="212"/>
  <c r="AU48" i="212"/>
  <c r="AS48" i="212"/>
  <c r="AQ48" i="212"/>
  <c r="AP48" i="212"/>
  <c r="X48" i="212"/>
  <c r="BA47" i="212"/>
  <c r="AY47" i="212"/>
  <c r="AW47" i="212"/>
  <c r="AU47" i="212"/>
  <c r="AS47" i="212"/>
  <c r="AQ47" i="212"/>
  <c r="AP47" i="212"/>
  <c r="X47" i="212"/>
  <c r="BA46" i="212"/>
  <c r="AY46" i="212"/>
  <c r="AW46" i="212"/>
  <c r="AU46" i="212"/>
  <c r="AS46" i="212"/>
  <c r="AQ46" i="212"/>
  <c r="AP46" i="212"/>
  <c r="X46" i="212"/>
  <c r="BA45" i="212"/>
  <c r="AY45" i="212"/>
  <c r="AW45" i="212"/>
  <c r="AU45" i="212"/>
  <c r="AS45" i="212"/>
  <c r="AQ45" i="212"/>
  <c r="AP45" i="212"/>
  <c r="X45" i="212"/>
  <c r="BA44" i="212"/>
  <c r="AY44" i="212"/>
  <c r="AW44" i="212"/>
  <c r="AU44" i="212"/>
  <c r="AS44" i="212"/>
  <c r="AQ44" i="212"/>
  <c r="AP44" i="212"/>
  <c r="X44" i="212"/>
  <c r="BA43" i="212"/>
  <c r="AY43" i="212"/>
  <c r="AW43" i="212"/>
  <c r="AU43" i="212"/>
  <c r="AS43" i="212"/>
  <c r="AQ43" i="212"/>
  <c r="AP43" i="212"/>
  <c r="X43" i="212"/>
  <c r="BA42" i="212"/>
  <c r="AY42" i="212"/>
  <c r="AW42" i="212"/>
  <c r="AU42" i="212"/>
  <c r="AS42" i="212"/>
  <c r="AQ42" i="212"/>
  <c r="AP42" i="212"/>
  <c r="X42" i="212"/>
  <c r="BA41" i="212"/>
  <c r="AY41" i="212"/>
  <c r="AW41" i="212"/>
  <c r="AU41" i="212"/>
  <c r="AS41" i="212"/>
  <c r="AQ41" i="212"/>
  <c r="AP41" i="212"/>
  <c r="X41" i="212"/>
  <c r="BA40" i="212"/>
  <c r="AY40" i="212"/>
  <c r="AW40" i="212"/>
  <c r="AU40" i="212"/>
  <c r="AS40" i="212"/>
  <c r="AQ40" i="212"/>
  <c r="AP40" i="212"/>
  <c r="X40" i="212"/>
  <c r="BA39" i="212"/>
  <c r="AY39" i="212"/>
  <c r="AW39" i="212"/>
  <c r="AU39" i="212"/>
  <c r="AS39" i="212"/>
  <c r="AQ39" i="212"/>
  <c r="AP39" i="212"/>
  <c r="X39" i="212"/>
  <c r="BA38" i="212"/>
  <c r="AY38" i="212"/>
  <c r="AW38" i="212"/>
  <c r="AU38" i="212"/>
  <c r="AS38" i="212"/>
  <c r="AQ38" i="212"/>
  <c r="AP38" i="212"/>
  <c r="X38" i="212"/>
  <c r="BA37" i="212"/>
  <c r="AY37" i="212"/>
  <c r="AW37" i="212"/>
  <c r="AU37" i="212"/>
  <c r="AS37" i="212"/>
  <c r="AQ37" i="212"/>
  <c r="AP37" i="212"/>
  <c r="X37" i="212"/>
  <c r="BA34" i="212"/>
  <c r="AY34" i="212"/>
  <c r="AW34" i="212"/>
  <c r="AU34" i="212"/>
  <c r="AS34" i="212"/>
  <c r="AQ34" i="212"/>
  <c r="AP34" i="212"/>
  <c r="X34" i="212"/>
  <c r="BA32" i="212"/>
  <c r="AY32" i="212"/>
  <c r="AW32" i="212"/>
  <c r="AU32" i="212"/>
  <c r="AS32" i="212"/>
  <c r="AQ32" i="212"/>
  <c r="AP32" i="212"/>
  <c r="X32" i="212"/>
  <c r="BA27" i="212"/>
  <c r="AY27" i="212"/>
  <c r="AW27" i="212"/>
  <c r="AU27" i="212"/>
  <c r="AS27" i="212"/>
  <c r="AQ27" i="212"/>
  <c r="AP27" i="212"/>
  <c r="X27" i="212"/>
  <c r="BA26" i="212"/>
  <c r="AY26" i="212"/>
  <c r="AW26" i="212"/>
  <c r="AU26" i="212"/>
  <c r="AS26" i="212"/>
  <c r="AQ26" i="212"/>
  <c r="AP26" i="212"/>
  <c r="X26" i="212"/>
  <c r="BC46" i="212" l="1"/>
  <c r="BE46" i="212" s="1"/>
  <c r="BC48" i="212"/>
  <c r="BE48" i="212" s="1"/>
  <c r="BC41" i="212"/>
  <c r="BE41" i="212" s="1"/>
  <c r="AG41" i="212" s="1"/>
  <c r="BC50" i="212"/>
  <c r="BE50" i="212" s="1"/>
  <c r="AG50" i="212" s="1"/>
  <c r="BC44" i="212"/>
  <c r="BE44" i="212" s="1"/>
  <c r="AG44" i="212" s="1"/>
  <c r="AG48" i="212"/>
  <c r="AG46" i="212"/>
  <c r="BC40" i="212"/>
  <c r="BE40" i="212" s="1"/>
  <c r="AG40" i="212" s="1"/>
  <c r="BC37" i="212"/>
  <c r="BE37" i="212" s="1"/>
  <c r="AG37" i="212" s="1"/>
  <c r="BC43" i="212"/>
  <c r="BE43" i="212" s="1"/>
  <c r="AG43" i="212" s="1"/>
  <c r="BC47" i="212"/>
  <c r="BE47" i="212" s="1"/>
  <c r="AG47" i="212" s="1"/>
  <c r="BC38" i="212"/>
  <c r="BE38" i="212" s="1"/>
  <c r="AG38" i="212" s="1"/>
  <c r="BC39" i="212"/>
  <c r="BE39" i="212" s="1"/>
  <c r="AG39" i="212" s="1"/>
  <c r="BC42" i="212"/>
  <c r="BE42" i="212" s="1"/>
  <c r="AG42" i="212" s="1"/>
  <c r="BC49" i="212"/>
  <c r="BE49" i="212" s="1"/>
  <c r="AG49" i="212" s="1"/>
  <c r="BC45" i="212"/>
  <c r="BE45" i="212" s="1"/>
  <c r="AG45" i="212" s="1"/>
  <c r="BC34" i="212"/>
  <c r="BE34" i="212" s="1"/>
  <c r="AG34" i="212" s="1"/>
  <c r="BC32" i="212"/>
  <c r="BE32" i="212" s="1"/>
  <c r="AG32" i="212" s="1"/>
  <c r="BC27" i="212"/>
  <c r="BE27" i="212" s="1"/>
  <c r="AG27" i="212" s="1"/>
  <c r="BC26" i="212"/>
  <c r="BE26" i="212" s="1"/>
  <c r="AG26" i="212" s="1"/>
  <c r="AB41" i="259"/>
  <c r="AG40" i="259"/>
  <c r="AE40" i="259"/>
  <c r="U40" i="259"/>
  <c r="S40" i="259"/>
  <c r="Q40" i="259"/>
  <c r="O40" i="259"/>
  <c r="M40" i="259"/>
  <c r="K40" i="259"/>
  <c r="AG39" i="259"/>
  <c r="AE39" i="259"/>
  <c r="U39" i="259"/>
  <c r="S39" i="259"/>
  <c r="Q39" i="259"/>
  <c r="O39" i="259"/>
  <c r="M39" i="259"/>
  <c r="K39" i="259"/>
  <c r="H39" i="259"/>
  <c r="W38" i="259"/>
  <c r="Y37" i="259" s="1"/>
  <c r="AB37" i="259"/>
  <c r="W37" i="259"/>
  <c r="W36" i="259"/>
  <c r="Y35" i="259" s="1"/>
  <c r="AB35" i="259"/>
  <c r="W35" i="259"/>
  <c r="W34" i="259"/>
  <c r="Y33" i="259" s="1"/>
  <c r="AB33" i="259"/>
  <c r="W33" i="259"/>
  <c r="W32" i="259"/>
  <c r="Y31" i="259" s="1"/>
  <c r="AB31" i="259"/>
  <c r="W31" i="259"/>
  <c r="W30" i="259"/>
  <c r="Y29" i="259" s="1"/>
  <c r="AB29" i="259"/>
  <c r="W29" i="259"/>
  <c r="BJ28" i="259"/>
  <c r="BJ21" i="259" s="1"/>
  <c r="BJ23" i="259" s="1"/>
  <c r="BF28" i="259"/>
  <c r="AX28" i="259"/>
  <c r="AX21" i="259" s="1"/>
  <c r="AX23" i="259" s="1"/>
  <c r="AT28" i="259"/>
  <c r="W28" i="259"/>
  <c r="Y27" i="259" s="1"/>
  <c r="AB27" i="259"/>
  <c r="W27" i="259"/>
  <c r="W26" i="259"/>
  <c r="Y25" i="259" s="1"/>
  <c r="AB25" i="259"/>
  <c r="W25" i="259"/>
  <c r="AB23" i="259"/>
  <c r="W23" i="259"/>
  <c r="Y23" i="259" s="1"/>
  <c r="W22" i="259"/>
  <c r="AB39" i="259" l="1"/>
  <c r="W39" i="259"/>
  <c r="Y39" i="259"/>
  <c r="W40" i="259"/>
  <c r="CA2" i="236" l="1"/>
  <c r="S42" i="236" s="1"/>
  <c r="CA2" i="235"/>
  <c r="S42" i="235" s="1"/>
  <c r="P59" i="236" l="1"/>
  <c r="BQ57" i="236"/>
  <c r="BQ50" i="236" s="1"/>
  <c r="BQ52" i="236" s="1"/>
  <c r="BM57" i="236"/>
  <c r="BE57" i="236"/>
  <c r="BE50" i="236" s="1"/>
  <c r="BE52" i="236" s="1"/>
  <c r="S43" i="236" s="1"/>
  <c r="BA57" i="236"/>
  <c r="AA55" i="236"/>
  <c r="AA53" i="236"/>
  <c r="AA51" i="236"/>
  <c r="AA49" i="236"/>
  <c r="AA59" i="236" l="1"/>
  <c r="AA65" i="236" s="1"/>
  <c r="S41" i="236" s="1"/>
  <c r="X17" i="236" l="1"/>
  <c r="AL11" i="236"/>
  <c r="X17" i="235" l="1"/>
  <c r="Z74" i="249"/>
  <c r="X74" i="249"/>
  <c r="BC73" i="249"/>
  <c r="AV73" i="249"/>
  <c r="AF73" i="249"/>
  <c r="AD73" i="249"/>
  <c r="Z73" i="249"/>
  <c r="X73" i="249"/>
  <c r="AB72" i="249"/>
  <c r="AS70" i="249"/>
  <c r="AB70" i="249"/>
  <c r="AB69" i="249"/>
  <c r="AS67" i="249"/>
  <c r="AB67" i="249"/>
  <c r="AB66" i="249"/>
  <c r="AS64" i="249"/>
  <c r="AB64" i="249"/>
  <c r="AB63" i="249"/>
  <c r="AS61" i="249"/>
  <c r="AB61" i="249"/>
  <c r="AB60" i="249"/>
  <c r="AS58" i="249"/>
  <c r="AB58" i="249"/>
  <c r="AB57" i="249"/>
  <c r="AS55" i="249"/>
  <c r="AB55" i="249"/>
  <c r="AB54" i="249"/>
  <c r="AS52" i="249"/>
  <c r="AB52" i="249"/>
  <c r="Z33" i="249"/>
  <c r="X33" i="249"/>
  <c r="BC32" i="249"/>
  <c r="AV32" i="249"/>
  <c r="AF32" i="249"/>
  <c r="AD32" i="249"/>
  <c r="Z32" i="249"/>
  <c r="X32" i="249"/>
  <c r="AB31" i="249"/>
  <c r="AS29" i="249"/>
  <c r="AB29" i="249"/>
  <c r="AB28" i="249"/>
  <c r="AS26" i="249"/>
  <c r="AB26" i="249"/>
  <c r="AB25" i="249"/>
  <c r="AS23" i="249"/>
  <c r="AB23" i="249"/>
  <c r="AB22" i="249"/>
  <c r="AS20" i="249"/>
  <c r="AB20" i="249"/>
  <c r="AB19" i="249"/>
  <c r="AS17" i="249"/>
  <c r="AB17" i="249"/>
  <c r="AB16" i="249"/>
  <c r="AS14" i="249"/>
  <c r="AB14" i="249"/>
  <c r="AB13" i="249"/>
  <c r="AS11" i="249"/>
  <c r="AB11" i="249"/>
  <c r="Z33" i="248"/>
  <c r="X33" i="248"/>
  <c r="BC32" i="248"/>
  <c r="AV32" i="248"/>
  <c r="AF32" i="248"/>
  <c r="AD32" i="248"/>
  <c r="Z32" i="248"/>
  <c r="X32" i="248"/>
  <c r="AB31" i="248"/>
  <c r="AS29" i="248"/>
  <c r="AB29" i="248"/>
  <c r="AB28" i="248"/>
  <c r="AS26" i="248"/>
  <c r="AB26" i="248"/>
  <c r="AB25" i="248"/>
  <c r="AS23" i="248"/>
  <c r="AB23" i="248"/>
  <c r="AB22" i="248"/>
  <c r="AS20" i="248"/>
  <c r="AB20" i="248"/>
  <c r="AB19" i="248"/>
  <c r="AS17" i="248"/>
  <c r="AB17" i="248"/>
  <c r="AB16" i="248"/>
  <c r="AS14" i="248"/>
  <c r="AB14" i="248"/>
  <c r="AB13" i="248"/>
  <c r="BO33" i="248" s="1"/>
  <c r="AS11" i="248"/>
  <c r="AS32" i="248" s="1"/>
  <c r="AB11" i="248"/>
  <c r="BP33" i="248" s="1"/>
  <c r="AB32" i="248" s="1"/>
  <c r="Z74" i="247"/>
  <c r="X74" i="247"/>
  <c r="AZ73" i="247"/>
  <c r="AH73" i="247"/>
  <c r="AD73" i="247"/>
  <c r="Z73" i="247"/>
  <c r="X73" i="247"/>
  <c r="AB72" i="247"/>
  <c r="AW70" i="247"/>
  <c r="AB70" i="247"/>
  <c r="AB69" i="247"/>
  <c r="AW67" i="247"/>
  <c r="AB67" i="247"/>
  <c r="AB66" i="247"/>
  <c r="AW64" i="247"/>
  <c r="AB64" i="247"/>
  <c r="AB63" i="247"/>
  <c r="AW61" i="247"/>
  <c r="AB61" i="247"/>
  <c r="AB60" i="247"/>
  <c r="AW58" i="247"/>
  <c r="AB58" i="247"/>
  <c r="AB57" i="247"/>
  <c r="AW55" i="247"/>
  <c r="AB55" i="247"/>
  <c r="AB54" i="247"/>
  <c r="AW52" i="247"/>
  <c r="AB52" i="247"/>
  <c r="BU74" i="247" s="1"/>
  <c r="AB73" i="247" s="1"/>
  <c r="Z33" i="247"/>
  <c r="X33" i="247"/>
  <c r="AZ32" i="247"/>
  <c r="AH32" i="247"/>
  <c r="AD32" i="247"/>
  <c r="Z32" i="247"/>
  <c r="X32" i="247"/>
  <c r="AB31" i="247"/>
  <c r="AW29" i="247"/>
  <c r="AB29" i="247"/>
  <c r="AB28" i="247"/>
  <c r="AW26" i="247"/>
  <c r="AB26" i="247"/>
  <c r="AB25" i="247"/>
  <c r="AW23" i="247"/>
  <c r="AB23" i="247"/>
  <c r="AB22" i="247"/>
  <c r="AW20" i="247"/>
  <c r="AB20" i="247"/>
  <c r="AB19" i="247"/>
  <c r="AW17" i="247"/>
  <c r="AB17" i="247"/>
  <c r="AB16" i="247"/>
  <c r="AW14" i="247"/>
  <c r="AB14" i="247"/>
  <c r="AB13" i="247"/>
  <c r="AW11" i="247"/>
  <c r="AB11" i="247"/>
  <c r="Z33" i="246"/>
  <c r="X33" i="246"/>
  <c r="AZ32" i="246"/>
  <c r="AH32" i="246"/>
  <c r="AD32" i="246"/>
  <c r="Z32" i="246"/>
  <c r="X32" i="246"/>
  <c r="AB31" i="246"/>
  <c r="AW29" i="246"/>
  <c r="AB29" i="246"/>
  <c r="AB28" i="246"/>
  <c r="AW26" i="246"/>
  <c r="AB26" i="246"/>
  <c r="AB25" i="246"/>
  <c r="AW23" i="246"/>
  <c r="AB23" i="246"/>
  <c r="AB22" i="246"/>
  <c r="AW20" i="246"/>
  <c r="AB20" i="246"/>
  <c r="AB19" i="246"/>
  <c r="AW17" i="246"/>
  <c r="AB17" i="246"/>
  <c r="AB16" i="246"/>
  <c r="AW14" i="246"/>
  <c r="AB14" i="246"/>
  <c r="AB13" i="246"/>
  <c r="BT33" i="246" s="1"/>
  <c r="AW11" i="246"/>
  <c r="AW32" i="246" s="1"/>
  <c r="AB11" i="246"/>
  <c r="BU33" i="246" s="1"/>
  <c r="AB32" i="246" s="1"/>
  <c r="BP33" i="249" l="1"/>
  <c r="AB32" i="249" s="1"/>
  <c r="BT33" i="247"/>
  <c r="BU32" i="247" s="1"/>
  <c r="AB33" i="247" s="1"/>
  <c r="BU33" i="247"/>
  <c r="AB32" i="247" s="1"/>
  <c r="AS32" i="249"/>
  <c r="BO33" i="249"/>
  <c r="BO32" i="249" s="1"/>
  <c r="BP74" i="249"/>
  <c r="AB73" i="249" s="1"/>
  <c r="AS73" i="249"/>
  <c r="BO74" i="249"/>
  <c r="BP73" i="249"/>
  <c r="AB74" i="249" s="1"/>
  <c r="BO73" i="249"/>
  <c r="BP32" i="248"/>
  <c r="AB33" i="248" s="1"/>
  <c r="BO32" i="248"/>
  <c r="AW73" i="247"/>
  <c r="BT74" i="247"/>
  <c r="AW32" i="247"/>
  <c r="BU73" i="247"/>
  <c r="AB74" i="247" s="1"/>
  <c r="BT73" i="247"/>
  <c r="BU32" i="246"/>
  <c r="AB33" i="246" s="1"/>
  <c r="BT32" i="246"/>
  <c r="BP32" i="249" l="1"/>
  <c r="AB33" i="249" s="1"/>
  <c r="BT32" i="247"/>
  <c r="AS1" i="210"/>
  <c r="BA24" i="212"/>
  <c r="BA25" i="212"/>
  <c r="BA28" i="212"/>
  <c r="BA29" i="212"/>
  <c r="BA30" i="212"/>
  <c r="BA31" i="212"/>
  <c r="BA33" i="212"/>
  <c r="BA35" i="212"/>
  <c r="BA36" i="212"/>
  <c r="BA23" i="212"/>
  <c r="AY24" i="212"/>
  <c r="AY25" i="212"/>
  <c r="AY28" i="212"/>
  <c r="AY29" i="212"/>
  <c r="AY30" i="212"/>
  <c r="AY31" i="212"/>
  <c r="AY33" i="212"/>
  <c r="AY35" i="212"/>
  <c r="AY36" i="212"/>
  <c r="AY23" i="212"/>
  <c r="AW24" i="212"/>
  <c r="AW25" i="212"/>
  <c r="AW28" i="212"/>
  <c r="AW29" i="212"/>
  <c r="AW30" i="212"/>
  <c r="AW31" i="212"/>
  <c r="AW33" i="212"/>
  <c r="AW35" i="212"/>
  <c r="AW36" i="212"/>
  <c r="AW23" i="212"/>
  <c r="AA53" i="235"/>
  <c r="P59" i="235"/>
  <c r="BQ57" i="235"/>
  <c r="BQ50" i="235" s="1"/>
  <c r="BQ52" i="235" s="1"/>
  <c r="BM57" i="235"/>
  <c r="BE57" i="235"/>
  <c r="BE50" i="235" s="1"/>
  <c r="BE52" i="235" s="1"/>
  <c r="S43" i="235" s="1"/>
  <c r="BA57" i="235"/>
  <c r="AA55" i="235"/>
  <c r="AA51" i="235"/>
  <c r="AA49" i="235"/>
  <c r="AA59" i="235" l="1"/>
  <c r="AA65" i="235" s="1"/>
  <c r="S41" i="235" s="1"/>
  <c r="J26" i="156"/>
  <c r="BA41" i="210" l="1"/>
  <c r="BB41" i="210"/>
  <c r="BC41" i="210" l="1"/>
  <c r="AZ41" i="210"/>
  <c r="Z29" i="210"/>
  <c r="Z30" i="210"/>
  <c r="Z31" i="210"/>
  <c r="Z32" i="210"/>
  <c r="Z33" i="210"/>
  <c r="Z34" i="210"/>
  <c r="Z35" i="210"/>
  <c r="Z36" i="210"/>
  <c r="Z37" i="210"/>
  <c r="Z38" i="210"/>
  <c r="Z39" i="210"/>
  <c r="Z40" i="210"/>
  <c r="Z41" i="210"/>
  <c r="Z28" i="210"/>
  <c r="AP33" i="212" l="1"/>
  <c r="AP35" i="212"/>
  <c r="AP36" i="212"/>
  <c r="AQ33" i="212"/>
  <c r="AS33" i="212"/>
  <c r="AU33" i="212"/>
  <c r="X33" i="212"/>
  <c r="T54" i="213"/>
  <c r="N54" i="213"/>
  <c r="H54" i="213"/>
  <c r="BC33" i="212" l="1"/>
  <c r="BE33" i="212" s="1"/>
  <c r="AG33" i="212" l="1"/>
  <c r="CS3" i="210"/>
  <c r="AC22" i="156" l="1"/>
  <c r="AH22" i="156" s="1"/>
  <c r="AP24" i="212" l="1"/>
  <c r="AP25" i="212"/>
  <c r="AP28" i="212"/>
  <c r="AP29" i="212"/>
  <c r="AP30" i="212"/>
  <c r="AP31" i="212"/>
  <c r="AP23" i="212"/>
  <c r="AU36" i="212"/>
  <c r="AS36" i="212"/>
  <c r="AQ36" i="212"/>
  <c r="AU35" i="212"/>
  <c r="AS35" i="212"/>
  <c r="AQ35" i="212"/>
  <c r="AU31" i="212"/>
  <c r="AS31" i="212"/>
  <c r="AQ31" i="212"/>
  <c r="AU30" i="212"/>
  <c r="AS30" i="212"/>
  <c r="AQ30" i="212"/>
  <c r="AU29" i="212"/>
  <c r="AS29" i="212"/>
  <c r="AQ29" i="212"/>
  <c r="AU28" i="212"/>
  <c r="AS28" i="212"/>
  <c r="AQ28" i="212"/>
  <c r="AU25" i="212"/>
  <c r="AS25" i="212"/>
  <c r="AQ25" i="212"/>
  <c r="AU24" i="212"/>
  <c r="AS24" i="212"/>
  <c r="AQ24" i="212"/>
  <c r="AU23" i="212"/>
  <c r="AS23" i="212"/>
  <c r="AQ23" i="212"/>
  <c r="BC23" i="212" l="1"/>
  <c r="BE23" i="212" s="1"/>
  <c r="BC24" i="212"/>
  <c r="BE24" i="212" s="1"/>
  <c r="BC25" i="212"/>
  <c r="BE25" i="212" s="1"/>
  <c r="BC28" i="212"/>
  <c r="BE28" i="212" s="1"/>
  <c r="BC29" i="212"/>
  <c r="BE29" i="212" s="1"/>
  <c r="BC30" i="212"/>
  <c r="BE30" i="212" s="1"/>
  <c r="BC31" i="212"/>
  <c r="BE31" i="212" s="1"/>
  <c r="BC35" i="212"/>
  <c r="BE35" i="212" s="1"/>
  <c r="BC36" i="212"/>
  <c r="BE36" i="212" s="1"/>
  <c r="CG3" i="210" l="1"/>
  <c r="DA3" i="210"/>
  <c r="BM3" i="210"/>
  <c r="CW3" i="210"/>
  <c r="CO3" i="210"/>
  <c r="BY3" i="210"/>
  <c r="BD3" i="210"/>
  <c r="BI3" i="210" l="1"/>
  <c r="X36" i="212" l="1"/>
  <c r="X35" i="212"/>
  <c r="X31" i="212"/>
  <c r="X30" i="212"/>
  <c r="X29" i="212"/>
  <c r="X28" i="212"/>
  <c r="X25" i="212"/>
  <c r="X24" i="212"/>
  <c r="X23" i="212"/>
  <c r="AG23" i="212" l="1"/>
  <c r="AG24" i="212"/>
  <c r="AG25" i="212"/>
  <c r="AG36" i="212"/>
  <c r="AG28" i="212"/>
  <c r="AG29" i="212"/>
  <c r="AG35" i="212"/>
  <c r="AG30" i="212"/>
  <c r="AG31" i="212"/>
  <c r="AB21" i="101"/>
  <c r="Z21" i="101"/>
  <c r="X21" i="101"/>
  <c r="V21" i="101"/>
  <c r="T21" i="101"/>
  <c r="R21" i="101"/>
  <c r="P21" i="101"/>
  <c r="N21" i="101"/>
  <c r="L21" i="101"/>
  <c r="J21" i="101"/>
  <c r="H21" i="101"/>
  <c r="F21" i="101"/>
  <c r="AF20" i="101"/>
  <c r="AD20" i="101"/>
  <c r="AF19" i="101"/>
  <c r="AD19" i="101"/>
  <c r="AF18" i="101"/>
  <c r="AD18" i="101"/>
  <c r="AF17" i="101"/>
  <c r="AD17" i="101"/>
  <c r="AF16" i="101"/>
  <c r="AD16" i="101"/>
  <c r="AF15" i="101"/>
  <c r="AD15" i="101"/>
  <c r="AF14" i="101"/>
  <c r="AD14" i="101"/>
  <c r="AF13" i="101"/>
  <c r="AD13" i="101"/>
  <c r="AF12" i="101"/>
  <c r="AD12" i="101"/>
  <c r="AF11" i="101"/>
  <c r="AD11" i="101"/>
  <c r="AF10" i="101"/>
  <c r="AD10" i="101"/>
  <c r="AF9" i="101"/>
  <c r="AD9" i="101"/>
  <c r="AH20" i="101" l="1"/>
  <c r="AH15" i="101"/>
  <c r="AH14" i="101"/>
  <c r="AH12" i="101"/>
  <c r="AH18" i="101"/>
  <c r="AH10" i="101"/>
  <c r="AH13" i="101"/>
  <c r="AF21" i="101"/>
  <c r="AD22" i="101"/>
  <c r="AH16" i="101"/>
  <c r="AH19" i="101"/>
  <c r="AH17" i="101"/>
  <c r="AH11" i="101"/>
  <c r="AH9" i="101"/>
  <c r="AH21" i="101" l="1"/>
  <c r="BB30" i="210"/>
  <c r="BB31" i="210"/>
  <c r="BB32" i="210"/>
  <c r="BB33" i="210"/>
  <c r="BB34" i="210"/>
  <c r="BB35" i="210"/>
  <c r="BB36" i="210"/>
  <c r="BB37" i="210"/>
  <c r="BB38" i="210"/>
  <c r="BB39" i="210"/>
  <c r="BB40" i="210"/>
  <c r="BA40" i="210" l="1"/>
  <c r="BC40" i="210" s="1"/>
  <c r="AZ40" i="210"/>
  <c r="BA39" i="210"/>
  <c r="BC39" i="210" s="1"/>
  <c r="AZ39" i="210"/>
  <c r="BA38" i="210"/>
  <c r="BC38" i="210" s="1"/>
  <c r="AZ38" i="210"/>
  <c r="BA37" i="210"/>
  <c r="BC37" i="210" s="1"/>
  <c r="AZ37" i="210"/>
  <c r="BA36" i="210"/>
  <c r="BC36" i="210" s="1"/>
  <c r="AZ36" i="210"/>
  <c r="BA35" i="210"/>
  <c r="BC35" i="210" s="1"/>
  <c r="AZ35" i="210"/>
  <c r="BA34" i="210"/>
  <c r="BC34" i="210" s="1"/>
  <c r="AZ34" i="210"/>
  <c r="BA33" i="210"/>
  <c r="BC33" i="210" s="1"/>
  <c r="AZ33" i="210"/>
  <c r="CW9" i="210" s="1"/>
  <c r="BA32" i="210"/>
  <c r="BC32" i="210" s="1"/>
  <c r="AZ32" i="210"/>
  <c r="BA31" i="210"/>
  <c r="BC31" i="210" s="1"/>
  <c r="AZ31" i="210"/>
  <c r="BA30" i="210"/>
  <c r="BC30" i="210" s="1"/>
  <c r="AZ30" i="210"/>
  <c r="BB29" i="210"/>
  <c r="BA29" i="210"/>
  <c r="AZ29" i="210"/>
  <c r="BB28" i="210"/>
  <c r="BA28" i="210"/>
  <c r="AZ28" i="210"/>
  <c r="CY12" i="210" s="1"/>
  <c r="BB27" i="210"/>
  <c r="BA27" i="210"/>
  <c r="Z27" i="210"/>
  <c r="DA24" i="210"/>
  <c r="CZ24" i="210"/>
  <c r="CY24" i="210"/>
  <c r="CX24" i="210"/>
  <c r="CW24" i="210"/>
  <c r="CV24" i="210"/>
  <c r="CU24" i="210"/>
  <c r="CT24" i="210"/>
  <c r="CS24" i="210"/>
  <c r="CR24" i="210"/>
  <c r="CQ24" i="210"/>
  <c r="CP24" i="210"/>
  <c r="CO24" i="210"/>
  <c r="CN24" i="210"/>
  <c r="CM24" i="210"/>
  <c r="CL24" i="210"/>
  <c r="CK24" i="210"/>
  <c r="CJ24" i="210"/>
  <c r="CI24" i="210"/>
  <c r="CH24" i="210"/>
  <c r="CG24" i="210"/>
  <c r="CF24" i="210"/>
  <c r="CE24" i="210"/>
  <c r="CD24" i="210"/>
  <c r="CC24" i="210"/>
  <c r="CB24" i="210"/>
  <c r="CA24" i="210"/>
  <c r="BZ24" i="210"/>
  <c r="BY24" i="210"/>
  <c r="BX24" i="210"/>
  <c r="BW24" i="210"/>
  <c r="BV24" i="210"/>
  <c r="BU24" i="210"/>
  <c r="BT24" i="210"/>
  <c r="BS24" i="210"/>
  <c r="BR24" i="210"/>
  <c r="BQ24" i="210"/>
  <c r="BP24" i="210"/>
  <c r="BO24" i="210"/>
  <c r="BN24" i="210"/>
  <c r="BM24" i="210"/>
  <c r="BL24" i="210"/>
  <c r="BK24" i="210"/>
  <c r="BJ24" i="210"/>
  <c r="BI24" i="210"/>
  <c r="BH24" i="210"/>
  <c r="BG24" i="210"/>
  <c r="BF24" i="210"/>
  <c r="BE24" i="210"/>
  <c r="BD24" i="210"/>
  <c r="BA24" i="210"/>
  <c r="DA23" i="210"/>
  <c r="CZ23" i="210"/>
  <c r="CY23" i="210"/>
  <c r="CX23" i="210"/>
  <c r="CW23" i="210"/>
  <c r="CV23" i="210"/>
  <c r="CU23" i="210"/>
  <c r="CT23" i="210"/>
  <c r="CS23" i="210"/>
  <c r="CR23" i="210"/>
  <c r="CQ23" i="210"/>
  <c r="CP23" i="210"/>
  <c r="CO23" i="210"/>
  <c r="CN23" i="210"/>
  <c r="CM23" i="210"/>
  <c r="CL23" i="210"/>
  <c r="CK23" i="210"/>
  <c r="CJ23" i="210"/>
  <c r="CI23" i="210"/>
  <c r="CH23" i="210"/>
  <c r="CG23" i="210"/>
  <c r="CF23" i="210"/>
  <c r="CE23" i="210"/>
  <c r="CD23" i="210"/>
  <c r="CC23" i="210"/>
  <c r="CB23" i="210"/>
  <c r="CA23" i="210"/>
  <c r="BZ23" i="210"/>
  <c r="BY23" i="210"/>
  <c r="BX23" i="210"/>
  <c r="BW23" i="210"/>
  <c r="BV23" i="210"/>
  <c r="BU23" i="210"/>
  <c r="BT23" i="210"/>
  <c r="BS23" i="210"/>
  <c r="BR23" i="210"/>
  <c r="BQ23" i="210"/>
  <c r="BP23" i="210"/>
  <c r="BO23" i="210"/>
  <c r="BN23" i="210"/>
  <c r="BM23" i="210"/>
  <c r="BL23" i="210"/>
  <c r="BK23" i="210"/>
  <c r="BJ23" i="210"/>
  <c r="BI23" i="210"/>
  <c r="BH23" i="210"/>
  <c r="BG23" i="210"/>
  <c r="BF23" i="210"/>
  <c r="BE23" i="210"/>
  <c r="BD23" i="210"/>
  <c r="BA23" i="210"/>
  <c r="DA22" i="210"/>
  <c r="CZ22" i="210"/>
  <c r="CY22" i="210"/>
  <c r="CX22" i="210"/>
  <c r="CW22" i="210"/>
  <c r="CV22" i="210"/>
  <c r="CU22" i="210"/>
  <c r="CT22" i="210"/>
  <c r="CS22" i="210"/>
  <c r="CR22" i="210"/>
  <c r="CQ22" i="210"/>
  <c r="CP22" i="210"/>
  <c r="CO22" i="210"/>
  <c r="CN22" i="210"/>
  <c r="CM22" i="210"/>
  <c r="CL22" i="210"/>
  <c r="CK22" i="210"/>
  <c r="CJ22" i="210"/>
  <c r="CI22" i="210"/>
  <c r="CH22" i="210"/>
  <c r="CG22" i="210"/>
  <c r="CF22" i="210"/>
  <c r="CE22" i="210"/>
  <c r="CD22" i="210"/>
  <c r="CC22" i="210"/>
  <c r="CB22" i="210"/>
  <c r="CA22" i="210"/>
  <c r="BZ22" i="210"/>
  <c r="BY22" i="210"/>
  <c r="BX22" i="210"/>
  <c r="BW22" i="210"/>
  <c r="BV22" i="210"/>
  <c r="BU22" i="210"/>
  <c r="BT22" i="210"/>
  <c r="BS22" i="210"/>
  <c r="BR22" i="210"/>
  <c r="BQ22" i="210"/>
  <c r="BP22" i="210"/>
  <c r="BO22" i="210"/>
  <c r="BN22" i="210"/>
  <c r="BM22" i="210"/>
  <c r="BL22" i="210"/>
  <c r="BK22" i="210"/>
  <c r="BJ22" i="210"/>
  <c r="BI22" i="210"/>
  <c r="BH22" i="210"/>
  <c r="BG22" i="210"/>
  <c r="BF22" i="210"/>
  <c r="BE22" i="210"/>
  <c r="BD22" i="210"/>
  <c r="BA22" i="210"/>
  <c r="DA21" i="210"/>
  <c r="CZ21" i="210"/>
  <c r="CY21" i="210"/>
  <c r="CX21" i="210"/>
  <c r="CW21" i="210"/>
  <c r="CV21" i="210"/>
  <c r="CU21" i="210"/>
  <c r="CT21" i="210"/>
  <c r="CS21" i="210"/>
  <c r="CR21" i="210"/>
  <c r="CQ21" i="210"/>
  <c r="CP21" i="210"/>
  <c r="CO21" i="210"/>
  <c r="CN21" i="210"/>
  <c r="CM21" i="210"/>
  <c r="CL21" i="210"/>
  <c r="CK21" i="210"/>
  <c r="CJ21" i="210"/>
  <c r="CI21" i="210"/>
  <c r="CH21" i="210"/>
  <c r="CG21" i="210"/>
  <c r="CF21" i="210"/>
  <c r="CE21" i="210"/>
  <c r="CD21" i="210"/>
  <c r="CC21" i="210"/>
  <c r="CB21" i="210"/>
  <c r="CA21" i="210"/>
  <c r="BZ21" i="210"/>
  <c r="BY21" i="210"/>
  <c r="BX21" i="210"/>
  <c r="BW21" i="210"/>
  <c r="BV21" i="210"/>
  <c r="BU21" i="210"/>
  <c r="BT21" i="210"/>
  <c r="BS21" i="210"/>
  <c r="BR21" i="210"/>
  <c r="BQ21" i="210"/>
  <c r="BP21" i="210"/>
  <c r="BO21" i="210"/>
  <c r="BN21" i="210"/>
  <c r="BM21" i="210"/>
  <c r="BL21" i="210"/>
  <c r="BK21" i="210"/>
  <c r="BJ21" i="210"/>
  <c r="BI21" i="210"/>
  <c r="BH21" i="210"/>
  <c r="BG21" i="210"/>
  <c r="BF21" i="210"/>
  <c r="BE21" i="210"/>
  <c r="BD21" i="210"/>
  <c r="BA21" i="210"/>
  <c r="DA20" i="210"/>
  <c r="CZ20" i="210"/>
  <c r="CY20" i="210"/>
  <c r="CX20" i="210"/>
  <c r="CW20" i="210"/>
  <c r="CV20" i="210"/>
  <c r="CU20" i="210"/>
  <c r="CT20" i="210"/>
  <c r="CS20" i="210"/>
  <c r="CR20" i="210"/>
  <c r="CQ20" i="210"/>
  <c r="CP20" i="210"/>
  <c r="CO20" i="210"/>
  <c r="CN20" i="210"/>
  <c r="CM20" i="210"/>
  <c r="CL20" i="210"/>
  <c r="CK20" i="210"/>
  <c r="CJ20" i="210"/>
  <c r="CI20" i="210"/>
  <c r="CH20" i="210"/>
  <c r="CG20" i="210"/>
  <c r="CF20" i="210"/>
  <c r="CE20" i="210"/>
  <c r="CD20" i="210"/>
  <c r="CC20" i="210"/>
  <c r="CB20" i="210"/>
  <c r="CA20" i="210"/>
  <c r="BZ20" i="210"/>
  <c r="BY20" i="210"/>
  <c r="BX20" i="210"/>
  <c r="BW20" i="210"/>
  <c r="BV20" i="210"/>
  <c r="BU20" i="210"/>
  <c r="BT20" i="210"/>
  <c r="BS20" i="210"/>
  <c r="BR20" i="210"/>
  <c r="BQ20" i="210"/>
  <c r="BP20" i="210"/>
  <c r="BO20" i="210"/>
  <c r="BN20" i="210"/>
  <c r="BM20" i="210"/>
  <c r="BL20" i="210"/>
  <c r="BK20" i="210"/>
  <c r="BJ20" i="210"/>
  <c r="BI20" i="210"/>
  <c r="BH20" i="210"/>
  <c r="BG20" i="210"/>
  <c r="BF20" i="210"/>
  <c r="BE20" i="210"/>
  <c r="BD20" i="210"/>
  <c r="BA20" i="210"/>
  <c r="DA19" i="210"/>
  <c r="CZ19" i="210"/>
  <c r="CY19" i="210"/>
  <c r="CX19" i="210"/>
  <c r="CW19" i="210"/>
  <c r="CV19" i="210"/>
  <c r="CU19" i="210"/>
  <c r="CT19" i="210"/>
  <c r="CS19" i="210"/>
  <c r="CR19" i="210"/>
  <c r="CQ19" i="210"/>
  <c r="CP19" i="210"/>
  <c r="CO19" i="210"/>
  <c r="CN19" i="210"/>
  <c r="CM19" i="210"/>
  <c r="CL19" i="210"/>
  <c r="CK19" i="210"/>
  <c r="CJ19" i="210"/>
  <c r="CI19" i="210"/>
  <c r="CH19" i="210"/>
  <c r="CG19" i="210"/>
  <c r="CF19" i="210"/>
  <c r="CE19" i="210"/>
  <c r="CD19" i="210"/>
  <c r="CC19" i="210"/>
  <c r="CB19" i="210"/>
  <c r="CA19" i="210"/>
  <c r="BZ19" i="210"/>
  <c r="BY19" i="210"/>
  <c r="BX19" i="210"/>
  <c r="BW19" i="210"/>
  <c r="BV19" i="210"/>
  <c r="BU19" i="210"/>
  <c r="BT19" i="210"/>
  <c r="BS19" i="210"/>
  <c r="BR19" i="210"/>
  <c r="BQ19" i="210"/>
  <c r="BP19" i="210"/>
  <c r="BO19" i="210"/>
  <c r="BN19" i="210"/>
  <c r="BM19" i="210"/>
  <c r="BL19" i="210"/>
  <c r="BK19" i="210"/>
  <c r="BJ19" i="210"/>
  <c r="BI19" i="210"/>
  <c r="BH19" i="210"/>
  <c r="BG19" i="210"/>
  <c r="BF19" i="210"/>
  <c r="BE19" i="210"/>
  <c r="BD19" i="210"/>
  <c r="BA19" i="210"/>
  <c r="DA18" i="210"/>
  <c r="CZ18" i="210"/>
  <c r="CY18" i="210"/>
  <c r="CX18" i="210"/>
  <c r="CW18" i="210"/>
  <c r="CV18" i="210"/>
  <c r="CU18" i="210"/>
  <c r="CT18" i="210"/>
  <c r="CS18" i="210"/>
  <c r="CR18" i="210"/>
  <c r="CQ18" i="210"/>
  <c r="CP18" i="210"/>
  <c r="CO18" i="210"/>
  <c r="CN18" i="210"/>
  <c r="CM18" i="210"/>
  <c r="CL18" i="210"/>
  <c r="CK18" i="210"/>
  <c r="CJ18" i="210"/>
  <c r="CI18" i="210"/>
  <c r="CH18" i="210"/>
  <c r="CG18" i="210"/>
  <c r="CF18" i="210"/>
  <c r="CE18" i="210"/>
  <c r="CD18" i="210"/>
  <c r="CC18" i="210"/>
  <c r="CB18" i="210"/>
  <c r="CA18" i="210"/>
  <c r="BZ18" i="210"/>
  <c r="BY18" i="210"/>
  <c r="BX18" i="210"/>
  <c r="BW18" i="210"/>
  <c r="BV18" i="210"/>
  <c r="BU18" i="210"/>
  <c r="BT18" i="210"/>
  <c r="BS18" i="210"/>
  <c r="BR18" i="210"/>
  <c r="BQ18" i="210"/>
  <c r="BP18" i="210"/>
  <c r="BO18" i="210"/>
  <c r="BN18" i="210"/>
  <c r="BM18" i="210"/>
  <c r="BL18" i="210"/>
  <c r="BK18" i="210"/>
  <c r="BJ18" i="210"/>
  <c r="BI18" i="210"/>
  <c r="BH18" i="210"/>
  <c r="BG18" i="210"/>
  <c r="BF18" i="210"/>
  <c r="BE18" i="210"/>
  <c r="BD18" i="210"/>
  <c r="BA18" i="210"/>
  <c r="DA17" i="210"/>
  <c r="CZ17" i="210"/>
  <c r="CY17" i="210"/>
  <c r="CX17" i="210"/>
  <c r="CW17" i="210"/>
  <c r="CV17" i="210"/>
  <c r="CU17" i="210"/>
  <c r="CT17" i="210"/>
  <c r="CS17" i="210"/>
  <c r="CR17" i="210"/>
  <c r="CQ17" i="210"/>
  <c r="CP17" i="210"/>
  <c r="CO17" i="210"/>
  <c r="CN17" i="210"/>
  <c r="CM17" i="210"/>
  <c r="CL17" i="210"/>
  <c r="CK17" i="210"/>
  <c r="CJ17" i="210"/>
  <c r="CI17" i="210"/>
  <c r="CH17" i="210"/>
  <c r="CG17" i="210"/>
  <c r="CF17" i="210"/>
  <c r="CE17" i="210"/>
  <c r="CD17" i="210"/>
  <c r="CC17" i="210"/>
  <c r="CB17" i="210"/>
  <c r="CA17" i="210"/>
  <c r="BZ17" i="210"/>
  <c r="BY17" i="210"/>
  <c r="BX17" i="210"/>
  <c r="BW17" i="210"/>
  <c r="BV17" i="210"/>
  <c r="BU17" i="210"/>
  <c r="BT17" i="210"/>
  <c r="BS17" i="210"/>
  <c r="BR17" i="210"/>
  <c r="BQ17" i="210"/>
  <c r="BP17" i="210"/>
  <c r="BO17" i="210"/>
  <c r="BN17" i="210"/>
  <c r="BM17" i="210"/>
  <c r="BL17" i="210"/>
  <c r="BK17" i="210"/>
  <c r="BJ17" i="210"/>
  <c r="BI17" i="210"/>
  <c r="BH17" i="210"/>
  <c r="BG17" i="210"/>
  <c r="BF17" i="210"/>
  <c r="BE17" i="210"/>
  <c r="BD17" i="210"/>
  <c r="BA17" i="210"/>
  <c r="DA16" i="210"/>
  <c r="CZ16" i="210"/>
  <c r="CY16" i="210"/>
  <c r="CX16" i="210"/>
  <c r="CW16" i="210"/>
  <c r="CV16" i="210"/>
  <c r="CU16" i="210"/>
  <c r="CT16" i="210"/>
  <c r="CS16" i="210"/>
  <c r="CR16" i="210"/>
  <c r="CQ16" i="210"/>
  <c r="CP16" i="210"/>
  <c r="CO16" i="210"/>
  <c r="CN16" i="210"/>
  <c r="CM16" i="210"/>
  <c r="CL16" i="210"/>
  <c r="CK16" i="210"/>
  <c r="CJ16" i="210"/>
  <c r="CI16" i="210"/>
  <c r="CH16" i="210"/>
  <c r="CG16" i="210"/>
  <c r="CF16" i="210"/>
  <c r="CE16" i="210"/>
  <c r="CD16" i="210"/>
  <c r="CC16" i="210"/>
  <c r="CB16" i="210"/>
  <c r="CA16" i="210"/>
  <c r="BZ16" i="210"/>
  <c r="BY16" i="210"/>
  <c r="BX16" i="210"/>
  <c r="BW16" i="210"/>
  <c r="BV16" i="210"/>
  <c r="BU16" i="210"/>
  <c r="BT16" i="210"/>
  <c r="BS16" i="210"/>
  <c r="BR16" i="210"/>
  <c r="BQ16" i="210"/>
  <c r="BP16" i="210"/>
  <c r="BO16" i="210"/>
  <c r="BN16" i="210"/>
  <c r="BM16" i="210"/>
  <c r="BL16" i="210"/>
  <c r="BK16" i="210"/>
  <c r="BJ16" i="210"/>
  <c r="BI16" i="210"/>
  <c r="BH16" i="210"/>
  <c r="BG16" i="210"/>
  <c r="BF16" i="210"/>
  <c r="BE16" i="210"/>
  <c r="BD16" i="210"/>
  <c r="BA16" i="210"/>
  <c r="DA15" i="210"/>
  <c r="CZ15" i="210"/>
  <c r="CY15" i="210"/>
  <c r="CX15" i="210"/>
  <c r="CW15" i="210"/>
  <c r="CV15" i="210"/>
  <c r="CU15" i="210"/>
  <c r="CT15" i="210"/>
  <c r="CS15" i="210"/>
  <c r="CR15" i="210"/>
  <c r="CQ15" i="210"/>
  <c r="CP15" i="210"/>
  <c r="CO15" i="210"/>
  <c r="CN15" i="210"/>
  <c r="CM15" i="210"/>
  <c r="CL15" i="210"/>
  <c r="CK15" i="210"/>
  <c r="CJ15" i="210"/>
  <c r="CI15" i="210"/>
  <c r="CH15" i="210"/>
  <c r="CG15" i="210"/>
  <c r="CF15" i="210"/>
  <c r="CE15" i="210"/>
  <c r="CD15" i="210"/>
  <c r="CC15" i="210"/>
  <c r="CB15" i="210"/>
  <c r="CA15" i="210"/>
  <c r="BZ15" i="210"/>
  <c r="BY15" i="210"/>
  <c r="BX15" i="210"/>
  <c r="BW15" i="210"/>
  <c r="BV15" i="210"/>
  <c r="BU15" i="210"/>
  <c r="BT15" i="210"/>
  <c r="BS15" i="210"/>
  <c r="BR15" i="210"/>
  <c r="BQ15" i="210"/>
  <c r="BP15" i="210"/>
  <c r="BO15" i="210"/>
  <c r="BN15" i="210"/>
  <c r="BM15" i="210"/>
  <c r="BL15" i="210"/>
  <c r="BK15" i="210"/>
  <c r="BJ15" i="210"/>
  <c r="BI15" i="210"/>
  <c r="BH15" i="210"/>
  <c r="BG15" i="210"/>
  <c r="BF15" i="210"/>
  <c r="BE15" i="210"/>
  <c r="BD15" i="210"/>
  <c r="BA15" i="210"/>
  <c r="DA14" i="210"/>
  <c r="CZ14" i="210"/>
  <c r="CY14" i="210"/>
  <c r="CX14" i="210"/>
  <c r="CW14" i="210"/>
  <c r="CV14" i="210"/>
  <c r="CU14" i="210"/>
  <c r="CT14" i="210"/>
  <c r="CS14" i="210"/>
  <c r="CR14" i="210"/>
  <c r="CQ14" i="210"/>
  <c r="CP14" i="210"/>
  <c r="CO14" i="210"/>
  <c r="CN14" i="210"/>
  <c r="CM14" i="210"/>
  <c r="CL14" i="210"/>
  <c r="CK14" i="210"/>
  <c r="CJ14" i="210"/>
  <c r="CI14" i="210"/>
  <c r="CH14" i="210"/>
  <c r="CG14" i="210"/>
  <c r="CF14" i="210"/>
  <c r="CE14" i="210"/>
  <c r="CD14" i="210"/>
  <c r="CC14" i="210"/>
  <c r="CB14" i="210"/>
  <c r="CA14" i="210"/>
  <c r="BZ14" i="210"/>
  <c r="BY14" i="210"/>
  <c r="BX14" i="210"/>
  <c r="BW14" i="210"/>
  <c r="BV14" i="210"/>
  <c r="BU14" i="210"/>
  <c r="BT14" i="210"/>
  <c r="BS14" i="210"/>
  <c r="BR14" i="210"/>
  <c r="BQ14" i="210"/>
  <c r="BP14" i="210"/>
  <c r="BO14" i="210"/>
  <c r="BN14" i="210"/>
  <c r="BM14" i="210"/>
  <c r="BL14" i="210"/>
  <c r="BK14" i="210"/>
  <c r="BJ14" i="210"/>
  <c r="BI14" i="210"/>
  <c r="BH14" i="210"/>
  <c r="BG14" i="210"/>
  <c r="BF14" i="210"/>
  <c r="BE14" i="210"/>
  <c r="BD14" i="210"/>
  <c r="BA14" i="210"/>
  <c r="DA13" i="210"/>
  <c r="CZ13" i="210"/>
  <c r="CY13" i="210"/>
  <c r="CX13" i="210"/>
  <c r="CW13" i="210"/>
  <c r="CV13" i="210"/>
  <c r="CU13" i="210"/>
  <c r="CT13" i="210"/>
  <c r="CS13" i="210"/>
  <c r="CR13" i="210"/>
  <c r="CQ13" i="210"/>
  <c r="CP13" i="210"/>
  <c r="CO13" i="210"/>
  <c r="CN13" i="210"/>
  <c r="CM13" i="210"/>
  <c r="CL13" i="210"/>
  <c r="CK13" i="210"/>
  <c r="CJ13" i="210"/>
  <c r="CI13" i="210"/>
  <c r="CH13" i="210"/>
  <c r="CG13" i="210"/>
  <c r="CF13" i="210"/>
  <c r="CE13" i="210"/>
  <c r="CD13" i="210"/>
  <c r="CC13" i="210"/>
  <c r="CB13" i="210"/>
  <c r="CA13" i="210"/>
  <c r="BZ13" i="210"/>
  <c r="BY13" i="210"/>
  <c r="BX13" i="210"/>
  <c r="BW13" i="210"/>
  <c r="BV13" i="210"/>
  <c r="BU13" i="210"/>
  <c r="BT13" i="210"/>
  <c r="BS13" i="210"/>
  <c r="BR13" i="210"/>
  <c r="BQ13" i="210"/>
  <c r="BP13" i="210"/>
  <c r="BO13" i="210"/>
  <c r="BN13" i="210"/>
  <c r="BM13" i="210"/>
  <c r="BL13" i="210"/>
  <c r="BK13" i="210"/>
  <c r="BJ13" i="210"/>
  <c r="BI13" i="210"/>
  <c r="BH13" i="210"/>
  <c r="BG13" i="210"/>
  <c r="BF13" i="210"/>
  <c r="BE13" i="210"/>
  <c r="BD13" i="210"/>
  <c r="BA13" i="210"/>
  <c r="DA12" i="210"/>
  <c r="CZ12" i="210"/>
  <c r="CV12" i="210"/>
  <c r="CU12" i="210"/>
  <c r="CT12" i="210"/>
  <c r="CP12" i="210"/>
  <c r="CO12" i="210"/>
  <c r="CN12" i="210"/>
  <c r="CJ12" i="210"/>
  <c r="CI12" i="210"/>
  <c r="CH12" i="210"/>
  <c r="CD12" i="210"/>
  <c r="CC12" i="210"/>
  <c r="CB12" i="210"/>
  <c r="BX12" i="210"/>
  <c r="BW12" i="210"/>
  <c r="BV12" i="210"/>
  <c r="BR12" i="210"/>
  <c r="BQ12" i="210"/>
  <c r="BP12" i="210"/>
  <c r="BL12" i="210"/>
  <c r="BK12" i="210"/>
  <c r="BJ12" i="210"/>
  <c r="BF12" i="210"/>
  <c r="BE12" i="210"/>
  <c r="BD12" i="210"/>
  <c r="BA12" i="210"/>
  <c r="DA11" i="210"/>
  <c r="CZ11" i="210"/>
  <c r="CY11" i="210"/>
  <c r="CX11" i="210"/>
  <c r="CW11" i="210"/>
  <c r="CV11" i="210"/>
  <c r="CU11" i="210"/>
  <c r="CT11" i="210"/>
  <c r="CS11" i="210"/>
  <c r="CR11" i="210"/>
  <c r="CQ11" i="210"/>
  <c r="CP11" i="210"/>
  <c r="CO11" i="210"/>
  <c r="CN11" i="210"/>
  <c r="CM11" i="210"/>
  <c r="CL11" i="210"/>
  <c r="CK11" i="210"/>
  <c r="CJ11" i="210"/>
  <c r="CI11" i="210"/>
  <c r="CH11" i="210"/>
  <c r="CG11" i="210"/>
  <c r="CF11" i="210"/>
  <c r="CE11" i="210"/>
  <c r="CD11" i="210"/>
  <c r="CC11" i="210"/>
  <c r="CB11" i="210"/>
  <c r="CA11" i="210"/>
  <c r="BZ11" i="210"/>
  <c r="BY11" i="210"/>
  <c r="BX11" i="210"/>
  <c r="BW11" i="210"/>
  <c r="BV11" i="210"/>
  <c r="BU11" i="210"/>
  <c r="BT11" i="210"/>
  <c r="BS11" i="210"/>
  <c r="BR11" i="210"/>
  <c r="BQ11" i="210"/>
  <c r="BP11" i="210"/>
  <c r="BO11" i="210"/>
  <c r="BN11" i="210"/>
  <c r="BM11" i="210"/>
  <c r="BL11" i="210"/>
  <c r="BK11" i="210"/>
  <c r="BJ11" i="210"/>
  <c r="BI11" i="210"/>
  <c r="BH11" i="210"/>
  <c r="BG11" i="210"/>
  <c r="BF11" i="210"/>
  <c r="BE11" i="210"/>
  <c r="BD11" i="210"/>
  <c r="BA11" i="210"/>
  <c r="DA10" i="210"/>
  <c r="CZ10" i="210"/>
  <c r="CY10" i="210"/>
  <c r="CX10" i="210"/>
  <c r="CW10" i="210"/>
  <c r="CV10" i="210"/>
  <c r="CU10" i="210"/>
  <c r="CT10" i="210"/>
  <c r="CS10" i="210"/>
  <c r="CR10" i="210"/>
  <c r="CQ10" i="210"/>
  <c r="CP10" i="210"/>
  <c r="CO10" i="210"/>
  <c r="CN10" i="210"/>
  <c r="CM10" i="210"/>
  <c r="CL10" i="210"/>
  <c r="CK10" i="210"/>
  <c r="CJ10" i="210"/>
  <c r="CI10" i="210"/>
  <c r="CH10" i="210"/>
  <c r="CG10" i="210"/>
  <c r="CF10" i="210"/>
  <c r="CE10" i="210"/>
  <c r="CD10" i="210"/>
  <c r="CC10" i="210"/>
  <c r="CB10" i="210"/>
  <c r="CA10" i="210"/>
  <c r="BZ10" i="210"/>
  <c r="BY10" i="210"/>
  <c r="BX10" i="210"/>
  <c r="BW10" i="210"/>
  <c r="BV10" i="210"/>
  <c r="BU10" i="210"/>
  <c r="BT10" i="210"/>
  <c r="BS10" i="210"/>
  <c r="BR10" i="210"/>
  <c r="BQ10" i="210"/>
  <c r="BP10" i="210"/>
  <c r="BO10" i="210"/>
  <c r="BN10" i="210"/>
  <c r="BM10" i="210"/>
  <c r="BL10" i="210"/>
  <c r="BK10" i="210"/>
  <c r="BJ10" i="210"/>
  <c r="BI10" i="210"/>
  <c r="BH10" i="210"/>
  <c r="BG10" i="210"/>
  <c r="BF10" i="210"/>
  <c r="BE10" i="210"/>
  <c r="BD10" i="210"/>
  <c r="BA10" i="210"/>
  <c r="CY9" i="210"/>
  <c r="CS9" i="210"/>
  <c r="CM9" i="210"/>
  <c r="CG9" i="210"/>
  <c r="CA9" i="210"/>
  <c r="BU9" i="210"/>
  <c r="BO9" i="210"/>
  <c r="BI9" i="210"/>
  <c r="BA9" i="210"/>
  <c r="DA8" i="210"/>
  <c r="CZ8" i="210"/>
  <c r="CY8" i="210"/>
  <c r="CX8" i="210"/>
  <c r="CW8" i="210"/>
  <c r="CV8" i="210"/>
  <c r="CU8" i="210"/>
  <c r="CT8" i="210"/>
  <c r="CS8" i="210"/>
  <c r="CR8" i="210"/>
  <c r="CQ8" i="210"/>
  <c r="CP8" i="210"/>
  <c r="CO8" i="210"/>
  <c r="CN8" i="210"/>
  <c r="CM8" i="210"/>
  <c r="CL8" i="210"/>
  <c r="CK8" i="210"/>
  <c r="CJ8" i="210"/>
  <c r="CI8" i="210"/>
  <c r="CH8" i="210"/>
  <c r="CG8" i="210"/>
  <c r="CF8" i="210"/>
  <c r="CE8" i="210"/>
  <c r="CD8" i="210"/>
  <c r="CC8" i="210"/>
  <c r="CB8" i="210"/>
  <c r="CA8" i="210"/>
  <c r="BZ8" i="210"/>
  <c r="BY8" i="210"/>
  <c r="BX8" i="210"/>
  <c r="BW8" i="210"/>
  <c r="BV8" i="210"/>
  <c r="BU8" i="210"/>
  <c r="BT8" i="210"/>
  <c r="BS8" i="210"/>
  <c r="BR8" i="210"/>
  <c r="BQ8" i="210"/>
  <c r="BP8" i="210"/>
  <c r="BO8" i="210"/>
  <c r="BN8" i="210"/>
  <c r="BM8" i="210"/>
  <c r="BL8" i="210"/>
  <c r="BK8" i="210"/>
  <c r="BJ8" i="210"/>
  <c r="BI8" i="210"/>
  <c r="BH8" i="210"/>
  <c r="BG8" i="210"/>
  <c r="BF8" i="210"/>
  <c r="BE8" i="210"/>
  <c r="BD8" i="210"/>
  <c r="BA8" i="210"/>
  <c r="DA7" i="210"/>
  <c r="CZ7" i="210"/>
  <c r="CY7" i="210"/>
  <c r="CX7" i="210"/>
  <c r="CW7" i="210"/>
  <c r="CV7" i="210"/>
  <c r="CU7" i="210"/>
  <c r="CT7" i="210"/>
  <c r="CS7" i="210"/>
  <c r="CR7" i="210"/>
  <c r="CQ7" i="210"/>
  <c r="CP7" i="210"/>
  <c r="CO7" i="210"/>
  <c r="CN7" i="210"/>
  <c r="CM7" i="210"/>
  <c r="CL7" i="210"/>
  <c r="CK7" i="210"/>
  <c r="CJ7" i="210"/>
  <c r="CI7" i="210"/>
  <c r="CH7" i="210"/>
  <c r="CG7" i="210"/>
  <c r="CF7" i="210"/>
  <c r="CE7" i="210"/>
  <c r="CD7" i="210"/>
  <c r="CC7" i="210"/>
  <c r="CB7" i="210"/>
  <c r="CA7" i="210"/>
  <c r="BZ7" i="210"/>
  <c r="BY7" i="210"/>
  <c r="BX7" i="210"/>
  <c r="BW7" i="210"/>
  <c r="BV7" i="210"/>
  <c r="BU7" i="210"/>
  <c r="BT7" i="210"/>
  <c r="BS7" i="210"/>
  <c r="BR7" i="210"/>
  <c r="BQ7" i="210"/>
  <c r="BP7" i="210"/>
  <c r="BO7" i="210"/>
  <c r="BN7" i="210"/>
  <c r="BM7" i="210"/>
  <c r="BL7" i="210"/>
  <c r="BK7" i="210"/>
  <c r="BJ7" i="210"/>
  <c r="BI7" i="210"/>
  <c r="BH7" i="210"/>
  <c r="BG7" i="210"/>
  <c r="BF7" i="210"/>
  <c r="BE7" i="210"/>
  <c r="BD7" i="210"/>
  <c r="BA7" i="210"/>
  <c r="DA6" i="210"/>
  <c r="CZ6" i="210"/>
  <c r="CY6" i="210"/>
  <c r="CX6" i="210"/>
  <c r="CW6" i="210"/>
  <c r="CV6" i="210"/>
  <c r="CU6" i="210"/>
  <c r="CT6" i="210"/>
  <c r="CS6" i="210"/>
  <c r="CR6" i="210"/>
  <c r="CQ6" i="210"/>
  <c r="CP6" i="210"/>
  <c r="CO6" i="210"/>
  <c r="CN6" i="210"/>
  <c r="CM6" i="210"/>
  <c r="CL6" i="210"/>
  <c r="CK6" i="210"/>
  <c r="CJ6" i="210"/>
  <c r="CI6" i="210"/>
  <c r="CH6" i="210"/>
  <c r="CG6" i="210"/>
  <c r="CF6" i="210"/>
  <c r="CE6" i="210"/>
  <c r="CD6" i="210"/>
  <c r="CC6" i="210"/>
  <c r="CB6" i="210"/>
  <c r="CA6" i="210"/>
  <c r="BZ6" i="210"/>
  <c r="BY6" i="210"/>
  <c r="BX6" i="210"/>
  <c r="BW6" i="210"/>
  <c r="BV6" i="210"/>
  <c r="BU6" i="210"/>
  <c r="BT6" i="210"/>
  <c r="BS6" i="210"/>
  <c r="BR6" i="210"/>
  <c r="BQ6" i="210"/>
  <c r="BP6" i="210"/>
  <c r="BO6" i="210"/>
  <c r="BN6" i="210"/>
  <c r="BM6" i="210"/>
  <c r="BL6" i="210"/>
  <c r="BK6" i="210"/>
  <c r="BJ6" i="210"/>
  <c r="BI6" i="210"/>
  <c r="BH6" i="210"/>
  <c r="BG6" i="210"/>
  <c r="BF6" i="210"/>
  <c r="BE6" i="210"/>
  <c r="BD6" i="210"/>
  <c r="BA6" i="210"/>
  <c r="L3" i="210"/>
  <c r="BC29" i="210" l="1"/>
  <c r="BC28" i="210"/>
  <c r="BC27" i="210"/>
  <c r="L4" i="210"/>
  <c r="L5" i="210" s="1"/>
  <c r="M3" i="210"/>
  <c r="BH9" i="210"/>
  <c r="BN9" i="210"/>
  <c r="BT9" i="210"/>
  <c r="BZ9" i="210"/>
  <c r="CF9" i="210"/>
  <c r="CL9" i="210"/>
  <c r="CR9" i="210"/>
  <c r="CX9" i="210"/>
  <c r="BD9" i="210"/>
  <c r="BJ9" i="210"/>
  <c r="BP9" i="210"/>
  <c r="BV9" i="210"/>
  <c r="CB9" i="210"/>
  <c r="CH9" i="210"/>
  <c r="CN9" i="210"/>
  <c r="CT9" i="210"/>
  <c r="CZ9" i="210"/>
  <c r="BG12" i="210"/>
  <c r="BM12" i="210"/>
  <c r="BS12" i="210"/>
  <c r="BY12" i="210"/>
  <c r="CE12" i="210"/>
  <c r="CK12" i="210"/>
  <c r="CQ12" i="210"/>
  <c r="CW12" i="210"/>
  <c r="CW4" i="210" s="1"/>
  <c r="BE9" i="210"/>
  <c r="BK9" i="210"/>
  <c r="BQ9" i="210"/>
  <c r="BW9" i="210"/>
  <c r="CC9" i="210"/>
  <c r="CI9" i="210"/>
  <c r="CO9" i="210"/>
  <c r="CO4" i="210" s="1"/>
  <c r="CU9" i="210"/>
  <c r="DA9" i="210"/>
  <c r="DA4" i="210" s="1"/>
  <c r="BH12" i="210"/>
  <c r="BN12" i="210"/>
  <c r="BT12" i="210"/>
  <c r="BZ12" i="210"/>
  <c r="CF12" i="210"/>
  <c r="CL12" i="210"/>
  <c r="CR12" i="210"/>
  <c r="CX12" i="210"/>
  <c r="BF9" i="210"/>
  <c r="BL9" i="210"/>
  <c r="BI4" i="210" s="1"/>
  <c r="BR9" i="210"/>
  <c r="BX9" i="210"/>
  <c r="CD9" i="210"/>
  <c r="CJ9" i="210"/>
  <c r="CP9" i="210"/>
  <c r="CV9" i="210"/>
  <c r="BI12" i="210"/>
  <c r="BO12" i="210"/>
  <c r="BU12" i="210"/>
  <c r="CA12" i="210"/>
  <c r="CG12" i="210"/>
  <c r="CG4" i="210" s="1"/>
  <c r="CM12" i="210"/>
  <c r="CS12" i="210"/>
  <c r="CS4" i="210" s="1"/>
  <c r="BG9" i="210"/>
  <c r="BM9" i="210"/>
  <c r="BS9" i="210"/>
  <c r="BY9" i="210"/>
  <c r="CE9" i="210"/>
  <c r="CK9" i="210"/>
  <c r="CQ9" i="210"/>
  <c r="BY4" i="210" l="1"/>
  <c r="BM4" i="210"/>
  <c r="BD4" i="210"/>
  <c r="N3" i="210"/>
  <c r="M4" i="210"/>
  <c r="M5" i="210" s="1"/>
  <c r="O3" i="210" l="1"/>
  <c r="N4" i="210"/>
  <c r="N5" i="210" s="1"/>
  <c r="O4" i="210" l="1"/>
  <c r="O5" i="210" s="1"/>
  <c r="P3" i="210"/>
  <c r="P4" i="210" l="1"/>
  <c r="P5" i="210" s="1"/>
  <c r="Q3" i="210"/>
  <c r="Q4" i="210" l="1"/>
  <c r="Q5" i="210" s="1"/>
  <c r="R3" i="210"/>
  <c r="S3" i="210" l="1"/>
  <c r="R4" i="210"/>
  <c r="R5" i="210" s="1"/>
  <c r="T3" i="210" l="1"/>
  <c r="S4" i="210"/>
  <c r="S5" i="210" s="1"/>
  <c r="U3" i="210" l="1"/>
  <c r="T4" i="210"/>
  <c r="T5" i="210" s="1"/>
  <c r="U4" i="210" l="1"/>
  <c r="U5" i="210" s="1"/>
  <c r="V3" i="210"/>
  <c r="V4" i="210" l="1"/>
  <c r="V5" i="210" s="1"/>
  <c r="W3" i="210"/>
  <c r="W4" i="210" l="1"/>
  <c r="W5" i="210" s="1"/>
  <c r="X3" i="210"/>
  <c r="X4" i="210" l="1"/>
  <c r="X5" i="210" s="1"/>
  <c r="Y3" i="210"/>
  <c r="Z3" i="210" l="1"/>
  <c r="Y4" i="210"/>
  <c r="Y5" i="210" s="1"/>
  <c r="AA3" i="210" l="1"/>
  <c r="Z4" i="210"/>
  <c r="Z5" i="210" s="1"/>
  <c r="AB3" i="210" l="1"/>
  <c r="AA4" i="210"/>
  <c r="AA5" i="210" s="1"/>
  <c r="AB4" i="210" l="1"/>
  <c r="AB5" i="210" s="1"/>
  <c r="AC3" i="210"/>
  <c r="AC4" i="210" l="1"/>
  <c r="AC5" i="210" s="1"/>
  <c r="AD3" i="210"/>
  <c r="AE3" i="210" l="1"/>
  <c r="AD4" i="210"/>
  <c r="AD5" i="210" s="1"/>
  <c r="AF3" i="210" l="1"/>
  <c r="AE4" i="210"/>
  <c r="AE5" i="210" s="1"/>
  <c r="AG3" i="210" l="1"/>
  <c r="AF4" i="210"/>
  <c r="AF5" i="210" s="1"/>
  <c r="AG4" i="210" l="1"/>
  <c r="AG5" i="210" s="1"/>
  <c r="AH3" i="210"/>
  <c r="AH4" i="210" l="1"/>
  <c r="AH5" i="210" s="1"/>
  <c r="AI3" i="210"/>
  <c r="AI4" i="210" l="1"/>
  <c r="AI5" i="210" s="1"/>
  <c r="AJ3" i="210"/>
  <c r="AJ4" i="210" l="1"/>
  <c r="AJ5" i="210" s="1"/>
  <c r="AK3" i="210"/>
  <c r="AL3" i="210" l="1"/>
  <c r="AK4" i="210"/>
  <c r="AK5" i="210" s="1"/>
  <c r="AM3" i="210" l="1"/>
  <c r="AL4" i="210"/>
  <c r="AL5" i="210" s="1"/>
  <c r="AM4" i="210" l="1"/>
  <c r="AM5" i="210" s="1"/>
  <c r="AN3" i="210"/>
  <c r="AN4" i="210" l="1"/>
  <c r="AN5" i="210" s="1"/>
  <c r="AO3" i="210"/>
  <c r="AO4" i="210" l="1"/>
  <c r="AO5" i="210" s="1"/>
  <c r="AP3" i="210"/>
  <c r="AP4" i="210" s="1"/>
  <c r="AP5" i="210" s="1"/>
  <c r="R13" i="156" l="1"/>
  <c r="R12" i="156"/>
  <c r="R10" i="156"/>
  <c r="G29" i="156"/>
  <c r="G26" i="156"/>
  <c r="V29" i="156"/>
  <c r="V30" i="156" s="1"/>
  <c r="J29" i="156"/>
  <c r="AC28" i="156"/>
  <c r="AH28" i="156" s="1"/>
  <c r="AC27" i="156"/>
  <c r="AH27" i="156" s="1"/>
  <c r="AC23" i="156"/>
  <c r="AC21" i="156"/>
  <c r="AH21" i="156" s="1"/>
  <c r="G31" i="156" l="1"/>
  <c r="V32" i="156"/>
  <c r="AC32" i="156" s="1"/>
  <c r="AH32" i="156" s="1"/>
  <c r="V25" i="156"/>
  <c r="V26" i="156" s="1"/>
  <c r="AC29" i="156"/>
  <c r="J31" i="156"/>
  <c r="AC30" i="156"/>
  <c r="AH30" i="156" s="1"/>
  <c r="AC24" i="156"/>
  <c r="AC25" i="156" s="1"/>
  <c r="AH23" i="156" s="1"/>
  <c r="AC26" i="156" l="1"/>
  <c r="AB46" i="101" l="1"/>
  <c r="Z46" i="101"/>
  <c r="X46" i="101"/>
  <c r="V46" i="101"/>
  <c r="T46" i="101"/>
  <c r="R46" i="101"/>
  <c r="P46" i="101"/>
  <c r="N46" i="101"/>
  <c r="L46" i="101"/>
  <c r="J46" i="101"/>
  <c r="H46" i="101"/>
  <c r="F46" i="101"/>
  <c r="AF45" i="101"/>
  <c r="AD45" i="101"/>
  <c r="AF44" i="101"/>
  <c r="AD44" i="101"/>
  <c r="AF43" i="101"/>
  <c r="AD43" i="101"/>
  <c r="AF42" i="101"/>
  <c r="AD42" i="101"/>
  <c r="AH42" i="101" s="1"/>
  <c r="AF41" i="101"/>
  <c r="AD41" i="101"/>
  <c r="AF40" i="101"/>
  <c r="AD40" i="101"/>
  <c r="AF39" i="101"/>
  <c r="AD39" i="101"/>
  <c r="AF38" i="101"/>
  <c r="AD38" i="101"/>
  <c r="AF37" i="101"/>
  <c r="AD37" i="101"/>
  <c r="AF36" i="101"/>
  <c r="AD36" i="101"/>
  <c r="AF35" i="101"/>
  <c r="AD35" i="101"/>
  <c r="AF34" i="101"/>
  <c r="AD34" i="101"/>
  <c r="AG36" i="154"/>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H45" i="101" l="1"/>
  <c r="AH37" i="101"/>
  <c r="AH43" i="101"/>
  <c r="AH35" i="101"/>
  <c r="AH41" i="101"/>
  <c r="AH40" i="101"/>
  <c r="AB33" i="154"/>
  <c r="J35" i="154"/>
  <c r="AF46" i="101"/>
  <c r="AH39" i="101"/>
  <c r="AH44" i="101"/>
  <c r="AG10" i="154"/>
  <c r="AD47" i="101"/>
  <c r="AH36" i="101"/>
  <c r="AH38" i="101"/>
  <c r="AG9" i="154"/>
  <c r="U34" i="154"/>
  <c r="AB34" i="154" s="1"/>
  <c r="AH34" i="101"/>
  <c r="AH46" i="10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1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kyoiku-4</author>
  </authors>
  <commentList>
    <comment ref="L51" authorId="0" shapeId="0" xr:uid="{85A9F5D3-DCC1-44E5-92E3-DE0D53907203}">
      <text>
        <r>
          <rPr>
            <sz val="9"/>
            <color indexed="81"/>
            <rFont val="ＭＳ Ｐ明朝"/>
            <family val="1"/>
            <charset val="128"/>
          </rPr>
          <t>「円」、「か月」が入っています。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54" authorId="0" shapeId="0" xr:uid="{E5E50E6F-9418-466B-B393-62C249F87C08}">
      <text>
        <r>
          <rPr>
            <sz val="9"/>
            <color indexed="81"/>
            <rFont val="ＭＳ Ｐ明朝"/>
            <family val="1"/>
            <charset val="128"/>
          </rPr>
          <t>（例）6～7月</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7" authorId="0" shapeId="0" xr:uid="{67B07A64-8886-4D5D-8BA5-B93CC90666AF}">
      <text>
        <r>
          <rPr>
            <sz val="9"/>
            <color indexed="81"/>
            <rFont val="ＭＳ Ｐ明朝"/>
            <family val="1"/>
            <charset val="128"/>
          </rPr>
          <t>（入力方法の例）
H31</t>
        </r>
      </text>
    </comment>
    <comment ref="L15" authorId="0" shapeId="0" xr:uid="{34ED40AB-DE12-46B4-9150-1EC4E081A41C}">
      <text>
        <r>
          <rPr>
            <sz val="9"/>
            <color indexed="81"/>
            <rFont val="ＭＳ Ｐ明朝"/>
            <family val="1"/>
            <charset val="128"/>
          </rPr>
          <t>（入力方法の例）
H31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90D2FD8B-A4FA-413C-BC10-C803F17673CB}">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L9" authorId="0" shapeId="0" xr:uid="{346B13C1-3C64-4DF0-911D-16FF96BFD1C5}">
      <text>
        <r>
          <rPr>
            <sz val="9"/>
            <color indexed="81"/>
            <rFont val="ＭＳ Ｐ明朝"/>
            <family val="1"/>
            <charset val="128"/>
          </rPr>
          <t>自動で入力されます</t>
        </r>
      </text>
    </comment>
    <comment ref="J10" authorId="0" shapeId="0" xr:uid="{B168B019-28E8-4E39-8D74-60C0209A0F85}">
      <text>
        <r>
          <rPr>
            <sz val="9"/>
            <color indexed="81"/>
            <rFont val="ＭＳ Ｐ明朝"/>
            <family val="1"/>
            <charset val="128"/>
          </rPr>
          <t>産休・育休・病休等の代替職員は、正規職員に含め、再掲表示してください。</t>
        </r>
      </text>
    </comment>
    <comment ref="U10" authorId="0" shapeId="0" xr:uid="{8B517BD2-E217-4C29-91A3-DCE3AD712981}">
      <text>
        <r>
          <rPr>
            <sz val="9"/>
            <color indexed="81"/>
            <rFont val="ＭＳ Ｐ明朝"/>
            <family val="1"/>
            <charset val="128"/>
          </rPr>
          <t>産休・育休・病休等の代替職員は、正規職員に含め、再掲表示してください。</t>
        </r>
      </text>
    </comment>
    <comment ref="S43" authorId="1" shapeId="0" xr:uid="{940728F3-3FA8-41A6-88CE-6E8F4ECD7ACA}">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6C630671-FFD2-41C0-9EC9-417AE4F82017}">
      <text>
        <r>
          <rPr>
            <sz val="9"/>
            <color indexed="81"/>
            <rFont val="ＭＳ Ｐ明朝"/>
            <family val="1"/>
            <charset val="128"/>
          </rPr>
          <t>保育士カウントの看護師等を含む</t>
        </r>
      </text>
    </comment>
    <comment ref="BM50" authorId="0" shapeId="0" xr:uid="{5192857A-7197-464D-AB73-E9DAB4F27006}">
      <text>
        <r>
          <rPr>
            <sz val="9"/>
            <color indexed="81"/>
            <rFont val="ＭＳ Ｐ明朝"/>
            <family val="1"/>
            <charset val="128"/>
          </rPr>
          <t>保育士カウントの看護師等を含む</t>
        </r>
      </text>
    </comment>
    <comment ref="BE52" authorId="2" shapeId="0" xr:uid="{B0D2BF6C-9997-4AFB-9D6C-7E01F23D6AC0}">
      <text>
        <r>
          <rPr>
            <sz val="9"/>
            <color indexed="81"/>
            <rFont val="ＭＳ Ｐ明朝"/>
            <family val="1"/>
            <charset val="128"/>
          </rPr>
          <t>式が入っています。</t>
        </r>
      </text>
    </comment>
    <comment ref="BQ52" authorId="2" shapeId="0" xr:uid="{0678B0B5-434E-4C48-B36A-1825E7F8F701}">
      <text>
        <r>
          <rPr>
            <sz val="9"/>
            <color indexed="81"/>
            <rFont val="ＭＳ Ｐ明朝"/>
            <family val="1"/>
            <charset val="128"/>
          </rPr>
          <t>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L9" authorId="0" shapeId="0" xr:uid="{3B3E22BB-6D89-4F8A-B8F5-6F88426EB563}">
      <text>
        <r>
          <rPr>
            <sz val="9"/>
            <color indexed="81"/>
            <rFont val="ＭＳ Ｐ明朝"/>
            <family val="1"/>
            <charset val="128"/>
          </rPr>
          <t>自動で入力されます</t>
        </r>
      </text>
    </comment>
    <comment ref="J10" authorId="0" shapeId="0" xr:uid="{CB66AEC8-E1D9-40B3-B10D-620EE1087BDC}">
      <text>
        <r>
          <rPr>
            <sz val="9"/>
            <color indexed="81"/>
            <rFont val="ＭＳ Ｐ明朝"/>
            <family val="1"/>
            <charset val="128"/>
          </rPr>
          <t>産休・育休・病休等の代替職員は、正規職員に含め、再掲表示してください。</t>
        </r>
      </text>
    </comment>
    <comment ref="U10" authorId="0" shapeId="0" xr:uid="{2C4BC9D4-D37D-45EC-8632-91BC38C8D604}">
      <text>
        <r>
          <rPr>
            <sz val="9"/>
            <color indexed="81"/>
            <rFont val="ＭＳ Ｐ明朝"/>
            <family val="1"/>
            <charset val="128"/>
          </rPr>
          <t>産休・育休・病休等の代替職員は、正規職員に含め、再掲表示してください。</t>
        </r>
      </text>
    </comment>
    <comment ref="S43" authorId="1" shapeId="0" xr:uid="{BDF70999-46A4-4A48-BA35-D1243DFE3111}">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AAB071BB-CBFB-4B34-A0C3-31B92AC796A3}">
      <text>
        <r>
          <rPr>
            <sz val="9"/>
            <color indexed="81"/>
            <rFont val="ＭＳ Ｐ明朝"/>
            <family val="1"/>
            <charset val="128"/>
          </rPr>
          <t>保育士カウントの看護師等を含む</t>
        </r>
      </text>
    </comment>
    <comment ref="BM50" authorId="0" shapeId="0" xr:uid="{18A158B9-9EB8-4A73-B812-D35C2BBC378D}">
      <text>
        <r>
          <rPr>
            <sz val="9"/>
            <color indexed="81"/>
            <rFont val="ＭＳ Ｐ明朝"/>
            <family val="1"/>
            <charset val="128"/>
          </rPr>
          <t>保育士カウントの看護師等を含む</t>
        </r>
      </text>
    </comment>
    <comment ref="BE52" authorId="2" shapeId="0" xr:uid="{0FD3838F-BA47-4A0D-8E26-4BA2E578C37C}">
      <text>
        <r>
          <rPr>
            <sz val="9"/>
            <color indexed="81"/>
            <rFont val="ＭＳ Ｐ明朝"/>
            <family val="1"/>
            <charset val="128"/>
          </rPr>
          <t>式が入っています。</t>
        </r>
      </text>
    </comment>
    <comment ref="BQ52" authorId="2" shapeId="0" xr:uid="{440DF76F-D782-40CA-9EA7-D1E18B5584A7}">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kyoiku-1</author>
    <author>soramimi69</author>
    <author>沖縄県</author>
  </authors>
  <commentList>
    <comment ref="F9" authorId="0" shapeId="0" xr:uid="{75109B1F-82B8-4C79-A651-851BE8C27DF0}">
      <text>
        <r>
          <rPr>
            <sz val="9"/>
            <color indexed="81"/>
            <rFont val="ＭＳ Ｐ明朝"/>
            <family val="1"/>
            <charset val="128"/>
          </rPr>
          <t>市町村長が認めた障害児を受入れている事業所</t>
        </r>
      </text>
    </comment>
    <comment ref="L10" authorId="0" shapeId="0" xr:uid="{B62623FF-04FC-4F20-8F89-8714E6F1CF04}">
      <text>
        <r>
          <rPr>
            <sz val="9"/>
            <color indexed="81"/>
            <rFont val="ＭＳ Ｐ明朝"/>
            <family val="1"/>
            <charset val="128"/>
          </rPr>
          <t>適用されている栄養士の配置の形態を選択すること。</t>
        </r>
      </text>
    </comment>
    <comment ref="AE19" authorId="1" shapeId="0" xr:uid="{9A9F2089-82DB-4D26-9C32-4323C497AD3D}">
      <text>
        <r>
          <rPr>
            <sz val="9"/>
            <color indexed="81"/>
            <rFont val="ＭＳ Ｐ明朝"/>
            <family val="1"/>
            <charset val="128"/>
          </rPr>
          <t xml:space="preserve">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
</t>
        </r>
        <r>
          <rPr>
            <u/>
            <sz val="9"/>
            <color indexed="81"/>
            <rFont val="ＭＳ Ｐ明朝"/>
            <family val="1"/>
            <charset val="128"/>
          </rPr>
          <t>正規・非正規を問わず、雇用契約による労働時間数で区分。</t>
        </r>
      </text>
    </comment>
    <comment ref="AG19" authorId="1" shapeId="0" xr:uid="{B78458B6-DBF2-46C7-BE2A-976C740D2B39}">
      <text>
        <r>
          <rPr>
            <sz val="9"/>
            <color indexed="81"/>
            <rFont val="ＭＳ Ｐ明朝"/>
            <family val="1"/>
            <charset val="128"/>
          </rPr>
          <t>短時間とは、常勤</t>
        </r>
        <r>
          <rPr>
            <b/>
            <u/>
            <sz val="9"/>
            <color indexed="81"/>
            <rFont val="ＭＳ Ｐ明朝"/>
            <family val="1"/>
            <charset val="128"/>
          </rPr>
          <t>以外</t>
        </r>
        <r>
          <rPr>
            <sz val="9"/>
            <color indexed="81"/>
            <rFont val="ＭＳ Ｐ明朝"/>
            <family val="1"/>
            <charset val="128"/>
          </rPr>
          <t xml:space="preserve">の者をいう。
</t>
        </r>
        <r>
          <rPr>
            <u/>
            <sz val="9"/>
            <color indexed="81"/>
            <rFont val="ＭＳ Ｐ明朝"/>
            <family val="1"/>
            <charset val="128"/>
          </rPr>
          <t>正規・非正規を問わず、雇用契約による労働時間数で区分。</t>
        </r>
      </text>
    </comment>
    <comment ref="AT21" authorId="2" shapeId="0" xr:uid="{6025C635-798C-4B3A-8AA9-78E76397DA81}">
      <text>
        <r>
          <rPr>
            <sz val="9"/>
            <color indexed="81"/>
            <rFont val="ＭＳ Ｐ明朝"/>
            <family val="1"/>
            <charset val="128"/>
          </rPr>
          <t>保育士カウントの看護師等を含む</t>
        </r>
      </text>
    </comment>
    <comment ref="BF21" authorId="2" shapeId="0" xr:uid="{A21B2793-D569-4085-9DA3-8C9908410ABE}">
      <text>
        <r>
          <rPr>
            <sz val="9"/>
            <color indexed="81"/>
            <rFont val="ＭＳ Ｐ明朝"/>
            <family val="1"/>
            <charset val="128"/>
          </rPr>
          <t>保育士カウントの看護師等を含む</t>
        </r>
      </text>
    </comment>
    <comment ref="AX23" authorId="1" shapeId="0" xr:uid="{31E1A3CA-16A2-49E3-A91C-0C027920EBE5}">
      <text>
        <r>
          <rPr>
            <sz val="9"/>
            <color indexed="81"/>
            <rFont val="ＭＳ Ｐ明朝"/>
            <family val="1"/>
            <charset val="128"/>
          </rPr>
          <t>式が入っています。</t>
        </r>
      </text>
    </comment>
    <comment ref="BJ23" authorId="1" shapeId="0" xr:uid="{3AC1EEAF-A35D-4F52-8F84-C80AE8CA4E98}">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kyoiku-1</author>
  </authors>
  <commentList>
    <comment ref="AA23" authorId="0" shapeId="0" xr:uid="{5D58390A-9930-4DFB-ACC0-E9F3147556D4}">
      <text>
        <r>
          <rPr>
            <sz val="9"/>
            <color indexed="81"/>
            <rFont val="ＭＳ Ｐ明朝"/>
            <family val="1"/>
            <charset val="128"/>
          </rPr>
          <t>保育従事者が不足している場合には赤字表記されます。</t>
        </r>
      </text>
    </comment>
    <comment ref="AA37" authorId="0" shapeId="0" xr:uid="{40DB1F47-E1FE-4556-922D-FE01DB9B851B}">
      <text>
        <r>
          <rPr>
            <sz val="9"/>
            <color indexed="81"/>
            <rFont val="ＭＳ Ｐ明朝"/>
            <family val="1"/>
            <charset val="128"/>
          </rPr>
          <t>保育従事者が不足している場合には赤字表記されます。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B0998637-DAF5-47FB-B2C4-8BC5F494687E}">
      <text>
        <r>
          <rPr>
            <sz val="9"/>
            <color indexed="81"/>
            <rFont val="ＭＳ Ｐ明朝"/>
            <family val="1"/>
            <charset val="128"/>
          </rPr>
          <t>入力方法の例
H29.4.1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9" authorId="0" shapeId="0" xr:uid="{41B5CBD9-9CEC-412B-AF80-B68C6D71E805}">
      <text>
        <r>
          <rPr>
            <sz val="9"/>
            <color indexed="81"/>
            <rFont val="ＭＳ Ｐ明朝"/>
            <family val="1"/>
            <charset val="128"/>
          </rPr>
          <t>（例）H26.6.1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2C9E5A7E-5DD6-4372-80A3-0E8A860A4DCF}">
      <text>
        <r>
          <rPr>
            <sz val="9"/>
            <color indexed="81"/>
            <rFont val="ＭＳ Ｐ明朝"/>
            <family val="1"/>
            <charset val="128"/>
          </rPr>
          <t>必要に応じてご利用ください。
※提出不要です。</t>
        </r>
      </text>
    </comment>
    <comment ref="AM2" authorId="0" shapeId="0" xr:uid="{FDA7607B-FF65-4ED3-BB92-3B889AF8E82A}">
      <text>
        <r>
          <rPr>
            <sz val="9"/>
            <color indexed="81"/>
            <rFont val="ＭＳ Ｐ明朝"/>
            <family val="1"/>
            <charset val="128"/>
          </rPr>
          <t>監査調書提出月を選択すると、日及び曜日が自動入力されます。</t>
        </r>
      </text>
    </comment>
    <comment ref="BC6" authorId="0" shapeId="0" xr:uid="{DA20331F-17E9-462B-8D06-9013A9088CBC}">
      <text>
        <r>
          <rPr>
            <sz val="9"/>
            <color indexed="81"/>
            <rFont val="ＭＳ Ｐ明朝"/>
            <family val="1"/>
            <charset val="128"/>
          </rPr>
          <t>下表の太枠内に■を入力後、シフト記号を選択すると、自動的に反映されます。</t>
        </r>
      </text>
    </comment>
    <comment ref="V28" authorId="0" shapeId="0" xr:uid="{132C08FA-EC18-4612-8878-F89AF08863DD}">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C7C2A1A2-231B-4BF3-8897-3FCF72F7971A}">
      <text>
        <r>
          <rPr>
            <sz val="9"/>
            <color indexed="81"/>
            <rFont val="ＭＳ Ｐ明朝"/>
            <family val="1"/>
            <charset val="128"/>
          </rPr>
          <t>リスト（産休、育休、介護休、病休）から選択。
手入力も可。</t>
        </r>
      </text>
    </comment>
    <comment ref="L9" authorId="1" shapeId="0" xr:uid="{7701E457-86EE-4F35-8C18-99630D7F282D}">
      <text>
        <r>
          <rPr>
            <sz val="9"/>
            <color indexed="81"/>
            <rFont val="ＭＳ Ｐ明朝"/>
            <family val="1"/>
            <charset val="128"/>
          </rPr>
          <t>選択肢リストにない場合は、手入力してください。</t>
        </r>
      </text>
    </comment>
    <comment ref="O9" authorId="2" shapeId="0" xr:uid="{3D4CD7A1-E6C9-472B-8E65-DB3729821DE0}">
      <text>
        <r>
          <rPr>
            <sz val="9"/>
            <color indexed="81"/>
            <rFont val="ＭＳ Ｐ明朝"/>
            <family val="1"/>
            <charset val="128"/>
          </rPr>
          <t>リストから選択（正規職員、常勤（非正規）、非常勤（非正規）</t>
        </r>
      </text>
    </comment>
    <comment ref="S9" authorId="0" shapeId="0" xr:uid="{F28310CE-A220-4A67-B7A2-292697D40BD8}">
      <text>
        <r>
          <rPr>
            <sz val="9"/>
            <color indexed="81"/>
            <rFont val="ＭＳ Ｐ明朝"/>
            <family val="1"/>
            <charset val="128"/>
          </rPr>
          <t>（入力方法の例）
H25.4.17</t>
        </r>
      </text>
    </comment>
    <comment ref="D19" authorId="0" shapeId="0" xr:uid="{E618DF47-3152-4C0A-87CB-166EDA3D0362}">
      <text>
        <r>
          <rPr>
            <sz val="9"/>
            <color indexed="81"/>
            <rFont val="ＭＳ Ｐ明朝"/>
            <family val="1"/>
            <charset val="128"/>
          </rPr>
          <t>リスト（退職、転出）から選択してください。</t>
        </r>
      </text>
    </comment>
    <comment ref="G19" authorId="3" shapeId="0" xr:uid="{CD5FBE9B-3101-4F23-BBCF-F1F246A290EA}">
      <text>
        <r>
          <rPr>
            <sz val="9"/>
            <color indexed="81"/>
            <rFont val="ＭＳ Ｐ明朝"/>
            <family val="1"/>
            <charset val="128"/>
          </rPr>
          <t>（入力方法の例）
H31.3.31</t>
        </r>
      </text>
    </comment>
    <comment ref="R19" authorId="1" shapeId="0" xr:uid="{92732773-DED3-49BC-A793-6179DBCFBF6D}">
      <text>
        <r>
          <rPr>
            <sz val="9"/>
            <color indexed="81"/>
            <rFont val="ＭＳ Ｐ明朝"/>
            <family val="1"/>
            <charset val="128"/>
          </rPr>
          <t>選択肢リストにない場合は、手入力してください。</t>
        </r>
      </text>
    </comment>
    <comment ref="X19" authorId="2" shapeId="0" xr:uid="{314E4224-0307-49C9-A79E-55CFBE9353AB}">
      <text>
        <r>
          <rPr>
            <sz val="9"/>
            <color indexed="81"/>
            <rFont val="ＭＳ Ｐ明朝"/>
            <family val="1"/>
            <charset val="128"/>
          </rPr>
          <t>リストから選択（正規職員、常勤(正規)、非常勤（非正規）</t>
        </r>
      </text>
    </comment>
  </commentList>
</comments>
</file>

<file path=xl/sharedStrings.xml><?xml version="1.0" encoding="utf-8"?>
<sst xmlns="http://schemas.openxmlformats.org/spreadsheetml/2006/main" count="4360" uniqueCount="1728">
  <si>
    <t>訓　　練　　内　　容</t>
    <rPh sb="0" eb="1">
      <t>クン</t>
    </rPh>
    <rPh sb="3" eb="4">
      <t>ネリ</t>
    </rPh>
    <rPh sb="6" eb="7">
      <t>ナイ</t>
    </rPh>
    <rPh sb="9" eb="10">
      <t>カタチ</t>
    </rPh>
    <phoneticPr fontId="10"/>
  </si>
  <si>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</si>
  <si>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</si>
  <si>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</si>
  <si>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rPh sb="1" eb="3">
      <t>サイジ</t>
    </rPh>
    <phoneticPr fontId="10"/>
  </si>
  <si>
    <t>２歳児</t>
    <rPh sb="1" eb="3">
      <t>サイジ</t>
    </rPh>
    <phoneticPr fontId="10"/>
  </si>
  <si>
    <t xml:space="preserve"> ※各部屋の面積が分かる平面図等を添付すること。</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</si>
  <si>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</si>
  <si>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</si>
  <si>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</si>
  <si>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</si>
  <si>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</si>
  <si>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端数処理等</t>
  </si>
  <si>
    <t>人</t>
  </si>
  <si>
    <t>施設長</t>
    <rPh sb="0" eb="3">
      <t>シセツチョウ</t>
    </rPh>
    <phoneticPr fontId="10"/>
  </si>
  <si>
    <t>・</t>
    <phoneticPr fontId="10"/>
  </si>
  <si>
    <t>　</t>
    <phoneticPr fontId="10"/>
  </si>
  <si>
    <t>）</t>
    <phoneticPr fontId="10"/>
  </si>
  <si>
    <t>)</t>
    <phoneticPr fontId="10"/>
  </si>
  <si>
    <t>おやつ</t>
    <phoneticPr fontId="10"/>
  </si>
  <si>
    <t xml:space="preserve"> </t>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</si>
  <si>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</si>
  <si>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</si>
  <si>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</si>
  <si>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</si>
  <si>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</si>
  <si>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部屋数計</t>
    <rPh sb="0" eb="2">
      <t>ヘヤ</t>
    </rPh>
    <rPh sb="2" eb="3">
      <t>カズ</t>
    </rPh>
    <rPh sb="3" eb="4">
      <t>ケイ</t>
    </rPh>
    <phoneticPr fontId="10"/>
  </si>
  <si>
    <t>（</t>
    <phoneticPr fontId="10"/>
  </si>
  <si>
    <t>月</t>
    <rPh sb="0" eb="1">
      <t>ツキ</t>
    </rPh>
    <phoneticPr fontId="10"/>
  </si>
  <si>
    <t>職員配置関係</t>
    <rPh sb="0" eb="2">
      <t>ショクイン</t>
    </rPh>
    <rPh sb="2" eb="4">
      <t>ハイチ</t>
    </rPh>
    <phoneticPr fontId="10"/>
  </si>
  <si>
    <t>※</t>
    <phoneticPr fontId="10"/>
  </si>
  <si>
    <t>現員</t>
    <rPh sb="0" eb="2">
      <t>ゲンイン</t>
    </rPh>
    <phoneticPr fontId="10"/>
  </si>
  <si>
    <t>クラス名</t>
    <rPh sb="3" eb="4">
      <t>ナ</t>
    </rPh>
    <phoneticPr fontId="10"/>
  </si>
  <si>
    <t>②</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</si>
  <si>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</si>
  <si>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</si>
  <si>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</si>
  <si>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</si>
  <si>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</si>
  <si>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</si>
  <si>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</si>
  <si>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</si>
  <si>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</si>
  <si>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</si>
  <si>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</si>
  <si>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</si>
  <si>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</si>
  <si>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</si>
  <si>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時間帯における在籍児童数（年齢別）</t>
  </si>
  <si>
    <t>計</t>
  </si>
  <si>
    <t>常勤</t>
    <rPh sb="0" eb="2">
      <t>ジョウキン</t>
    </rPh>
    <phoneticPr fontId="10"/>
  </si>
  <si>
    <t xml:space="preserve"> 期 　　　間</t>
  </si>
  <si>
    <t>氏　　名</t>
    <rPh sb="0" eb="1">
      <t>シ</t>
    </rPh>
    <rPh sb="3" eb="4">
      <t>メイ</t>
    </rPh>
    <phoneticPr fontId="10"/>
  </si>
  <si>
    <t>年齢</t>
    <rPh sb="0" eb="2">
      <t>ネンレイ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</si>
  <si>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</si>
  <si>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</si>
  <si>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</si>
  <si>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</si>
  <si>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</si>
  <si>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</si>
  <si>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</si>
  <si>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</si>
  <si>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事務員</t>
    <rPh sb="0" eb="3">
      <t>ジムイン</t>
    </rPh>
    <phoneticPr fontId="10"/>
  </si>
  <si>
    <t>調理員</t>
    <rPh sb="0" eb="3">
      <t>チョウリイン</t>
    </rPh>
    <phoneticPr fontId="10"/>
  </si>
  <si>
    <t>〃</t>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</si>
  <si>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</si>
  <si>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</si>
  <si>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</si>
  <si>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</si>
  <si>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</si>
  <si>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</si>
  <si>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11月</t>
  </si>
  <si>
    <t>12月</t>
  </si>
  <si>
    <t>10月</t>
    <rPh sb="2" eb="3">
      <t>ガツ</t>
    </rPh>
    <phoneticPr fontId="10"/>
  </si>
  <si>
    <t>昼食</t>
    <rPh sb="0" eb="2">
      <t>チュウショク</t>
    </rPh>
    <phoneticPr fontId="10"/>
  </si>
  <si>
    <t>処　理　の　状　況</t>
    <rPh sb="0" eb="1">
      <t>トコロ</t>
    </rPh>
    <rPh sb="2" eb="3">
      <t>リ</t>
    </rPh>
    <rPh sb="6" eb="7">
      <t>ジョウ</t>
    </rPh>
    <rPh sb="8" eb="9">
      <t>キョウ</t>
    </rPh>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</si>
  <si>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</si>
  <si>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</si>
  <si>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</si>
  <si>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</si>
  <si>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</si>
  <si>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</si>
  <si>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</si>
  <si>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平常</t>
    <rPh sb="0" eb="2">
      <t>ヘイジョウ</t>
    </rPh>
    <phoneticPr fontId="10"/>
  </si>
  <si>
    <t>勤務</t>
    <rPh sb="0" eb="2">
      <t>キンム</t>
    </rPh>
    <phoneticPr fontId="10"/>
  </si>
  <si>
    <t>時　　間　　帯</t>
    <rPh sb="0" eb="1">
      <t>トキ</t>
    </rPh>
    <rPh sb="3" eb="4">
      <t>アイダ</t>
    </rPh>
    <rPh sb="6" eb="7">
      <t>オビ</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</si>
  <si>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</si>
  <si>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</si>
  <si>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</si>
  <si>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</si>
  <si>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</si>
  <si>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（注）</t>
    <phoneticPr fontId="10"/>
  </si>
  <si>
    <t>1．</t>
    <phoneticPr fontId="10"/>
  </si>
  <si>
    <t>閉所時</t>
    <rPh sb="0" eb="2">
      <t>ヘイショ</t>
    </rPh>
    <rPh sb="2" eb="3">
      <t>ジ</t>
    </rPh>
    <phoneticPr fontId="10"/>
  </si>
  <si>
    <t>勤務
年数</t>
    <rPh sb="0" eb="2">
      <t>キンム</t>
    </rPh>
    <rPh sb="3" eb="5">
      <t>ネンスウ</t>
    </rPh>
    <phoneticPr fontId="10"/>
  </si>
  <si>
    <t>最終
学歴</t>
    <rPh sb="0" eb="2">
      <t>サイシュウ</t>
    </rPh>
    <rPh sb="3" eb="5">
      <t>ガクレキ</t>
    </rPh>
    <phoneticPr fontId="10"/>
  </si>
  <si>
    <t>勤　続
年数A</t>
    <rPh sb="0" eb="1">
      <t>ツトム</t>
    </rPh>
    <rPh sb="2" eb="3">
      <t>ゾク</t>
    </rPh>
    <rPh sb="4" eb="6">
      <t>ネンスウ</t>
    </rPh>
    <phoneticPr fontId="10"/>
  </si>
  <si>
    <t>計
A＋B</t>
    <rPh sb="0" eb="1">
      <t>ケイ</t>
    </rPh>
    <phoneticPr fontId="10"/>
  </si>
  <si>
    <t>年</t>
    <rPh sb="0" eb="1">
      <t>ネン</t>
    </rPh>
    <phoneticPr fontId="10"/>
  </si>
  <si>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</si>
  <si>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</si>
  <si>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</si>
  <si>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</si>
  <si>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</si>
  <si>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</si>
  <si>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</si>
  <si>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</si>
  <si>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</si>
  <si>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</si>
  <si>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</si>
  <si>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</si>
  <si>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</si>
  <si>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人</t>
    <rPh sb="0" eb="1">
      <t>ヒト</t>
    </rPh>
    <phoneticPr fontId="10"/>
  </si>
  <si>
    <t>（</t>
    <phoneticPr fontId="4"/>
  </si>
  <si>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</si>
  <si>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</si>
  <si>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</si>
  <si>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</si>
  <si>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</si>
  <si>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</si>
  <si>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</si>
  <si>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実施日</t>
    <rPh sb="0" eb="3">
      <t>ジッシビ</t>
    </rPh>
    <phoneticPr fontId="10"/>
  </si>
  <si>
    <t>日</t>
    <rPh sb="0" eb="1">
      <t>ニチ</t>
    </rPh>
    <phoneticPr fontId="4"/>
  </si>
  <si>
    <t>小計
（部屋数）</t>
    <rPh sb="0" eb="1">
      <t>ショウ</t>
    </rPh>
    <phoneticPr fontId="4"/>
  </si>
  <si>
    <t>・</t>
    <phoneticPr fontId="4"/>
  </si>
  <si>
    <t>記録</t>
    <rPh sb="0" eb="2">
      <t>キロク</t>
    </rPh>
    <phoneticPr fontId="10"/>
  </si>
  <si>
    <t>公表</t>
    <rPh sb="0" eb="2">
      <t>コウヒョウ</t>
    </rPh>
    <phoneticPr fontId="10"/>
  </si>
  <si>
    <t>4月</t>
    <rPh sb="1" eb="2">
      <t>ガツ</t>
    </rPh>
    <phoneticPr fontId="10"/>
  </si>
  <si>
    <t>実施月日</t>
    <rPh sb="0" eb="1">
      <t>ジツ</t>
    </rPh>
    <rPh sb="1" eb="2">
      <t>シ</t>
    </rPh>
    <rPh sb="2" eb="3">
      <t>ツキ</t>
    </rPh>
    <rPh sb="3" eb="4">
      <t>ヒ</t>
    </rPh>
    <phoneticPr fontId="10"/>
  </si>
  <si>
    <t>「児童福祉施設における事故防止について」（昭和46年7月31日児発418号）</t>
    <rPh sb="25" eb="26">
      <t>ネン</t>
    </rPh>
    <rPh sb="27" eb="28">
      <t>ツキ</t>
    </rPh>
    <rPh sb="30" eb="31">
      <t>ニチ</t>
    </rPh>
    <phoneticPr fontId="10"/>
  </si>
  <si>
    <t>日現在）</t>
    <rPh sb="0" eb="1">
      <t>ニチ</t>
    </rPh>
    <rPh sb="1" eb="3">
      <t>ゲンザイ</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</si>
  <si>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</si>
  <si>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</si>
  <si>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</si>
  <si>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</si>
  <si>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</si>
  <si>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</si>
  <si>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</si>
  <si>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</si>
  <si>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</si>
  <si>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</si>
  <si>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</si>
  <si>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</si>
  <si>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</si>
  <si>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</si>
  <si>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</si>
  <si>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</si>
  <si>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10"/>
  </si>
  <si>
    <t>＜記入要領＞</t>
    <rPh sb="1" eb="3">
      <t>キニュウ</t>
    </rPh>
    <rPh sb="3" eb="5">
      <t>ヨウリョウ</t>
    </rPh>
    <phoneticPr fontId="10"/>
  </si>
  <si>
    <t>(ｲ)</t>
    <phoneticPr fontId="10"/>
  </si>
  <si>
    <t>区分</t>
    <rPh sb="0" eb="2">
      <t>クブン</t>
    </rPh>
    <phoneticPr fontId="10"/>
  </si>
  <si>
    <t>小計</t>
    <phoneticPr fontId="10"/>
  </si>
  <si>
    <t>職員配置関係</t>
    <phoneticPr fontId="10"/>
  </si>
  <si>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</si>
  <si>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</si>
  <si>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</si>
  <si>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</si>
  <si>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</si>
  <si>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</si>
  <si>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</si>
  <si>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</si>
  <si>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</si>
  <si>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</si>
  <si>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</si>
  <si>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</si>
  <si>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</si>
  <si>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</si>
  <si>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</si>
  <si>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</si>
  <si>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</si>
  <si>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</si>
  <si>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</si>
  <si>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</si>
  <si>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</si>
  <si>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</si>
  <si>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(ｱ)</t>
    <phoneticPr fontId="4"/>
  </si>
  <si>
    <t>(ｳ)</t>
    <phoneticPr fontId="4"/>
  </si>
  <si>
    <t>施設運営管理関係</t>
    <phoneticPr fontId="10"/>
  </si>
  <si>
    <t>人（</t>
    <rPh sb="0" eb="1">
      <t>ヒト</t>
    </rPh>
    <phoneticPr fontId="10"/>
  </si>
  <si>
    <t>日変更）</t>
    <rPh sb="0" eb="1">
      <t>ニチ</t>
    </rPh>
    <rPh sb="1" eb="3">
      <t>ヘンコウ</t>
    </rPh>
    <phoneticPr fontId="10"/>
  </si>
  <si>
    <t>児童数</t>
    <rPh sb="0" eb="3">
      <t>ジドウスウ</t>
    </rPh>
    <phoneticPr fontId="4"/>
  </si>
  <si>
    <t>(A)</t>
    <phoneticPr fontId="10"/>
  </si>
  <si>
    <t>＜記入方法＞</t>
    <rPh sb="1" eb="3">
      <t>キニュウ</t>
    </rPh>
    <rPh sb="3" eb="5">
      <t>ホウホウ</t>
    </rPh>
    <phoneticPr fontId="4"/>
  </si>
  <si>
    <t>・</t>
    <phoneticPr fontId="10"/>
  </si>
  <si>
    <t>入所児童数については、毎月初日の在籍児童数を記入すること。</t>
    <phoneticPr fontId="4"/>
  </si>
  <si>
    <t>％</t>
    <phoneticPr fontId="10"/>
  </si>
  <si>
    <t>(ｱ)</t>
    <phoneticPr fontId="4"/>
  </si>
  <si>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</si>
  <si>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</si>
  <si>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</si>
  <si>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</si>
  <si>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</si>
  <si>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</si>
  <si>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</si>
  <si>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</si>
  <si>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</si>
  <si>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</si>
  <si>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</si>
  <si>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</si>
  <si>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保育時間帯　　</t>
    <phoneticPr fontId="10"/>
  </si>
  <si>
    <t>0歳</t>
    <phoneticPr fontId="10"/>
  </si>
  <si>
    <t>1歳</t>
    <phoneticPr fontId="10"/>
  </si>
  <si>
    <t>2歳</t>
    <phoneticPr fontId="10"/>
  </si>
  <si>
    <t>3歳</t>
    <phoneticPr fontId="10"/>
  </si>
  <si>
    <t>4歳</t>
    <phoneticPr fontId="10"/>
  </si>
  <si>
    <t>5歳</t>
    <phoneticPr fontId="10"/>
  </si>
  <si>
    <t>①平日</t>
    <rPh sb="1" eb="3">
      <t>ヘイジツ</t>
    </rPh>
    <phoneticPr fontId="10"/>
  </si>
  <si>
    <t>開所時間前</t>
    <rPh sb="0" eb="2">
      <t>カイショ</t>
    </rPh>
    <rPh sb="2" eb="4">
      <t>ジカン</t>
    </rPh>
    <rPh sb="4" eb="5">
      <t>マエ</t>
    </rPh>
    <phoneticPr fontId="10"/>
  </si>
  <si>
    <t>②土曜日</t>
    <rPh sb="1" eb="4">
      <t>ドヨウビ</t>
    </rPh>
    <phoneticPr fontId="10"/>
  </si>
  <si>
    <t>(B)</t>
    <phoneticPr fontId="10"/>
  </si>
  <si>
    <t>A．</t>
    <phoneticPr fontId="10"/>
  </si>
  <si>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</si>
  <si>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</si>
  <si>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</si>
  <si>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</si>
  <si>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</si>
  <si>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</si>
  <si>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</si>
  <si>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</si>
  <si>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</si>
  <si>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</si>
  <si>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</si>
  <si>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</si>
  <si>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t>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</si>
  <si>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</si>
  <si>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</si>
  <si>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</si>
  <si>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</si>
  <si>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</si>
  <si>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</si>
  <si>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</si>
  <si>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最低賃金法第7条</t>
    <rPh sb="0" eb="2">
      <t>サイテイ</t>
    </rPh>
    <rPh sb="2" eb="5">
      <t>チンギンホウ</t>
    </rPh>
    <rPh sb="5" eb="6">
      <t>ダイ</t>
    </rPh>
    <rPh sb="7" eb="8">
      <t>ジョウ</t>
    </rPh>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</si>
  <si>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</si>
  <si>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</si>
  <si>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</si>
  <si>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</si>
  <si>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</si>
  <si>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採用辞令(写)</t>
    <rPh sb="0" eb="2">
      <t>サイヨウ</t>
    </rPh>
    <phoneticPr fontId="10"/>
  </si>
  <si>
    <t>労働基準法第15条第1項</t>
    <rPh sb="0" eb="2">
      <t>ロウドウ</t>
    </rPh>
    <rPh sb="2" eb="5">
      <t>キジュンホウ</t>
    </rPh>
    <rPh sb="5" eb="6">
      <t>ダイ</t>
    </rPh>
    <rPh sb="8" eb="9">
      <t>ジョウ</t>
    </rPh>
    <rPh sb="9" eb="10">
      <t>ダイ</t>
    </rPh>
    <rPh sb="11" eb="12">
      <t>コウ</t>
    </rPh>
    <phoneticPr fontId="10"/>
  </si>
  <si>
    <t>継続雇用制度の対象者を限定できる仕組みの廃止</t>
    <phoneticPr fontId="4"/>
  </si>
  <si>
    <t>高年齢者等の雇用の安定等に関する法律の一部を改正する法律</t>
    <phoneticPr fontId="4"/>
  </si>
  <si>
    <t>継続雇用制度の対象者を限定する基準の適用対象を、厚生年金報酬比例部分の支給開始年齢以上の者とする。（平成37年3月31日までの経過措置）</t>
    <rPh sb="7" eb="10">
      <t>タイショウシャ</t>
    </rPh>
    <rPh sb="11" eb="13">
      <t>ゲンテイ</t>
    </rPh>
    <rPh sb="15" eb="17">
      <t>キジュン</t>
    </rPh>
    <rPh sb="18" eb="20">
      <t>テキヨウ</t>
    </rPh>
    <rPh sb="20" eb="22">
      <t>タイショウ</t>
    </rPh>
    <rPh sb="50" eb="52">
      <t>ヘイセイ</t>
    </rPh>
    <rPh sb="54" eb="55">
      <t>ネン</t>
    </rPh>
    <rPh sb="56" eb="57">
      <t>ツキ</t>
    </rPh>
    <rPh sb="59" eb="60">
      <t>ニチ</t>
    </rPh>
    <rPh sb="63" eb="65">
      <t>ケイカ</t>
    </rPh>
    <rPh sb="65" eb="67">
      <t>ソチ</t>
    </rPh>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</si>
  <si>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</si>
  <si>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</si>
  <si>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</si>
  <si>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</si>
  <si>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</si>
  <si>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</si>
  <si>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</si>
  <si>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常勤(非正規)</t>
    <rPh sb="0" eb="2">
      <t>ジョウキン</t>
    </rPh>
    <rPh sb="3" eb="6">
      <t>ヒセイキ</t>
    </rPh>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</si>
  <si>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</si>
  <si>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</si>
  <si>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</si>
  <si>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</si>
  <si>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</si>
  <si>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</si>
  <si>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平成</t>
    <rPh sb="0" eb="2">
      <t>ヘイセイ</t>
    </rPh>
    <phoneticPr fontId="4"/>
  </si>
  <si>
    <t>労働安全衛生規則第51条</t>
    <rPh sb="8" eb="9">
      <t>ダイ</t>
    </rPh>
    <phoneticPr fontId="10"/>
  </si>
  <si>
    <t>有</t>
  </si>
  <si>
    <t>管理職</t>
    <phoneticPr fontId="10"/>
  </si>
  <si>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</si>
  <si>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</si>
  <si>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</si>
  <si>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週平均
労働
時間</t>
    <rPh sb="0" eb="1">
      <t>シュウ</t>
    </rPh>
    <rPh sb="1" eb="3">
      <t>ヘイキン</t>
    </rPh>
    <rPh sb="4" eb="6">
      <t>ロウドウ</t>
    </rPh>
    <rPh sb="7" eb="9">
      <t>ジカン</t>
    </rPh>
    <phoneticPr fontId="4"/>
  </si>
  <si>
    <t>雇用
形態</t>
    <rPh sb="0" eb="2">
      <t>コヨウ</t>
    </rPh>
    <rPh sb="3" eb="5">
      <t>ケイタイ</t>
    </rPh>
    <phoneticPr fontId="4"/>
  </si>
  <si>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</si>
  <si>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</si>
  <si>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</si>
  <si>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</si>
  <si>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</si>
  <si>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</si>
  <si>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10"/>
  </si>
  <si>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</si>
  <si>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</si>
  <si>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</si>
  <si>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</si>
  <si>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10"/>
  </si>
  <si>
    <t>保菌者は調理及び食事介助に従事させない。</t>
    <phoneticPr fontId="10"/>
  </si>
  <si>
    <t>乳児を担当する職員も検便を実施する方が望ましい。</t>
    <phoneticPr fontId="10"/>
  </si>
  <si>
    <t>℃</t>
    <phoneticPr fontId="10"/>
  </si>
  <si>
    <t>＜食器消毒の目安＞</t>
    <phoneticPr fontId="10"/>
  </si>
  <si>
    <t>・熱湯：95℃以上、10分以上浸漬</t>
    <phoneticPr fontId="10"/>
  </si>
  <si>
    <t>・蒸気：100℃以上、10分以上</t>
    <phoneticPr fontId="10"/>
  </si>
  <si>
    <t>・薬用：消毒薬に必要な時間浸漬</t>
    <phoneticPr fontId="10"/>
  </si>
  <si>
    <t>（食器の材質等により異なる。）</t>
    <phoneticPr fontId="10"/>
  </si>
  <si>
    <t>食事時間前に、調理従事者以外の者が実施すること。</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</si>
  <si>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</si>
  <si>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</si>
  <si>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</si>
  <si>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【感染症・食中毒対策】</t>
    <rPh sb="1" eb="4">
      <t>カンセンショウ</t>
    </rPh>
    <rPh sb="5" eb="8">
      <t>ショクチュウドク</t>
    </rPh>
    <rPh sb="8" eb="10">
      <t>タイサク</t>
    </rPh>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</si>
  <si>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</si>
  <si>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</si>
  <si>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</si>
  <si>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</si>
  <si>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</si>
  <si>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</si>
  <si>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</si>
  <si>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発生月日</t>
    <rPh sb="0" eb="2">
      <t>ハッセイ</t>
    </rPh>
    <rPh sb="2" eb="4">
      <t>ガッピ</t>
    </rPh>
    <phoneticPr fontId="10"/>
  </si>
  <si>
    <t>発生時間帯</t>
    <rPh sb="0" eb="2">
      <t>ハッセイ</t>
    </rPh>
    <rPh sb="2" eb="5">
      <t>ジカンタイ</t>
    </rPh>
    <phoneticPr fontId="10"/>
  </si>
  <si>
    <t>消防法施行規則第3条</t>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</si>
  <si>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</si>
  <si>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</si>
  <si>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</si>
  <si>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非常時の連絡網は最新のものを作成すること。</t>
    <phoneticPr fontId="10"/>
  </si>
  <si>
    <t>消防法第17条の3の3</t>
    <phoneticPr fontId="10"/>
  </si>
  <si>
    <t>消防法施行規則第31条の6</t>
    <phoneticPr fontId="10"/>
  </si>
  <si>
    <t>直近2回の点検年月日</t>
    <rPh sb="0" eb="2">
      <t>チョッキン</t>
    </rPh>
    <rPh sb="3" eb="4">
      <t>カイ</t>
    </rPh>
    <rPh sb="5" eb="7">
      <t>テンケン</t>
    </rPh>
    <rPh sb="7" eb="10">
      <t>ネンガッピ</t>
    </rPh>
    <phoneticPr fontId="4"/>
  </si>
  <si>
    <t>日 　異常：</t>
    <phoneticPr fontId="4"/>
  </si>
  <si>
    <t>④</t>
    <phoneticPr fontId="10"/>
  </si>
  <si>
    <t>⑤</t>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</si>
  <si>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</si>
  <si>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</si>
  <si>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【業務の質の評価への取組み】</t>
    <rPh sb="1" eb="3">
      <t>ギョウム</t>
    </rPh>
    <rPh sb="4" eb="5">
      <t>シツ</t>
    </rPh>
    <rPh sb="6" eb="8">
      <t>ヒョウカ</t>
    </rPh>
    <rPh sb="10" eb="12">
      <t>トリク</t>
    </rPh>
    <phoneticPr fontId="10"/>
  </si>
  <si>
    <t>日〕</t>
    <rPh sb="0" eb="1">
      <t>ニチ</t>
    </rPh>
    <phoneticPr fontId="10"/>
  </si>
  <si>
    <t>＜「いる」場合＞</t>
    <rPh sb="5" eb="7">
      <t>バアイ</t>
    </rPh>
    <phoneticPr fontId="4"/>
  </si>
  <si>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</si>
  <si>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</si>
  <si>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＜「ある」場合＞</t>
    <rPh sb="5" eb="7">
      <t>バアイ</t>
    </rPh>
    <phoneticPr fontId="10"/>
  </si>
  <si>
    <t>＜｢いる｣場合＞</t>
    <rPh sb="5" eb="7">
      <t>バアイ</t>
    </rPh>
    <phoneticPr fontId="4"/>
  </si>
  <si>
    <t>受付件数</t>
    <rPh sb="0" eb="2">
      <t>ウケツケ</t>
    </rPh>
    <rPh sb="2" eb="4">
      <t>ケンスウ</t>
    </rPh>
    <phoneticPr fontId="4"/>
  </si>
  <si>
    <t>正規</t>
    <rPh sb="0" eb="2">
      <t>セイキ</t>
    </rPh>
    <phoneticPr fontId="4"/>
  </si>
  <si>
    <t>正規職員</t>
    <rPh sb="0" eb="2">
      <t>セイキ</t>
    </rPh>
    <rPh sb="2" eb="4">
      <t>ショクイン</t>
    </rPh>
    <phoneticPr fontId="10"/>
  </si>
  <si>
    <t>代替</t>
    <phoneticPr fontId="4"/>
  </si>
  <si>
    <t>(再)保育士ｶｳﾝﾄ</t>
    <rPh sb="1" eb="2">
      <t>サイ</t>
    </rPh>
    <rPh sb="3" eb="6">
      <t>ホイクシ</t>
    </rPh>
    <phoneticPr fontId="10"/>
  </si>
  <si>
    <t>調理員</t>
    <rPh sb="0" eb="3">
      <t>チョウリイン</t>
    </rPh>
    <phoneticPr fontId="4"/>
  </si>
  <si>
    <t>(再)
栄養士</t>
    <rPh sb="1" eb="2">
      <t>サイ</t>
    </rPh>
    <rPh sb="4" eb="7">
      <t>エイヨウシ</t>
    </rPh>
    <phoneticPr fontId="10"/>
  </si>
  <si>
    <t>代替職員がいない場合はカウントせず、いる場合は正規職員の欄にカウントする。</t>
    <phoneticPr fontId="4"/>
  </si>
  <si>
    <t>【入力例】</t>
    <rPh sb="1" eb="3">
      <t>ニュウリョク</t>
    </rPh>
    <rPh sb="3" eb="4">
      <t>レイ</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</si>
  <si>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</si>
  <si>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</si>
  <si>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</si>
  <si>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</si>
  <si>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</si>
  <si>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</si>
  <si>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</si>
  <si>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</si>
  <si>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10"/>
  </si>
  <si>
    <t>冬期</t>
    <rPh sb="0" eb="2">
      <t>トウキ</t>
    </rPh>
    <phoneticPr fontId="10"/>
  </si>
  <si>
    <t>年度末</t>
    <rPh sb="0" eb="3">
      <t>ネンドマツ</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</si>
  <si>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</si>
  <si>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</si>
  <si>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</si>
  <si>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r>
      <t>・</t>
    </r>
    <r>
      <rPr>
        <sz val="10"/>
        <color indexed="10"/>
        <rFont val="ＭＳ Ｐ明朝"/>
        <family val="1"/>
        <charset val="128"/>
      </rPr>
      <t/>
    </r>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</si>
  <si>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</si>
  <si>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</si>
  <si>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</si>
  <si>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</si>
  <si>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</si>
  <si>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＜以下、外部研修へ派遣している場合＞</t>
    <rPh sb="4" eb="6">
      <t>ガイブ</t>
    </rPh>
    <rPh sb="6" eb="8">
      <t>ケンシュウ</t>
    </rPh>
    <rPh sb="9" eb="11">
      <t>ハケン</t>
    </rPh>
    <phoneticPr fontId="4"/>
  </si>
  <si>
    <t>給食業務関係</t>
    <phoneticPr fontId="10"/>
  </si>
  <si>
    <t>給食業務関係</t>
    <rPh sb="0" eb="2">
      <t>キュウショク</t>
    </rPh>
    <rPh sb="2" eb="4">
      <t>ギョウム</t>
    </rPh>
    <rPh sb="4" eb="6">
      <t>カンケイ</t>
    </rPh>
    <phoneticPr fontId="10"/>
  </si>
  <si>
    <t>労働時間</t>
    <rPh sb="0" eb="2">
      <t>ロウドウ</t>
    </rPh>
    <rPh sb="2" eb="4">
      <t>ジカン</t>
    </rPh>
    <phoneticPr fontId="4"/>
  </si>
  <si>
    <t>常勤</t>
    <rPh sb="0" eb="2">
      <t>ジョウキン</t>
    </rPh>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</si>
  <si>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</si>
  <si>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</si>
  <si>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</si>
  <si>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</si>
  <si>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</si>
  <si>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</si>
  <si>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</si>
  <si>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</si>
  <si>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</si>
  <si>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</si>
  <si>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</si>
  <si>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</si>
  <si>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</si>
  <si>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</si>
  <si>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</si>
  <si>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</si>
  <si>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</si>
  <si>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</si>
  <si>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</si>
  <si>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</si>
  <si>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</si>
  <si>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</si>
  <si>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</si>
  <si>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</si>
  <si>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</si>
  <si>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</si>
  <si>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</si>
  <si>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</si>
  <si>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</si>
  <si>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</si>
  <si>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t>※1</t>
    <phoneticPr fontId="4"/>
  </si>
  <si>
    <t>【会計の区分】</t>
    <rPh sb="1" eb="3">
      <t>カイケイ</t>
    </rPh>
    <rPh sb="4" eb="6">
      <t>クブン</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</si>
  <si>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</si>
  <si>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</si>
  <si>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</si>
  <si>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</si>
  <si>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</si>
  <si>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</si>
  <si>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</si>
  <si>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</si>
  <si>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10"/>
  </si>
  <si>
    <t>氏　名</t>
    <rPh sb="0" eb="1">
      <t>シ</t>
    </rPh>
    <rPh sb="2" eb="3">
      <t>メイ</t>
    </rPh>
    <phoneticPr fontId="4"/>
  </si>
  <si>
    <t>ア</t>
    <phoneticPr fontId="47"/>
  </si>
  <si>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47"/>
  </si>
  <si>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</si>
  <si>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47"/>
  </si>
  <si>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</si>
  <si>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47"/>
  </si>
  <si>
    <t>イ</t>
    <phoneticPr fontId="4"/>
  </si>
  <si>
    <t>設置者の名称、主たる事務所の所在地、代表者の氏名・生年月日・</t>
    <rPh sb="25" eb="27">
      <t>セイネン</t>
    </rPh>
    <rPh sb="27" eb="29">
      <t>ガッピ</t>
    </rPh>
    <phoneticPr fontId="47"/>
  </si>
  <si>
    <t>住所・職名</t>
    <phoneticPr fontId="4"/>
  </si>
  <si>
    <t>ウ</t>
    <phoneticPr fontId="47"/>
  </si>
  <si>
    <t>定款，寄附行為等及びその登記事項証明書又は条例等</t>
    <phoneticPr fontId="4"/>
  </si>
  <si>
    <t>エ</t>
    <phoneticPr fontId="47"/>
  </si>
  <si>
    <t>事業所の平面図及び設備の概要</t>
    <rPh sb="7" eb="8">
      <t>オヨ</t>
    </rPh>
    <phoneticPr fontId="4"/>
  </si>
  <si>
    <t>オ</t>
    <phoneticPr fontId="47"/>
  </si>
  <si>
    <t>管理者の氏名、生年月日、住所</t>
    <rPh sb="7" eb="9">
      <t>セイネン</t>
    </rPh>
    <rPh sb="9" eb="11">
      <t>ガッピ</t>
    </rPh>
    <phoneticPr fontId="4"/>
  </si>
  <si>
    <t>運営規程</t>
    <phoneticPr fontId="47"/>
  </si>
  <si>
    <t>カ</t>
    <phoneticPr fontId="47"/>
  </si>
  <si>
    <t>地域型保育給付費の請求に関する事項</t>
    <phoneticPr fontId="4"/>
  </si>
  <si>
    <t>役員の氏名、生年月日、住所</t>
    <rPh sb="6" eb="8">
      <t>セイネン</t>
    </rPh>
    <rPh sb="8" eb="10">
      <t>ガッピ</t>
    </rPh>
    <phoneticPr fontId="4"/>
  </si>
  <si>
    <t>連携施設の名称</t>
    <phoneticPr fontId="4"/>
  </si>
  <si>
    <t>キ</t>
    <phoneticPr fontId="47"/>
  </si>
  <si>
    <t>ク</t>
    <phoneticPr fontId="4"/>
  </si>
  <si>
    <t>ケ</t>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</si>
  <si>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</si>
  <si>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</si>
  <si>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</si>
  <si>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</si>
  <si>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</si>
  <si>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</si>
  <si>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</si>
  <si>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</si>
  <si>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</si>
  <si>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10"/>
  </si>
  <si>
    <t>※</t>
  </si>
  <si>
    <t>「便所」・「調理室」は必置。</t>
    <phoneticPr fontId="4"/>
  </si>
  <si>
    <t>－小規模保育事業Ａ型　運営No.１－</t>
    <rPh sb="1" eb="4">
      <t>ショウキボ</t>
    </rPh>
    <rPh sb="4" eb="6">
      <t>ホイク</t>
    </rPh>
    <rPh sb="6" eb="8">
      <t>ジギョウ</t>
    </rPh>
    <rPh sb="9" eb="10">
      <t>ガタ</t>
    </rPh>
    <phoneticPr fontId="10"/>
  </si>
  <si>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10"/>
  </si>
  <si>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</si>
  <si>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10"/>
  </si>
  <si>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</si>
  <si>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</si>
  <si>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</si>
  <si>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</si>
  <si>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</si>
  <si>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</si>
  <si>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</si>
  <si>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10"/>
  </si>
  <si>
    <t>3歳児</t>
    <phoneticPr fontId="4"/>
  </si>
  <si>
    <t>4歳児</t>
    <phoneticPr fontId="4"/>
  </si>
  <si>
    <t>5歳児</t>
    <phoneticPr fontId="4"/>
  </si>
  <si>
    <t>(3)</t>
    <phoneticPr fontId="4"/>
  </si>
  <si>
    <t>(ｱ)</t>
    <phoneticPr fontId="10"/>
  </si>
  <si>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</si>
  <si>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</si>
  <si>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</si>
  <si>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</si>
  <si>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</si>
  <si>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</si>
  <si>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10"/>
  </si>
  <si>
    <t>ア</t>
    <phoneticPr fontId="10"/>
  </si>
  <si>
    <t>イ</t>
    <phoneticPr fontId="10"/>
  </si>
  <si>
    <t>常用の屋内階段、屋外階段のどちらかがあるか。</t>
    <phoneticPr fontId="4"/>
  </si>
  <si>
    <t>ウ</t>
    <phoneticPr fontId="10"/>
  </si>
  <si>
    <t>エ</t>
    <phoneticPr fontId="10"/>
  </si>
  <si>
    <t>オ</t>
    <phoneticPr fontId="10"/>
  </si>
  <si>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</si>
  <si>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</si>
  <si>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</si>
  <si>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</si>
  <si>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10"/>
  </si>
  <si>
    <t>特　記　事　項</t>
    <rPh sb="0" eb="1">
      <t>トク</t>
    </rPh>
    <rPh sb="2" eb="3">
      <t>キ</t>
    </rPh>
    <rPh sb="4" eb="5">
      <t>コト</t>
    </rPh>
    <rPh sb="6" eb="7">
      <t>コウ</t>
    </rPh>
    <phoneticPr fontId="4"/>
  </si>
  <si>
    <t>★</t>
    <phoneticPr fontId="4"/>
  </si>
  <si>
    <t>②</t>
    <phoneticPr fontId="4"/>
  </si>
  <si>
    <t>③</t>
    <phoneticPr fontId="4"/>
  </si>
  <si>
    <t>①</t>
    <phoneticPr fontId="4"/>
  </si>
  <si>
    <t>施設運営管理の状況</t>
    <phoneticPr fontId="4"/>
  </si>
  <si>
    <t>0歳児</t>
    <phoneticPr fontId="4"/>
  </si>
  <si>
    <t>1歳児</t>
    <phoneticPr fontId="4"/>
  </si>
  <si>
    <t>2歳児</t>
    <phoneticPr fontId="10"/>
  </si>
  <si>
    <t>4歳児</t>
    <phoneticPr fontId="10"/>
  </si>
  <si>
    <t>②</t>
    <phoneticPr fontId="4"/>
  </si>
  <si>
    <t>③</t>
    <phoneticPr fontId="10"/>
  </si>
  <si>
    <t>本年度分</t>
    <phoneticPr fontId="4"/>
  </si>
  <si>
    <t>2歳児</t>
    <phoneticPr fontId="10"/>
  </si>
  <si>
    <t>3歳児</t>
    <phoneticPr fontId="4"/>
  </si>
  <si>
    <t>5歳児</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</si>
  <si>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</si>
  <si>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</si>
  <si>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</si>
  <si>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</si>
  <si>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</si>
  <si>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t>
    <phoneticPr fontId="10"/>
  </si>
  <si>
    <t>認可定員範囲内</t>
    <rPh sb="0" eb="2">
      <t>ニンカ</t>
    </rPh>
    <rPh sb="2" eb="4">
      <t>テイイン</t>
    </rPh>
    <rPh sb="4" eb="7">
      <t>ハンイナイ</t>
    </rPh>
    <phoneticPr fontId="4"/>
  </si>
  <si>
    <t>(5)</t>
    <phoneticPr fontId="10"/>
  </si>
  <si>
    <t>(13)</t>
    <phoneticPr fontId="4"/>
  </si>
  <si>
    <t>連携施設について</t>
    <phoneticPr fontId="4"/>
  </si>
  <si>
    <t>連携施設はあるか。</t>
    <phoneticPr fontId="4"/>
  </si>
  <si>
    <t>(12)</t>
    <phoneticPr fontId="4"/>
  </si>
  <si>
    <t>(11)</t>
    <phoneticPr fontId="4"/>
  </si>
  <si>
    <t>→</t>
    <phoneticPr fontId="10"/>
  </si>
  <si>
    <t>制定（直近改定）年月日：</t>
    <phoneticPr fontId="4"/>
  </si>
  <si>
    <t>〔</t>
    <phoneticPr fontId="10"/>
  </si>
  <si>
    <t>＜本年度（実施状況・実施予定）＞</t>
    <phoneticPr fontId="10"/>
  </si>
  <si>
    <t>欄が不足する場合は、別紙で作成すること。</t>
    <phoneticPr fontId="4"/>
  </si>
  <si>
    <t>★</t>
    <phoneticPr fontId="10"/>
  </si>
  <si>
    <t>(2)</t>
    <phoneticPr fontId="10"/>
  </si>
  <si>
    <t>就業規則は制定・改正ごとに所轄労働基準監督署に届け出ているか。</t>
    <phoneticPr fontId="10"/>
  </si>
  <si>
    <t>書　　類　　名</t>
    <phoneticPr fontId="10"/>
  </si>
  <si>
    <t>有無</t>
    <phoneticPr fontId="10"/>
  </si>
  <si>
    <t>書　類　名</t>
    <phoneticPr fontId="10"/>
  </si>
  <si>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10"/>
  </si>
  <si>
    <t>常勤職員所定労働時間　</t>
    <phoneticPr fontId="10"/>
  </si>
  <si>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</si>
  <si>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</si>
  <si>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</si>
  <si>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</si>
  <si>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</si>
  <si>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定期健康診断未受診者</t>
    <phoneticPr fontId="4"/>
  </si>
  <si>
    <t>健康診断書提出（人間ドックを除く）</t>
    <phoneticPr fontId="4"/>
  </si>
  <si>
    <t>(8)</t>
    <phoneticPr fontId="10"/>
  </si>
  <si>
    <t>職員給食費</t>
    <rPh sb="0" eb="2">
      <t>ショクイン</t>
    </rPh>
    <rPh sb="2" eb="5">
      <t>キュウショクヒ</t>
    </rPh>
    <phoneticPr fontId="10"/>
  </si>
  <si>
    <t>財形貯蓄</t>
    <rPh sb="0" eb="2">
      <t>ザイケイ</t>
    </rPh>
    <rPh sb="2" eb="4">
      <t>チョチク</t>
    </rPh>
    <phoneticPr fontId="10"/>
  </si>
  <si>
    <t>互助会費</t>
    <rPh sb="0" eb="1">
      <t>ゴ</t>
    </rPh>
    <rPh sb="1" eb="2">
      <t>スケ</t>
    </rPh>
    <rPh sb="2" eb="4">
      <t>カイヒ</t>
    </rPh>
    <phoneticPr fontId="10"/>
  </si>
  <si>
    <t>支払い方法</t>
    <phoneticPr fontId="10"/>
  </si>
  <si>
    <t>（　</t>
    <phoneticPr fontId="10"/>
  </si>
  <si>
    <t>直接払い</t>
    <rPh sb="0" eb="2">
      <t>チョクセツ</t>
    </rPh>
    <rPh sb="2" eb="3">
      <t>バラ</t>
    </rPh>
    <phoneticPr fontId="10"/>
  </si>
  <si>
    <t>銀行振込</t>
    <rPh sb="0" eb="2">
      <t>ギンコウ</t>
    </rPh>
    <rPh sb="2" eb="4">
      <t>フリコミ</t>
    </rPh>
    <phoneticPr fontId="10"/>
  </si>
  <si>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</si>
  <si>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</si>
  <si>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</si>
  <si>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</si>
  <si>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</si>
  <si>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</si>
  <si>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</si>
  <si>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</si>
  <si>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</si>
  <si>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</si>
  <si>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</si>
  <si>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有</t>
    <rPh sb="0" eb="1">
      <t>アリ</t>
    </rPh>
    <phoneticPr fontId="4"/>
  </si>
  <si>
    <t>給食とおやつの時間を記入すること。</t>
    <phoneticPr fontId="4"/>
  </si>
  <si>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</si>
  <si>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</si>
  <si>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</si>
  <si>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</si>
  <si>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</si>
  <si>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</si>
  <si>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</si>
  <si>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</si>
  <si>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</si>
  <si>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</si>
  <si>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</si>
  <si>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</si>
  <si>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</si>
  <si>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</si>
  <si>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</si>
  <si>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</si>
  <si>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</si>
  <si>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</si>
  <si>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</si>
  <si>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</si>
  <si>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</si>
  <si>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</si>
  <si>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</si>
  <si>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</si>
  <si>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10"/>
  </si>
  <si>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</si>
  <si>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</si>
  <si>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</si>
  <si>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</si>
  <si>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</si>
  <si>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</si>
  <si>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</si>
  <si>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</si>
  <si>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</si>
  <si>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</si>
  <si>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</si>
  <si>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</si>
  <si>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</si>
  <si>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</si>
  <si>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</si>
  <si>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</si>
  <si>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10"/>
  </si>
  <si>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</si>
  <si>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10"/>
  </si>
  <si>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10"/>
  </si>
  <si>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</si>
  <si>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</si>
  <si>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</si>
  <si>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</si>
  <si>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10"/>
  </si>
  <si>
    <t>市町村が作成したものを一部変更して利用している。</t>
    <rPh sb="1" eb="3">
      <t>チョウソン</t>
    </rPh>
    <phoneticPr fontId="10"/>
  </si>
  <si>
    <t>(9)</t>
    <phoneticPr fontId="4"/>
  </si>
  <si>
    <t>(10)</t>
    <phoneticPr fontId="4"/>
  </si>
  <si>
    <t>調理設備</t>
    <rPh sb="0" eb="2">
      <t>チョウリ</t>
    </rPh>
    <rPh sb="2" eb="4">
      <t>セツビ</t>
    </rPh>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</si>
  <si>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</si>
  <si>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</si>
  <si>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</si>
  <si>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</si>
  <si>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</si>
  <si>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</si>
  <si>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避難場所は、</t>
    <phoneticPr fontId="4"/>
  </si>
  <si>
    <t>消防設備、火気使用設備、器具等の定期点検の状況について</t>
    <phoneticPr fontId="4"/>
  </si>
  <si>
    <t>(6)</t>
    <phoneticPr fontId="10"/>
  </si>
  <si>
    <t>記録しているか。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</si>
  <si>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</si>
  <si>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</si>
  <si>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</si>
  <si>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</si>
  <si>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10"/>
  </si>
  <si>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</si>
  <si>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</si>
  <si>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</si>
  <si>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</si>
  <si>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</si>
  <si>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</si>
  <si>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</si>
  <si>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</si>
  <si>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</si>
  <si>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</si>
  <si>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</si>
  <si>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</si>
  <si>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</si>
  <si>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</si>
  <si>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</si>
  <si>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</si>
  <si>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前年度の実施状況（新設事業所は当年度の監査調書提出月まで）</t>
    <phoneticPr fontId="4"/>
  </si>
  <si>
    <t>1回目</t>
    <rPh sb="1" eb="3">
      <t>カイメ</t>
    </rPh>
    <phoneticPr fontId="10"/>
  </si>
  <si>
    <t>2回目</t>
    <rPh sb="1" eb="3">
      <t>カイメ</t>
    </rPh>
    <phoneticPr fontId="10"/>
  </si>
  <si>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</si>
  <si>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</si>
  <si>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</si>
  <si>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10"/>
  </si>
  <si>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</si>
  <si>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</si>
  <si>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</si>
  <si>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10"/>
  </si>
  <si>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</si>
  <si>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10"/>
  </si>
  <si>
    <t>その他感染症等の対策として行っていることがあれば記入すること。</t>
    <phoneticPr fontId="4"/>
  </si>
  <si>
    <t>⑨</t>
    <phoneticPr fontId="10"/>
  </si>
  <si>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</si>
  <si>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</si>
  <si>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</si>
  <si>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</si>
  <si>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「いる」場合、園内での連携体制を具体的に記入すること。</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</si>
  <si>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</si>
  <si>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</si>
  <si>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</si>
  <si>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</si>
  <si>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</si>
  <si>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</si>
  <si>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</si>
  <si>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</si>
  <si>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</si>
  <si>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</si>
  <si>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</si>
  <si>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児童の事故が発生した場合に、速やかに保護者又は医療機関へ連絡を行う等の必要な措置を講じているか。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</si>
  <si>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</si>
  <si>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</si>
  <si>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</si>
  <si>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</si>
  <si>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</si>
  <si>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</si>
  <si>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</si>
  <si>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栄養士の指導を受けているか。</t>
    <phoneticPr fontId="4"/>
  </si>
  <si>
    <t>給食外部搬入について（該当する場合のみ記入）</t>
    <phoneticPr fontId="4"/>
  </si>
  <si>
    <t>4月</t>
    <phoneticPr fontId="10"/>
  </si>
  <si>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</si>
  <si>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</si>
  <si>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</si>
  <si>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</si>
  <si>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</si>
  <si>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</si>
  <si>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</si>
  <si>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</si>
  <si>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10"/>
  </si>
  <si>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</si>
  <si>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</si>
  <si>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</si>
  <si>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</si>
  <si>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</si>
  <si>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</si>
  <si>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</si>
  <si>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</si>
  <si>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</si>
  <si>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</si>
  <si>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</si>
  <si>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</si>
  <si>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(16)</t>
    <phoneticPr fontId="10"/>
  </si>
  <si>
    <t>食物アレルギーの児童への除去食等に対応するため、整備している書類にチェックすること。</t>
    <phoneticPr fontId="4"/>
  </si>
  <si>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</si>
  <si>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</si>
  <si>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</si>
  <si>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</si>
  <si>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</si>
  <si>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</si>
  <si>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</si>
  <si>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10"/>
  </si>
  <si>
    <t>給与は、給与規程に定められた金額を支給しているか。</t>
    <phoneticPr fontId="10"/>
  </si>
  <si>
    <t>出勤簿や勤務実態を確認して給与を支払っているか。</t>
    <phoneticPr fontId="10"/>
  </si>
  <si>
    <t>各種諸手当は諸規程に基づき適正に支給しているか。</t>
    <phoneticPr fontId="10"/>
  </si>
  <si>
    <t>給与の状況</t>
    <phoneticPr fontId="10"/>
  </si>
  <si>
    <t>給与規程は、整備しているか。</t>
    <phoneticPr fontId="10"/>
  </si>
  <si>
    <t>(1)</t>
    <phoneticPr fontId="10"/>
  </si>
  <si>
    <t>給与規程の最終改定は、</t>
    <rPh sb="0" eb="2">
      <t>キュウヨ</t>
    </rPh>
    <rPh sb="2" eb="4">
      <t>キテイ</t>
    </rPh>
    <rPh sb="5" eb="7">
      <t>サイシュウ</t>
    </rPh>
    <rPh sb="7" eb="9">
      <t>カイテイ</t>
    </rPh>
    <phoneticPr fontId="10"/>
  </si>
  <si>
    <t>改定内容は</t>
    <phoneticPr fontId="10"/>
  </si>
  <si>
    <t>給与表の最終改定は、</t>
    <phoneticPr fontId="10"/>
  </si>
  <si>
    <t>(3)</t>
    <phoneticPr fontId="10"/>
  </si>
  <si>
    <t>(4)</t>
    <phoneticPr fontId="10"/>
  </si>
  <si>
    <t>(7)</t>
    <phoneticPr fontId="10"/>
  </si>
  <si>
    <t>外部研修を受講させているか。</t>
    <phoneticPr fontId="4"/>
  </si>
  <si>
    <t>研修記録（復命書）は作成されているか。</t>
    <phoneticPr fontId="4"/>
  </si>
  <si>
    <t>研修記録（復命書）は、他の職員に供覧し、周知しているか。</t>
    <phoneticPr fontId="4"/>
  </si>
  <si>
    <t>前年度に旅行命令により受講させた主な外部研修を記入すること。</t>
    <phoneticPr fontId="4"/>
  </si>
  <si>
    <t>カ</t>
    <phoneticPr fontId="4"/>
  </si>
  <si>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</si>
  <si>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</si>
  <si>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</si>
  <si>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</si>
  <si>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</si>
  <si>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</si>
  <si>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</si>
  <si>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10"/>
  </si>
  <si>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</si>
  <si>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</si>
  <si>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</si>
  <si>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</si>
  <si>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</si>
  <si>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育児短時間勤務・介護短時間勤務を適正に付与しているか。</t>
    <phoneticPr fontId="4"/>
  </si>
  <si>
    <t>職員処遇の状況</t>
    <phoneticPr fontId="10"/>
  </si>
  <si>
    <t>就業規則(※)を整備しているか。</t>
    <phoneticPr fontId="10"/>
  </si>
  <si>
    <t>就業規則及び労使協定等は職員に周知されているか。</t>
    <phoneticPr fontId="10"/>
  </si>
  <si>
    <t>就業規則及び労使協定等の職員への周知方法を記入すること。</t>
    <phoneticPr fontId="10"/>
  </si>
  <si>
    <t>職員採用手続きについて</t>
    <phoneticPr fontId="10"/>
  </si>
  <si>
    <t>県の最低賃金を下回る賃金の職員はいないか。</t>
    <phoneticPr fontId="10"/>
  </si>
  <si>
    <t>勤務時間について</t>
    <phoneticPr fontId="10"/>
  </si>
  <si>
    <t>1日8時間以内、週40時間以内勤務は守られているか。</t>
    <phoneticPr fontId="10"/>
  </si>
  <si>
    <t>職員、財産、収支及び利用乳幼児の処遇の状況を明らかにする書類を整備しているか。</t>
    <phoneticPr fontId="4"/>
  </si>
  <si>
    <t>直接契約した児童の保育を行っているか。</t>
    <phoneticPr fontId="4"/>
  </si>
  <si>
    <t>いる場合、利用定員の範囲内で受け入れているか。</t>
    <phoneticPr fontId="4"/>
  </si>
  <si>
    <t>土曜日閉園（半日閉園を含む）を行っているか。</t>
    <phoneticPr fontId="4"/>
  </si>
  <si>
    <t>入所率は利用定員の範囲内か。</t>
    <phoneticPr fontId="4"/>
  </si>
  <si>
    <t>入所率は認可定員の範囲内か。</t>
    <phoneticPr fontId="4"/>
  </si>
  <si>
    <t>「ある」場合</t>
    <phoneticPr fontId="4"/>
  </si>
  <si>
    <t>家庭的保育条例（家庭的保育事業者等と非常災害）の条</t>
    <phoneticPr fontId="4"/>
  </si>
  <si>
    <t>避難場所までの誘導を含めて訓練とみなす。</t>
    <phoneticPr fontId="4"/>
  </si>
  <si>
    <t>特定教育・保育条例（定員の遵守）の条</t>
    <rPh sb="0" eb="2">
      <t>トクテイ</t>
    </rPh>
    <rPh sb="2" eb="4">
      <t>キョウイク</t>
    </rPh>
    <rPh sb="7" eb="9">
      <t>ジョウレイ</t>
    </rPh>
    <rPh sb="10" eb="12">
      <t>テイイン</t>
    </rPh>
    <rPh sb="13" eb="15">
      <t>ジュンシュ</t>
    </rPh>
    <rPh sb="17" eb="18">
      <t>ジョウ</t>
    </rPh>
    <phoneticPr fontId="4"/>
  </si>
  <si>
    <t>「便所」・「調理設備」は必置。</t>
    <rPh sb="8" eb="10">
      <t>セツビ</t>
    </rPh>
    <phoneticPr fontId="4"/>
  </si>
  <si>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</si>
  <si>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</si>
  <si>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</si>
  <si>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10"/>
  </si>
  <si>
    <t>「社会福祉施設における保存食の保存期間等について」(平成8年7月25日社援施第117号)</t>
    <rPh sb="29" eb="30">
      <t>ネン</t>
    </rPh>
    <rPh sb="31" eb="32">
      <t>ガツ</t>
    </rPh>
    <rPh sb="34" eb="35">
      <t>ニチ</t>
    </rPh>
    <phoneticPr fontId="10"/>
  </si>
  <si>
    <t>有</t>
    <rPh sb="0" eb="1">
      <t>アリ</t>
    </rPh>
    <phoneticPr fontId="10"/>
  </si>
  <si>
    <t>無</t>
    <rPh sb="0" eb="1">
      <t>ナ</t>
    </rPh>
    <phoneticPr fontId="10"/>
  </si>
  <si>
    <t>→使用者は、労働者に、休憩時間を除き１週間について40時間を超えて労働させてはならない。また、休憩時間を除き1日について8時間を超えて、労働させてはならない。</t>
    <phoneticPr fontId="10"/>
  </si>
  <si>
    <t>0歳児</t>
    <phoneticPr fontId="10"/>
  </si>
  <si>
    <t>小数点第2位切り捨て</t>
    <phoneticPr fontId="10"/>
  </si>
  <si>
    <t>1～2歳児</t>
    <phoneticPr fontId="10"/>
  </si>
  <si>
    <t>3歳児</t>
    <phoneticPr fontId="10"/>
  </si>
  <si>
    <t>4歳以上児</t>
    <phoneticPr fontId="10"/>
  </si>
  <si>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</si>
  <si>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</si>
  <si>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</si>
  <si>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</si>
  <si>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10"/>
  </si>
  <si>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</si>
  <si>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</si>
  <si>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</si>
  <si>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</si>
  <si>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</si>
  <si>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10"/>
  </si>
  <si>
    <t>→少なくとも年に2回の定期健康診断を学校保健安全法に規定する健康診断に準じて行うこと。</t>
    <phoneticPr fontId="10"/>
  </si>
  <si>
    <t>別途作成</t>
    <phoneticPr fontId="10"/>
  </si>
  <si>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</si>
  <si>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</si>
  <si>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</si>
  <si>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</si>
  <si>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10"/>
  </si>
  <si>
    <r>
      <rPr>
        <b/>
        <u/>
        <sz val="10"/>
        <rFont val="ＭＳ Ｐ明朝"/>
        <family val="1"/>
        <charset val="128"/>
      </rPr>
      <t>2階以上</t>
    </r>
    <r>
      <rPr>
        <sz val="10"/>
        <rFont val="ＭＳ Ｐ明朝"/>
        <family val="1"/>
        <charset val="128"/>
      </rPr>
      <t>に保育室等がある場合（共通）</t>
    </r>
    <phoneticPr fontId="4"/>
  </si>
  <si>
    <r>
      <rPr>
        <b/>
        <u/>
        <sz val="10"/>
        <rFont val="ＭＳ Ｐ明朝"/>
        <family val="1"/>
        <charset val="128"/>
      </rPr>
      <t>2階</t>
    </r>
    <r>
      <rPr>
        <sz val="10"/>
        <rFont val="ＭＳ Ｐ明朝"/>
        <family val="1"/>
        <charset val="128"/>
      </rPr>
      <t>に保育室等がある場合</t>
    </r>
    <phoneticPr fontId="4"/>
  </si>
  <si>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</si>
  <si>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</si>
  <si>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</si>
  <si>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10"/>
  </si>
  <si>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</si>
  <si>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</si>
  <si>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</si>
  <si>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</si>
  <si>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</si>
  <si>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</si>
  <si>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</si>
  <si>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</si>
  <si>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</si>
  <si>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利用定員、認可定員は、市町村へ届け出ている定員数を記載すること。</t>
    <phoneticPr fontId="10"/>
  </si>
  <si>
    <t>面積㎡</t>
    <rPh sb="0" eb="2">
      <t>メンセキ</t>
    </rPh>
    <phoneticPr fontId="10"/>
  </si>
  <si>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</si>
  <si>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</si>
  <si>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</si>
  <si>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</si>
  <si>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</si>
  <si>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10"/>
  </si>
  <si>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</si>
  <si>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</si>
  <si>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</si>
  <si>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</si>
  <si>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</si>
  <si>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a</t>
    <phoneticPr fontId="4"/>
  </si>
  <si>
    <t>c</t>
    <phoneticPr fontId="4"/>
  </si>
  <si>
    <t>b</t>
    <phoneticPr fontId="4"/>
  </si>
  <si>
    <t>入所児童等の内訳を記入すること。（新設事業所は①と②は記載不要）</t>
    <rPh sb="17" eb="19">
      <t>シンセツ</t>
    </rPh>
    <rPh sb="19" eb="22">
      <t>ジギョウショ</t>
    </rPh>
    <phoneticPr fontId="4"/>
  </si>
  <si>
    <t>週休</t>
    <phoneticPr fontId="10"/>
  </si>
  <si>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</si>
  <si>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</si>
  <si>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</si>
  <si>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</si>
  <si>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</si>
  <si>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</si>
  <si>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施設長等は児童票を閲覧し、保育内容を把握しているか。</t>
    <rPh sb="5" eb="7">
      <t>ジドウ</t>
    </rPh>
    <rPh sb="7" eb="8">
      <t>ヒョウ</t>
    </rPh>
    <phoneticPr fontId="4"/>
  </si>
  <si>
    <t>「保育室等」とは乳児室、ほふく室、保育室又は遊戯室をいう。</t>
    <rPh sb="20" eb="21">
      <t>マタ</t>
    </rPh>
    <phoneticPr fontId="10"/>
  </si>
  <si>
    <t>回 ・ 保育室　1日</t>
    <rPh sb="0" eb="1">
      <t>カイ</t>
    </rPh>
    <rPh sb="9" eb="10">
      <t>ニチ</t>
    </rPh>
    <phoneticPr fontId="10"/>
  </si>
  <si>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</si>
  <si>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10"/>
  </si>
  <si>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</si>
  <si>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</si>
  <si>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事　務　所　（本部）
所       在       地</t>
    <rPh sb="0" eb="1">
      <t>コト</t>
    </rPh>
    <rPh sb="2" eb="3">
      <t>ツトム</t>
    </rPh>
    <rPh sb="4" eb="5">
      <t>ショ</t>
    </rPh>
    <rPh sb="7" eb="9">
      <t>ホンブ</t>
    </rPh>
    <rPh sb="11" eb="12">
      <t>ショ</t>
    </rPh>
    <rPh sb="19" eb="20">
      <t>ザイ</t>
    </rPh>
    <rPh sb="27" eb="28">
      <t>チ</t>
    </rPh>
    <phoneticPr fontId="4"/>
  </si>
  <si>
    <t>－20℃以下</t>
    <rPh sb="3" eb="5">
      <t>イカ</t>
    </rPh>
    <phoneticPr fontId="4"/>
  </si>
  <si>
    <t>－20℃より高い</t>
    <rPh sb="5" eb="6">
      <t>タカ</t>
    </rPh>
    <phoneticPr fontId="4"/>
  </si>
  <si>
    <t xml:space="preserve"> 調理済みのみ</t>
    <rPh sb="1" eb="4">
      <t>チョウリズ</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</si>
  <si>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</si>
  <si>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</si>
  <si>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t>退職（転出）
年月日</t>
    <rPh sb="0" eb="2">
      <t>タイショク</t>
    </rPh>
    <rPh sb="3" eb="5">
      <t>テンシュツ</t>
    </rPh>
    <rPh sb="7" eb="10">
      <t>ネンガッピ</t>
    </rPh>
    <phoneticPr fontId="10"/>
  </si>
  <si>
    <t>調理員（補助を含む）の採用時又は給食業務への配置換えの際に、健康診断に加え検便を実施しているか。</t>
    <rPh sb="30" eb="34">
      <t>ケンコウシンダン</t>
    </rPh>
    <phoneticPr fontId="4"/>
  </si>
  <si>
    <r>
      <t>前年度に実施した事業所内研修を記入すること。</t>
    </r>
    <r>
      <rPr>
        <b/>
        <sz val="10"/>
        <rFont val="ＭＳ Ｐ明朝"/>
        <family val="1"/>
        <charset val="128"/>
      </rPr>
      <t xml:space="preserve">  ※新設事業所は本年度分＜監査調書提出月前月まで＞</t>
    </r>
    <phoneticPr fontId="4"/>
  </si>
  <si>
    <r>
      <t>施設長、副施設長　</t>
    </r>
    <r>
      <rPr>
        <b/>
        <sz val="10"/>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</si>
  <si>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</si>
  <si>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</si>
  <si>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</si>
  <si>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</si>
  <si>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令和</t>
    <rPh sb="0" eb="2">
      <t>レイワ</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</si>
  <si>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</si>
  <si>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</si>
  <si>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</si>
  <si>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</si>
  <si>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</si>
  <si>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</si>
  <si>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</si>
  <si>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</si>
  <si>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</si>
  <si>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保育内容の支援</t>
    <rPh sb="0" eb="2">
      <t>ホイク</t>
    </rPh>
    <rPh sb="2" eb="4">
      <t>ナイヨウ</t>
    </rPh>
    <rPh sb="5" eb="7">
      <t>シエン</t>
    </rPh>
    <phoneticPr fontId="4"/>
  </si>
  <si>
    <t>）　･</t>
    <phoneticPr fontId="10"/>
  </si>
  <si>
    <t xml:space="preserve"> ①</t>
    <phoneticPr fontId="10"/>
  </si>
  <si>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</si>
  <si>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</si>
  <si>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</si>
  <si>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10"/>
  </si>
  <si>
    <t>（監査調書提出月：</t>
    <rPh sb="1" eb="3">
      <t>カンサ</t>
    </rPh>
    <rPh sb="3" eb="5">
      <t>チョウショ</t>
    </rPh>
    <rPh sb="5" eb="7">
      <t>テイシュツ</t>
    </rPh>
    <rPh sb="7" eb="8">
      <t>ヅキ</t>
    </rPh>
    <phoneticPr fontId="10"/>
  </si>
  <si>
    <t>月初日現在）</t>
    <rPh sb="0" eb="1">
      <t>ガツ</t>
    </rPh>
    <rPh sb="1" eb="3">
      <t>ショニチ</t>
    </rPh>
    <rPh sb="3" eb="5">
      <t>ゲンザイ</t>
    </rPh>
    <phoneticPr fontId="10"/>
  </si>
  <si>
    <t>施設長</t>
    <rPh sb="0" eb="2">
      <t>シセツ</t>
    </rPh>
    <rPh sb="2" eb="3">
      <t>チョウ</t>
    </rPh>
    <phoneticPr fontId="10"/>
  </si>
  <si>
    <t>A</t>
    <phoneticPr fontId="10"/>
  </si>
  <si>
    <t>B</t>
    <phoneticPr fontId="10"/>
  </si>
  <si>
    <t>C</t>
    <phoneticPr fontId="10"/>
  </si>
  <si>
    <t>D</t>
    <phoneticPr fontId="10"/>
  </si>
  <si>
    <t>E</t>
    <phoneticPr fontId="10"/>
  </si>
  <si>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</si>
  <si>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</si>
  <si>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</si>
  <si>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10"/>
  </si>
  <si>
    <t>施設長</t>
  </si>
  <si>
    <t>2．</t>
    <phoneticPr fontId="10"/>
  </si>
  <si>
    <t>3．</t>
  </si>
  <si>
    <t>4．</t>
    <phoneticPr fontId="10"/>
  </si>
  <si>
    <t>5.</t>
    <phoneticPr fontId="10"/>
  </si>
  <si>
    <t>資格の
種類</t>
    <rPh sb="0" eb="2">
      <t>シカク</t>
    </rPh>
    <rPh sb="4" eb="5">
      <t>タネ</t>
    </rPh>
    <rPh sb="5" eb="6">
      <t>タグイ</t>
    </rPh>
    <phoneticPr fontId="10"/>
  </si>
  <si>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</si>
  <si>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</si>
  <si>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</si>
  <si>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</si>
  <si>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</si>
  <si>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</si>
  <si>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</si>
  <si>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</si>
  <si>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</si>
  <si>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</si>
  <si>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〇</t>
    <phoneticPr fontId="4"/>
  </si>
  <si>
    <t>駐車場料金</t>
    <rPh sb="0" eb="2">
      <t>チュウシャ</t>
    </rPh>
    <rPh sb="2" eb="3">
      <t>ジョウ</t>
    </rPh>
    <rPh sb="3" eb="5">
      <t>リョウキン</t>
    </rPh>
    <phoneticPr fontId="4"/>
  </si>
  <si>
    <t>保育所保育指針第1章3(1)</t>
    <rPh sb="7" eb="8">
      <t>ダイ</t>
    </rPh>
    <rPh sb="9" eb="10">
      <t>ショウ</t>
    </rPh>
    <phoneticPr fontId="10"/>
  </si>
  <si>
    <t>保育所保育指針第1章3(2)</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</si>
  <si>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</si>
  <si>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</si>
  <si>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</si>
  <si>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</si>
  <si>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</si>
  <si>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</si>
  <si>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</si>
  <si>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</si>
  <si>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</si>
  <si>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</si>
  <si>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</si>
  <si>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</si>
  <si>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10"/>
  </si>
  <si>
    <t>嘱託歯科医師による歯科健康診断の実施 （保育所における嘱託歯科医の設置について(昭和58年4月21日児発第284号)）</t>
    <phoneticPr fontId="10"/>
  </si>
  <si>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</si>
  <si>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</si>
  <si>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10"/>
  </si>
  <si>
    <t>保育所保育指針第3章1（3）イ</t>
    <rPh sb="0" eb="2">
      <t>ホイク</t>
    </rPh>
    <rPh sb="2" eb="3">
      <t>ショ</t>
    </rPh>
    <phoneticPr fontId="4"/>
  </si>
  <si>
    <t>保育所保育指針第2章1（3）ア</t>
    <phoneticPr fontId="4"/>
  </si>
  <si>
    <t>分毎</t>
    <rPh sb="0" eb="1">
      <t>フン</t>
    </rPh>
    <rPh sb="1" eb="2">
      <t>ゴト</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</si>
  <si>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</si>
  <si>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10"/>
  </si>
  <si>
    <t>特定教育・保育条例（準用）の条
→特定教育・保育条例（緊急時等の対応）の条</t>
    <rPh sb="27" eb="30">
      <t>キンキュウジ</t>
    </rPh>
    <rPh sb="30" eb="31">
      <t>トウ</t>
    </rPh>
    <rPh sb="32" eb="34">
      <t>タイオウ</t>
    </rPh>
    <rPh sb="36" eb="37">
      <t>ジョウ</t>
    </rPh>
    <phoneticPr fontId="4"/>
  </si>
  <si>
    <t>保険名　　 [</t>
    <rPh sb="0" eb="2">
      <t>ホケン</t>
    </rPh>
    <rPh sb="2" eb="3">
      <t>メイ</t>
    </rPh>
    <phoneticPr fontId="4"/>
  </si>
  <si>
    <t>]</t>
    <phoneticPr fontId="4"/>
  </si>
  <si>
    <t>加入期間  [</t>
    <rPh sb="0" eb="2">
      <t>カニュウ</t>
    </rPh>
    <rPh sb="2" eb="4">
      <t>キカン</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</si>
  <si>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</si>
  <si>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</si>
  <si>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</si>
  <si>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10"/>
  </si>
  <si>
    <t>「保育所における調理業務の委託について」（平成10年2月18日児発第86号）</t>
    <phoneticPr fontId="10"/>
  </si>
  <si>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</si>
  <si>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</si>
  <si>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</si>
  <si>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</si>
  <si>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</si>
  <si>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</si>
  <si>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</si>
  <si>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</si>
  <si>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</si>
  <si>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職員配置の状況</t>
    <phoneticPr fontId="4"/>
  </si>
  <si>
    <t>実施なし</t>
    <rPh sb="0" eb="2">
      <t>ジッシ</t>
    </rPh>
    <phoneticPr fontId="4"/>
  </si>
  <si>
    <t>人間ドック</t>
  </si>
  <si>
    <r>
      <rPr>
        <b/>
        <sz val="9"/>
        <rFont val="ＭＳ Ｐゴシック"/>
        <family val="3"/>
        <charset val="128"/>
      </rPr>
      <t>（年間計画）</t>
    </r>
    <r>
      <rPr>
        <sz val="9"/>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</si>
  <si>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</si>
  <si>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</si>
  <si>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</si>
  <si>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</si>
  <si>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</si>
  <si>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</si>
  <si>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</si>
  <si>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</si>
  <si>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</si>
  <si>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</si>
  <si>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10"/>
  </si>
  <si>
    <t>★</t>
    <phoneticPr fontId="4"/>
  </si>
  <si>
    <t>特　記　事　項</t>
    <phoneticPr fontId="4"/>
  </si>
  <si>
    <t>大量調理マニュアル</t>
    <rPh sb="0" eb="2">
      <t>タイリョウ</t>
    </rPh>
    <rPh sb="2" eb="4">
      <t>チョウリ</t>
    </rPh>
    <phoneticPr fontId="4"/>
  </si>
  <si>
    <t>公定価格に関するFAQ</t>
    <phoneticPr fontId="4"/>
  </si>
  <si>
    <t>→小規模保育事業については、原則として、土曜日を含む週6日間の開所が求められる事業である。</t>
    <rPh sb="1" eb="4">
      <t>ショウキボ</t>
    </rPh>
    <rPh sb="4" eb="6">
      <t>ホイク</t>
    </rPh>
    <rPh sb="6" eb="8">
      <t>ジギョウ</t>
    </rPh>
    <rPh sb="14" eb="16">
      <t>ゲンソク</t>
    </rPh>
    <rPh sb="20" eb="23">
      <t>ドヨウビ</t>
    </rPh>
    <rPh sb="24" eb="25">
      <t>フク</t>
    </rPh>
    <rPh sb="26" eb="27">
      <t>シュウ</t>
    </rPh>
    <rPh sb="28" eb="30">
      <t>ニチカン</t>
    </rPh>
    <rPh sb="31" eb="33">
      <t>カイショ</t>
    </rPh>
    <rPh sb="34" eb="35">
      <t>モトム</t>
    </rPh>
    <rPh sb="39" eb="41">
      <t>ジギョウ</t>
    </rPh>
    <phoneticPr fontId="4"/>
  </si>
  <si>
    <t>(直近の届出年月日：</t>
    <rPh sb="1" eb="3">
      <t>チョッキン</t>
    </rPh>
    <rPh sb="4" eb="6">
      <t>トドケデ</t>
    </rPh>
    <rPh sb="6" eb="7">
      <t>ネン</t>
    </rPh>
    <rPh sb="7" eb="9">
      <t>ガッピ</t>
    </rPh>
    <phoneticPr fontId="10"/>
  </si>
  <si>
    <t>労働基準法第32条</t>
    <rPh sb="5" eb="6">
      <t>ダイ</t>
    </rPh>
    <phoneticPr fontId="10"/>
  </si>
  <si>
    <t>労働基準法第34条</t>
    <rPh sb="5" eb="6">
      <t>ダイ</t>
    </rPh>
    <phoneticPr fontId="10"/>
  </si>
  <si>
    <t>育児休業・介護休業を適正に付与しているか。</t>
    <phoneticPr fontId="4"/>
  </si>
  <si>
    <t>保育士資格の登録</t>
    <rPh sb="0" eb="3">
      <t>ホイクシ</t>
    </rPh>
    <rPh sb="3" eb="5">
      <t>シカク</t>
    </rPh>
    <rPh sb="6" eb="8">
      <t>トウロク</t>
    </rPh>
    <phoneticPr fontId="10"/>
  </si>
  <si>
    <t>資格の
有無</t>
    <rPh sb="0" eb="2">
      <t>シカク</t>
    </rPh>
    <rPh sb="4" eb="5">
      <t>アリ</t>
    </rPh>
    <rPh sb="5" eb="6">
      <t>ム</t>
    </rPh>
    <phoneticPr fontId="10"/>
  </si>
  <si>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10"/>
  </si>
  <si>
    <t>主任</t>
    <rPh sb="0" eb="2">
      <t>シュニン</t>
    </rPh>
    <phoneticPr fontId="10"/>
  </si>
  <si>
    <t>保育　花子</t>
    <rPh sb="0" eb="2">
      <t>ホイク</t>
    </rPh>
    <rPh sb="3" eb="5">
      <t>ハナコ</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</si>
  <si>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</si>
  <si>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</si>
  <si>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</si>
  <si>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</si>
  <si>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</si>
  <si>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</si>
  <si>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</si>
  <si>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</si>
  <si>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</si>
  <si>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H28</t>
    <phoneticPr fontId="4"/>
  </si>
  <si>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</si>
  <si>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</si>
  <si>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</si>
  <si>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</si>
  <si>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</si>
  <si>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</si>
  <si>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</si>
  <si>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</si>
  <si>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</si>
  <si>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</si>
  <si>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</si>
  <si>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</si>
  <si>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</si>
  <si>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</si>
  <si>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</si>
  <si>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資格の
有無</t>
    <rPh sb="0" eb="2">
      <t>シカク</t>
    </rPh>
    <rPh sb="4" eb="6">
      <t>ウム</t>
    </rPh>
    <phoneticPr fontId="10"/>
  </si>
  <si>
    <t>常勤</t>
  </si>
  <si>
    <t>3-1</t>
    <phoneticPr fontId="4"/>
  </si>
  <si>
    <t>時給</t>
  </si>
  <si>
    <t>子育て支援員(地域型保育コース)</t>
  </si>
  <si>
    <t>H31</t>
    <phoneticPr fontId="4"/>
  </si>
  <si>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</si>
  <si>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</si>
  <si>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</si>
  <si>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</si>
  <si>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10"/>
  </si>
  <si>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10"/>
  </si>
  <si>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</si>
  <si>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10"/>
  </si>
  <si>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</si>
  <si>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</si>
  <si>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</si>
  <si>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</si>
  <si>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10"/>
  </si>
  <si>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</si>
  <si>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</si>
  <si>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10"/>
  </si>
  <si>
    <t>法</t>
    <rPh sb="0" eb="1">
      <t>ホウ</t>
    </rPh>
    <phoneticPr fontId="4"/>
  </si>
  <si>
    <t>規則</t>
    <rPh sb="0" eb="2">
      <t>キソク</t>
    </rPh>
    <phoneticPr fontId="4"/>
  </si>
  <si>
    <t>保育所保育指針第5章4(1)</t>
    <rPh sb="0" eb="2">
      <t>ホイク</t>
    </rPh>
    <rPh sb="2" eb="3">
      <t>ショ</t>
    </rPh>
    <rPh sb="3" eb="5">
      <t>ホイク</t>
    </rPh>
    <rPh sb="5" eb="7">
      <t>シシン</t>
    </rPh>
    <rPh sb="7" eb="8">
      <t>ダイ</t>
    </rPh>
    <rPh sb="9" eb="10">
      <t>ショウ</t>
    </rPh>
    <phoneticPr fontId="4"/>
  </si>
  <si>
    <t xml:space="preserve">4　研修の実施体制等
(1)　体系的な研修計画の作成
　 　 保育所においては、当該保育所における保育の課題や各職員のキャリアパス等も見据えて、
　　  初任者から管理職員までの職位や職務内容等を踏まえた体系的な研修計画を作成しなければ
　　　ならない。
</t>
    <rPh sb="2" eb="4">
      <t>ケンシュウ</t>
    </rPh>
    <rPh sb="5" eb="7">
      <t>ジッシ</t>
    </rPh>
    <rPh sb="7" eb="10">
      <t>タイセイトウ</t>
    </rPh>
    <rPh sb="31" eb="34">
      <t>ホイクショ</t>
    </rPh>
    <rPh sb="40" eb="42">
      <t>トウガイ</t>
    </rPh>
    <rPh sb="42" eb="45">
      <t>ホイクショ</t>
    </rPh>
    <rPh sb="49" eb="51">
      <t>ホイク</t>
    </rPh>
    <rPh sb="52" eb="54">
      <t>カダイ</t>
    </rPh>
    <rPh sb="55" eb="58">
      <t>カクショクイン</t>
    </rPh>
    <rPh sb="65" eb="66">
      <t>トウ</t>
    </rPh>
    <rPh sb="67" eb="69">
      <t>ミス</t>
    </rPh>
    <rPh sb="77" eb="80">
      <t>ショニンシャ</t>
    </rPh>
    <rPh sb="82" eb="86">
      <t>カンリショクイン</t>
    </rPh>
    <rPh sb="89" eb="91">
      <t>ショクイ</t>
    </rPh>
    <rPh sb="92" eb="94">
      <t>ショクム</t>
    </rPh>
    <rPh sb="94" eb="96">
      <t>ナイヨウ</t>
    </rPh>
    <rPh sb="96" eb="97">
      <t>トウ</t>
    </rPh>
    <rPh sb="98" eb="99">
      <t>フ</t>
    </rPh>
    <rPh sb="102" eb="105">
      <t>タイケイテキ</t>
    </rPh>
    <rPh sb="106" eb="110">
      <t>ケンシュウケイカク</t>
    </rPh>
    <rPh sb="111" eb="113">
      <t>サクセイ</t>
    </rPh>
    <phoneticPr fontId="4"/>
  </si>
  <si>
    <t>保育所保育指針第5章3(1)</t>
    <phoneticPr fontId="4"/>
  </si>
  <si>
    <t>3　職員の研修等</t>
    <rPh sb="2" eb="4">
      <t>ショクイン</t>
    </rPh>
    <rPh sb="5" eb="7">
      <t>ケンシュウ</t>
    </rPh>
    <rPh sb="7" eb="8">
      <t>トウ</t>
    </rPh>
    <phoneticPr fontId="4"/>
  </si>
  <si>
    <t>(1)　職場における研修
　　　職員が日々の保育実践を通じて、必要な知識及び技術の修得、維持及び向上を図るとともに、
　　　保育の課題等への共通理解や協働性を高め、保育所全体としての保育の質の向上を
　　　図っていくためには、日常的に職員同士が主体的に学び合う姿勢と環境が重要であり、
　　　職場内での研修の充実が図られなければならない。</t>
    <phoneticPr fontId="4"/>
  </si>
  <si>
    <t>保育所保育指針第5章1(1)</t>
    <rPh sb="0" eb="2">
      <t>ホイク</t>
    </rPh>
    <rPh sb="2" eb="3">
      <t>ショ</t>
    </rPh>
    <rPh sb="3" eb="5">
      <t>ホイク</t>
    </rPh>
    <rPh sb="5" eb="7">
      <t>シシン</t>
    </rPh>
    <rPh sb="7" eb="8">
      <t>ダイ</t>
    </rPh>
    <rPh sb="9" eb="10">
      <t>ショウ</t>
    </rPh>
    <phoneticPr fontId="4"/>
  </si>
  <si>
    <t>1　職員の資質向上に関する基本的事項
(1)　保育所職員に求められる専門性
　　　子どもの最善の利益を考慮し、人権に配慮した保育を行うためには、職員一人一人の倫理観、
　　　人間性並びに保育所職員としての職務及び責任の理解と自覚が基盤となる。
　　　各職員は、自己評価に基づく課題等を踏まえ、保育所内外の研修等を通じて、保育士・
　　　看護師・調理員・栄養士等、それぞれの職務内容に応じた専門性を高めるため、必要な知識
　　　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41" eb="42">
      <t>コ</t>
    </rPh>
    <rPh sb="45" eb="47">
      <t>サイゼン</t>
    </rPh>
    <rPh sb="48" eb="50">
      <t>リエキ</t>
    </rPh>
    <rPh sb="51" eb="53">
      <t>コウリョ</t>
    </rPh>
    <rPh sb="55" eb="57">
      <t>ジンケン</t>
    </rPh>
    <rPh sb="58" eb="60">
      <t>ハイリョ</t>
    </rPh>
    <rPh sb="62" eb="64">
      <t>ホイク</t>
    </rPh>
    <rPh sb="65" eb="66">
      <t>オコナ</t>
    </rPh>
    <rPh sb="72" eb="78">
      <t>ショクインヒトリ</t>
    </rPh>
    <rPh sb="79" eb="82">
      <t>リンリカン</t>
    </rPh>
    <rPh sb="87" eb="90">
      <t>ニンゲンセイ</t>
    </rPh>
    <rPh sb="90" eb="91">
      <t>ナラ</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</si>
  <si>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</si>
  <si>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</si>
  <si>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</si>
  <si>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</si>
  <si>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</si>
  <si>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</si>
  <si>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</si>
  <si>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</si>
  <si>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</si>
  <si>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保育　広</t>
    <rPh sb="0" eb="2">
      <t>ホイク</t>
    </rPh>
    <rPh sb="3" eb="4">
      <t>ヒロ</t>
    </rPh>
    <phoneticPr fontId="4"/>
  </si>
  <si>
    <t>広域　育子</t>
    <rPh sb="0" eb="2">
      <t>コウイキ</t>
    </rPh>
    <rPh sb="3" eb="4">
      <t>イク</t>
    </rPh>
    <rPh sb="4" eb="5">
      <t>コ</t>
    </rPh>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</si>
  <si>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</si>
  <si>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10"/>
  </si>
  <si>
    <t>加配職員</t>
    <phoneticPr fontId="4"/>
  </si>
  <si>
    <t>　　</t>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</si>
  <si>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</si>
  <si>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</si>
  <si>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</si>
  <si>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</si>
  <si>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※2</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</si>
  <si>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</si>
  <si>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</si>
  <si>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</si>
  <si>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労働基準法第109条</t>
    <rPh sb="0" eb="2">
      <t>ロウドウ</t>
    </rPh>
    <rPh sb="2" eb="5">
      <t>キジュンホウ</t>
    </rPh>
    <rPh sb="5" eb="6">
      <t>ダイ</t>
    </rPh>
    <rPh sb="9" eb="10">
      <t>ジョウ</t>
    </rPh>
    <phoneticPr fontId="10"/>
  </si>
  <si>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</si>
  <si>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</si>
  <si>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</si>
  <si>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</si>
  <si>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10"/>
  </si>
  <si>
    <r>
      <t>　使用者は、労働契約の締結に際し、労働者に対して賃金、労働時間その他の労働条件を明示しなければならない。この場合において、賃金及び労働時間に関する事項</t>
    </r>
    <r>
      <rPr>
        <b/>
        <sz val="9"/>
        <rFont val="ＭＳ Ｐ明朝"/>
        <family val="1"/>
        <charset val="128"/>
      </rPr>
      <t>その他の厚生労働省令</t>
    </r>
    <r>
      <rPr>
        <sz val="9"/>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10"/>
  </si>
  <si>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</si>
  <si>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r>
      <rPr>
        <sz val="9"/>
        <rFont val="ＭＳ Ｐ明朝"/>
        <family val="1"/>
        <charset val="128"/>
      </rPr>
      <t>前年度</t>
    </r>
    <r>
      <rPr>
        <sz val="8.5"/>
        <rFont val="ＭＳ Ｐ明朝"/>
        <family val="1"/>
        <charset val="128"/>
      </rPr>
      <t xml:space="preserve">
</t>
    </r>
    <r>
      <rPr>
        <u/>
        <sz val="8.5"/>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</si>
  <si>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rFont val="ＭＳ Ｐ明朝"/>
        <family val="1"/>
        <charset val="128"/>
      </rPr>
      <t>本年度 C</t>
    </r>
    <r>
      <rPr>
        <sz val="8.5"/>
        <rFont val="ＭＳ Ｐ明朝"/>
        <family val="1"/>
        <charset val="128"/>
      </rPr>
      <t xml:space="preserve">
</t>
    </r>
    <r>
      <rPr>
        <u/>
        <sz val="8.5"/>
        <rFont val="ＭＳ Ｐ明朝"/>
        <family val="1"/>
        <charset val="128"/>
      </rPr>
      <t>4/1現在
又は
採用月現在</t>
    </r>
    <phoneticPr fontId="4"/>
  </si>
  <si>
    <r>
      <t>「備考」欄には、法人役員、施設長及び設置者と親族関係にある者の続柄（例：「施設長の妻」「理事長の長男」「理事の次女」等）、</t>
    </r>
    <r>
      <rPr>
        <b/>
        <u/>
        <sz val="9"/>
        <rFont val="ＭＳ Ｐゴシック"/>
        <family val="3"/>
        <charset val="128"/>
      </rPr>
      <t>職種変更・正規職員化、産休・育休・病休等、代替、退職についても記入すること。</t>
    </r>
    <phoneticPr fontId="4"/>
  </si>
  <si>
    <r>
      <t xml:space="preserve">前年度
</t>
    </r>
    <r>
      <rPr>
        <u/>
        <sz val="9"/>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</si>
  <si>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rFont val="ＭＳ Ｐ明朝"/>
        <family val="1"/>
        <charset val="128"/>
      </rPr>
      <t>4/1現在
又は
採用月現在</t>
    </r>
  </si>
  <si>
    <t>非正規職員等の待遇を適切に行っているか。</t>
    <rPh sb="1" eb="3">
      <t>セイキ</t>
    </rPh>
    <phoneticPr fontId="10"/>
  </si>
  <si>
    <t>市町村保健師、保健所、福祉事務所、主治医等の関係機関との連携を図り、助言等を得るよう努めているか。</t>
    <rPh sb="11" eb="13">
      <t>フクシ</t>
    </rPh>
    <rPh sb="13" eb="15">
      <t>ジム</t>
    </rPh>
    <rPh sb="15" eb="16">
      <t>ショ</t>
    </rPh>
    <phoneticPr fontId="4"/>
  </si>
  <si>
    <t>大量調理マニュアルⅢ-1-(9)</t>
  </si>
  <si>
    <t>食育計画を作成し､食育の推進に取組んでいるか｡</t>
    <phoneticPr fontId="4"/>
  </si>
  <si>
    <t>大量調理マニュアルⅡ-1-(5)</t>
    <rPh sb="0" eb="4">
      <t>タイリョウチョウリ</t>
    </rPh>
    <phoneticPr fontId="4"/>
  </si>
  <si>
    <t>延長保育を実施し、おやつや夕食を提供している場合の内容を記入すること。</t>
    <rPh sb="16" eb="18">
      <t>テイキョウ</t>
    </rPh>
    <rPh sb="28" eb="30">
      <t>キニュウ</t>
    </rPh>
    <phoneticPr fontId="4"/>
  </si>
  <si>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10"/>
  </si>
  <si>
    <t>「いる」場合、保育事業所の自己評価を公表しているか。</t>
    <phoneticPr fontId="4"/>
  </si>
  <si>
    <t>小数点第1位四捨五入</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</si>
  <si>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</si>
  <si>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</si>
  <si>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</si>
  <si>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</si>
  <si>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</si>
  <si>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留意事項通知　別紙6 Ⅳ-4-（2）-（ア）</t>
    <rPh sb="0" eb="4">
      <t>リュウイジコウ</t>
    </rPh>
    <rPh sb="4" eb="6">
      <t>ツウチ</t>
    </rPh>
    <rPh sb="7" eb="9">
      <t>ベッシ</t>
    </rPh>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</si>
  <si>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</si>
  <si>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</si>
  <si>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</si>
  <si>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</si>
  <si>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</si>
  <si>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</si>
  <si>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</si>
  <si>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</si>
  <si>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</si>
  <si>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</si>
  <si>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</si>
  <si>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t>2歳以上児現員
（1歳児室の満2歳児を除く）</t>
    <phoneticPr fontId="4"/>
  </si>
  <si>
    <t>2歳以上児現員
(1歳児室の満2歳児を含む)</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</si>
  <si>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</si>
  <si>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10"/>
  </si>
  <si>
    <t>労働者名簿等の人事関係書類を適正に整備しているか。</t>
    <phoneticPr fontId="10"/>
  </si>
  <si>
    <t>労働基準法第36条に関する労使協定（時間外・休日労働）は、毎年度締結し、所轄労働基準監督署へ届け出ているか。</t>
    <phoneticPr fontId="4"/>
  </si>
  <si>
    <t>記入要領</t>
    <phoneticPr fontId="10"/>
  </si>
  <si>
    <t>勤務形態（A～　）を上記の表に記入すること。</t>
    <phoneticPr fontId="4"/>
  </si>
  <si>
    <t>※</t>
    <phoneticPr fontId="4"/>
  </si>
  <si>
    <t>期別</t>
    <rPh sb="0" eb="1">
      <t>キ</t>
    </rPh>
    <rPh sb="1" eb="2">
      <t>ベツ</t>
    </rPh>
    <phoneticPr fontId="4"/>
  </si>
  <si>
    <r>
      <rPr>
        <b/>
        <sz val="9"/>
        <rFont val="ＭＳ Ｐゴシック"/>
        <family val="3"/>
        <charset val="128"/>
      </rPr>
      <t>（月案）</t>
    </r>
    <r>
      <rPr>
        <sz val="9"/>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</si>
  <si>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rFont val="ＭＳ Ｐゴシック"/>
        <family val="3"/>
        <charset val="128"/>
      </rPr>
      <t>（週案）</t>
    </r>
    <r>
      <rPr>
        <sz val="9"/>
        <rFont val="ＭＳ Ｐ明朝"/>
        <family val="1"/>
        <charset val="128"/>
      </rPr>
      <t>月案実施のために継続性を考えながら1週間を見通して活動を具体化する指導案</t>
    </r>
    <phoneticPr fontId="4"/>
  </si>
  <si>
    <r>
      <rPr>
        <b/>
        <sz val="9"/>
        <rFont val="ＭＳ Ｐゴシック"/>
        <family val="3"/>
        <charset val="128"/>
      </rPr>
      <t>（日案）</t>
    </r>
    <r>
      <rPr>
        <sz val="9"/>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</si>
  <si>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</si>
  <si>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</si>
  <si>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</si>
  <si>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</si>
  <si>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</si>
  <si>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</si>
  <si>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</si>
  <si>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</si>
  <si>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</si>
  <si>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代替保育の提供</t>
    <rPh sb="0" eb="4">
      <t>ダイタイホイク</t>
    </rPh>
    <rPh sb="5" eb="7">
      <t>テイキョウ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</si>
  <si>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</si>
  <si>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</si>
  <si>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</si>
  <si>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</si>
  <si>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</si>
  <si>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r>
      <rPr>
        <b/>
        <u/>
        <sz val="10"/>
        <rFont val="ＭＳ Ｐ明朝"/>
        <family val="1"/>
        <charset val="128"/>
      </rPr>
      <t>※既設事業所は前年度の状況、新設事業所は本年度の状況</t>
    </r>
    <r>
      <rPr>
        <u/>
        <sz val="10"/>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</si>
  <si>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保育所保育指針第1章3(4)イ(ｱ)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</si>
  <si>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</si>
  <si>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</si>
  <si>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</si>
  <si>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</si>
  <si>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</si>
  <si>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</si>
  <si>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</si>
  <si>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</si>
  <si>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</si>
  <si>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</si>
  <si>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</si>
  <si>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</si>
  <si>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10"/>
  </si>
  <si>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</si>
  <si>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</si>
  <si>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</si>
  <si>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10"/>
  </si>
  <si>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</si>
  <si>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</si>
  <si>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10"/>
  </si>
  <si>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10"/>
  </si>
  <si>
    <t>看護師</t>
    <phoneticPr fontId="4"/>
  </si>
  <si>
    <r>
      <rPr>
        <b/>
        <sz val="9"/>
        <rFont val="ＭＳ Ｐゴシック"/>
        <family val="3"/>
        <charset val="128"/>
      </rPr>
      <t>（期別）</t>
    </r>
    <r>
      <rPr>
        <sz val="9"/>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</si>
  <si>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</si>
  <si>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r>
      <rPr>
        <sz val="9"/>
        <rFont val="ＭＳ Ｐゴシック"/>
        <family val="3"/>
        <charset val="128"/>
      </rPr>
      <t>　</t>
    </r>
    <r>
      <rPr>
        <sz val="9"/>
        <rFont val="ＭＳ Ｐ明朝"/>
        <family val="1"/>
        <charset val="128"/>
      </rPr>
      <t>学校、</t>
    </r>
    <r>
      <rPr>
        <b/>
        <sz val="9"/>
        <rFont val="ＭＳ Ｐ明朝"/>
        <family val="1"/>
        <charset val="128"/>
      </rPr>
      <t>児童福祉施設</t>
    </r>
    <r>
      <rPr>
        <sz val="9"/>
        <rFont val="ＭＳ Ｐ明朝"/>
        <family val="1"/>
        <charset val="128"/>
      </rPr>
      <t>、病院、都道府県警察、婦人相談所、教育委員会、配偶者暴力相談支援センターその他児童の福祉に業務上関係のある団体及び学校の教職員、</t>
    </r>
    <r>
      <rPr>
        <b/>
        <sz val="9"/>
        <rFont val="ＭＳ Ｐ明朝"/>
        <family val="1"/>
        <charset val="128"/>
      </rPr>
      <t>児童福祉施設の職員</t>
    </r>
    <r>
      <rPr>
        <sz val="9"/>
        <rFont val="ＭＳ Ｐ明朝"/>
        <family val="1"/>
        <charset val="128"/>
      </rPr>
      <t>、医師、歯科医師、保健師、助産師、看護師、弁護士、警察官、婦人相談員その他児童の福祉に職務上関係のある者は、</t>
    </r>
    <r>
      <rPr>
        <b/>
        <sz val="9"/>
        <rFont val="ＭＳ Ｐ明朝"/>
        <family val="1"/>
        <charset val="128"/>
      </rPr>
      <t>児童虐待を発見しやすい立場にあることを自覚し、児童虐待の早期発見に努めなければならない。</t>
    </r>
    <r>
      <rPr>
        <sz val="9"/>
        <rFont val="ＭＳ Ｐ明朝"/>
        <family val="1"/>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r>
    <phoneticPr fontId="10"/>
  </si>
  <si>
    <t>地域との協力体制はあるか。</t>
    <phoneticPr fontId="4"/>
  </si>
  <si>
    <t>保育従事者現員数：</t>
    <rPh sb="0" eb="2">
      <t>ホイク</t>
    </rPh>
    <rPh sb="2" eb="5">
      <t>ジュウジシャ</t>
    </rPh>
    <rPh sb="5" eb="7">
      <t>ゲンイン</t>
    </rPh>
    <rPh sb="7" eb="8">
      <t>カズ</t>
    </rPh>
    <phoneticPr fontId="4"/>
  </si>
  <si>
    <t>対象職員名</t>
    <phoneticPr fontId="4"/>
  </si>
  <si>
    <t>栄養管理加算（</t>
    <rPh sb="0" eb="2">
      <t>エイヨウ</t>
    </rPh>
    <rPh sb="2" eb="4">
      <t>カンリ</t>
    </rPh>
    <rPh sb="4" eb="6">
      <t>カサン</t>
    </rPh>
    <phoneticPr fontId="4"/>
  </si>
  <si>
    <t>入所</t>
    <rPh sb="0" eb="2">
      <t>ニュウショ</t>
    </rPh>
    <phoneticPr fontId="10"/>
  </si>
  <si>
    <t>一時</t>
    <rPh sb="0" eb="2">
      <t>イチジ</t>
    </rPh>
    <phoneticPr fontId="10"/>
  </si>
  <si>
    <t>土曜日</t>
    <rPh sb="0" eb="3">
      <t>ドヨウビ</t>
    </rPh>
    <phoneticPr fontId="4"/>
  </si>
  <si>
    <t>平　日</t>
    <rPh sb="0" eb="1">
      <t>ヒラ</t>
    </rPh>
    <rPh sb="2" eb="3">
      <t>ヒ</t>
    </rPh>
    <phoneticPr fontId="4"/>
  </si>
  <si>
    <t>の休憩時間を与えなければならない。</t>
    <rPh sb="1" eb="3">
      <t>キュウケイ</t>
    </rPh>
    <rPh sb="3" eb="5">
      <t>ジカン</t>
    </rPh>
    <rPh sb="6" eb="7">
      <t>アタ</t>
    </rPh>
    <phoneticPr fontId="4"/>
  </si>
  <si>
    <t>「いる」場合の内容（該当するものを全てチェックすること）</t>
    <rPh sb="4" eb="6">
      <t>バアイ</t>
    </rPh>
    <rPh sb="7" eb="9">
      <t>ナイヨウ</t>
    </rPh>
    <rPh sb="10" eb="12">
      <t>ガイトウ</t>
    </rPh>
    <rPh sb="17" eb="18">
      <t>スベ</t>
    </rPh>
    <phoneticPr fontId="4"/>
  </si>
  <si>
    <r>
      <t>（職員給食費､親睦会費､財形貯蓄等の控除）代表者との書面による協定がある場合においては、賃金の一部を控除して支払うことができる。</t>
    </r>
    <r>
      <rPr>
        <u/>
        <sz val="9"/>
        <rFont val="ＭＳ Ｐ明朝"/>
        <family val="1"/>
        <charset val="128"/>
      </rPr>
      <t>24条協定は、労働基準監督署への提出は不要。</t>
    </r>
    <phoneticPr fontId="10"/>
  </si>
  <si>
    <t>出勤簿、タイムカード等を整備し、適正に管理しているか。</t>
    <rPh sb="10" eb="11">
      <t>トウ</t>
    </rPh>
    <rPh sb="12" eb="14">
      <t>セイビ</t>
    </rPh>
    <phoneticPr fontId="4"/>
  </si>
  <si>
    <t xml:space="preserve">労働基準法第109条 </t>
    <rPh sb="5" eb="6">
      <t>ダイ</t>
    </rPh>
    <phoneticPr fontId="10"/>
  </si>
  <si>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</si>
  <si>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</si>
  <si>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</si>
  <si>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労働基準法第107条</t>
    <rPh sb="0" eb="2">
      <t>ロウドウ</t>
    </rPh>
    <rPh sb="2" eb="5">
      <t>キジュンホウ</t>
    </rPh>
    <rPh sb="5" eb="6">
      <t>ダイ</t>
    </rPh>
    <rPh sb="9" eb="10">
      <t>ジョウ</t>
    </rPh>
    <phoneticPr fontId="10"/>
  </si>
  <si>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</si>
  <si>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</si>
  <si>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</si>
  <si>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</si>
  <si>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</si>
  <si>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</si>
  <si>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</si>
  <si>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</si>
  <si>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</si>
  <si>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R3/4/1～正規職員</t>
    <rPh sb="7" eb="9">
      <t>セイキ</t>
    </rPh>
    <rPh sb="9" eb="11">
      <t>ショクイン</t>
    </rPh>
    <phoneticPr fontId="4"/>
  </si>
  <si>
    <t>教保　春子</t>
    <phoneticPr fontId="4"/>
  </si>
  <si>
    <t>退職</t>
  </si>
  <si>
    <t>R3</t>
    <phoneticPr fontId="4"/>
  </si>
  <si>
    <t>介護休</t>
  </si>
  <si>
    <t>家族の介護のため</t>
    <rPh sb="0" eb="2">
      <t>カゾク</t>
    </rPh>
    <rPh sb="3" eb="5">
      <t>カイゴ</t>
    </rPh>
    <phoneticPr fontId="4"/>
  </si>
  <si>
    <t>1300</t>
    <phoneticPr fontId="4"/>
  </si>
  <si>
    <t>1400</t>
    <phoneticPr fontId="4"/>
  </si>
  <si>
    <t>R4</t>
    <phoneticPr fontId="4"/>
  </si>
  <si>
    <t>2-6</t>
    <phoneticPr fontId="4"/>
  </si>
  <si>
    <t>参加
人数</t>
    <rPh sb="0" eb="2">
      <t>サンカ</t>
    </rPh>
    <rPh sb="3" eb="5">
      <t>ニンズウ</t>
    </rPh>
    <phoneticPr fontId="4"/>
  </si>
  <si>
    <t>受講者</t>
    <rPh sb="0" eb="3">
      <t>ジュコウシャ</t>
    </rPh>
    <phoneticPr fontId="4"/>
  </si>
  <si>
    <t>職種・氏名</t>
    <rPh sb="0" eb="2">
      <t>ショクシュ</t>
    </rPh>
    <rPh sb="3" eb="5">
      <t>シメイ</t>
    </rPh>
    <phoneticPr fontId="4"/>
  </si>
  <si>
    <t>研　　修　　内　　容
（①研修名　　　　　②主催　　　　③内容）</t>
    <phoneticPr fontId="4"/>
  </si>
  <si>
    <t>職員の賞与は、規程に基づき支給しているか。</t>
    <phoneticPr fontId="10"/>
  </si>
  <si>
    <t>正規職員</t>
    <rPh sb="0" eb="4">
      <t>セイキショクイン</t>
    </rPh>
    <phoneticPr fontId="4"/>
  </si>
  <si>
    <t>非正規職員</t>
    <rPh sb="0" eb="5">
      <t>ヒセイキショクイン</t>
    </rPh>
    <phoneticPr fontId="4"/>
  </si>
  <si>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10"/>
  </si>
  <si>
    <t>障害児保育加算の対象児はいるか。</t>
    <rPh sb="0" eb="3">
      <t>ショウガイジ</t>
    </rPh>
    <rPh sb="3" eb="5">
      <t>ホイク</t>
    </rPh>
    <rPh sb="5" eb="7">
      <t>カサン</t>
    </rPh>
    <rPh sb="8" eb="10">
      <t>タイショウ</t>
    </rPh>
    <rPh sb="10" eb="11">
      <t>ジ</t>
    </rPh>
    <phoneticPr fontId="4"/>
  </si>
  <si>
    <t>人数</t>
    <rPh sb="0" eb="2">
      <t>ニンズウ</t>
    </rPh>
    <phoneticPr fontId="4"/>
  </si>
  <si>
    <t>人</t>
    <rPh sb="0" eb="1">
      <t>ニン</t>
    </rPh>
    <phoneticPr fontId="4"/>
  </si>
  <si>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</si>
  <si>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3歳未満児について、個別的な計画を立てる等子どもの状態に即した配慮をしているか。</t>
    <rPh sb="1" eb="4">
      <t>サイミマン</t>
    </rPh>
    <rPh sb="4" eb="5">
      <t>ジ</t>
    </rPh>
    <rPh sb="10" eb="13">
      <t>コベツテキ</t>
    </rPh>
    <rPh sb="14" eb="16">
      <t>ケイカク</t>
    </rPh>
    <rPh sb="17" eb="18">
      <t>タ</t>
    </rPh>
    <rPh sb="20" eb="21">
      <t>トウ</t>
    </rPh>
    <rPh sb="21" eb="22">
      <t>コ</t>
    </rPh>
    <rPh sb="25" eb="27">
      <t>ジョウタイ</t>
    </rPh>
    <rPh sb="28" eb="29">
      <t>ソク</t>
    </rPh>
    <rPh sb="31" eb="33">
      <t>ハイリョ</t>
    </rPh>
    <phoneticPr fontId="4"/>
  </si>
  <si>
    <t>大量調理マニュアル Ⅱ-5-(4)-⑪</t>
    <rPh sb="0" eb="4">
      <t>タイリョウチョウリ</t>
    </rPh>
    <phoneticPr fontId="4"/>
  </si>
  <si>
    <t>「保育所における食事の提供ガイドライン」（平成24年3月厚生労働省）第4章2</t>
    <rPh sb="1" eb="4">
      <t>ホイクショ</t>
    </rPh>
    <rPh sb="8" eb="10">
      <t>ショクジ</t>
    </rPh>
    <rPh sb="11" eb="13">
      <t>テイキョウ</t>
    </rPh>
    <rPh sb="21" eb="23">
      <t>ヘイセイ</t>
    </rPh>
    <rPh sb="25" eb="26">
      <t>ネン</t>
    </rPh>
    <rPh sb="27" eb="28">
      <t>ガツ</t>
    </rPh>
    <rPh sb="28" eb="33">
      <t>コウセイ</t>
    </rPh>
    <rPh sb="34" eb="35">
      <t>ダイ</t>
    </rPh>
    <rPh sb="36" eb="37">
      <t>ショウ</t>
    </rPh>
    <phoneticPr fontId="4"/>
  </si>
  <si>
    <t>学校保健安全法施行規則第6条</t>
    <rPh sb="11" eb="12">
      <t>ダイ</t>
    </rPh>
    <rPh sb="13" eb="14">
      <t>ジョウ</t>
    </rPh>
    <phoneticPr fontId="4"/>
  </si>
  <si>
    <t>学校保健安全法施行規則第5条但し書き</t>
    <rPh sb="0" eb="2">
      <t>ガッコウ</t>
    </rPh>
    <rPh sb="2" eb="4">
      <t>ホケン</t>
    </rPh>
    <rPh sb="4" eb="6">
      <t>アンゼン</t>
    </rPh>
    <rPh sb="6" eb="7">
      <t>ホウ</t>
    </rPh>
    <rPh sb="7" eb="9">
      <t>シコウ</t>
    </rPh>
    <rPh sb="9" eb="11">
      <t>キソク</t>
    </rPh>
    <rPh sb="11" eb="12">
      <t>ダイ</t>
    </rPh>
    <rPh sb="13" eb="14">
      <t>ジョウ</t>
    </rPh>
    <rPh sb="14" eb="15">
      <t>タダ</t>
    </rPh>
    <rPh sb="16" eb="17">
      <t>ガ</t>
    </rPh>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</si>
  <si>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</si>
  <si>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</si>
  <si>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</si>
  <si>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t>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</si>
  <si>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</si>
  <si>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</si>
  <si>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</si>
  <si>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</si>
  <si>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</si>
  <si>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</si>
  <si>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</si>
  <si>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</si>
  <si>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</si>
  <si>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</si>
  <si>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</si>
  <si>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</si>
  <si>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</si>
  <si>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</si>
  <si>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 常勤職員所定労働時間の算出方法</t>
    <rPh sb="2" eb="6">
      <t>ジョウキンショクイン</t>
    </rPh>
    <rPh sb="6" eb="12">
      <t>ショテイロウドウジカン</t>
    </rPh>
    <rPh sb="13" eb="15">
      <t>サンシュツ</t>
    </rPh>
    <rPh sb="15" eb="17">
      <t>ホウホウ</t>
    </rPh>
    <phoneticPr fontId="4"/>
  </si>
  <si>
    <t>産休・育休、病休等で休職中の記入方法</t>
    <phoneticPr fontId="4"/>
  </si>
  <si>
    <t>(イ)</t>
    <phoneticPr fontId="4"/>
  </si>
  <si>
    <t>非正規職員</t>
    <phoneticPr fontId="4"/>
  </si>
  <si>
    <t>(ウ)</t>
    <phoneticPr fontId="4"/>
  </si>
  <si>
    <t>エ</t>
    <phoneticPr fontId="4"/>
  </si>
  <si>
    <t>【印刷不要】</t>
    <rPh sb="1" eb="3">
      <t>インサツ</t>
    </rPh>
    <rPh sb="3" eb="5">
      <t>フヨウ</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</si>
  <si>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</si>
  <si>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</si>
  <si>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処遇改善Ⅰ</t>
    <phoneticPr fontId="10"/>
  </si>
  <si>
    <t>処遇改善Ⅱ</t>
    <rPh sb="0" eb="4">
      <t>ショグウ</t>
    </rPh>
    <phoneticPr fontId="10"/>
  </si>
  <si>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</si>
  <si>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</si>
  <si>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</si>
  <si>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</si>
  <si>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</si>
  <si>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t>「いない」場合、その理由を記入すること。</t>
    <phoneticPr fontId="4"/>
  </si>
  <si>
    <t>留意事項通知　別紙6 Ⅲ-3</t>
    <rPh sb="0" eb="6">
      <t>リュ</t>
    </rPh>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</si>
  <si>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</si>
  <si>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 xml:space="preserve">
合計
(C+D)</t>
    <rPh sb="1" eb="3">
      <t>ゴウケイ</t>
    </rPh>
    <phoneticPr fontId="4"/>
  </si>
  <si>
    <t>理事長の妻
学童兼務</t>
    <rPh sb="0" eb="3">
      <t>リジチョウ</t>
    </rPh>
    <rPh sb="4" eb="5">
      <t>ツマ</t>
    </rPh>
    <rPh sb="6" eb="8">
      <t>ガクドウ</t>
    </rPh>
    <rPh sb="8" eb="10">
      <t>ケンム</t>
    </rPh>
    <phoneticPr fontId="4"/>
  </si>
  <si>
    <t>R3/5/1中途採用</t>
    <rPh sb="6" eb="10">
      <t>チュウトサイヨウ</t>
    </rPh>
    <phoneticPr fontId="4"/>
  </si>
  <si>
    <t>R3/5/1 退職</t>
    <rPh sb="7" eb="9">
      <t>タイショク</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</si>
  <si>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</si>
  <si>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</si>
  <si>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※3</t>
    <phoneticPr fontId="10"/>
  </si>
  <si>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10"/>
  </si>
  <si>
    <t>※4</t>
    <phoneticPr fontId="10"/>
  </si>
  <si>
    <t>建築基準法第2条第7号の2（準耐火構造）</t>
    <rPh sb="14" eb="19">
      <t>ジュンタイカコウ</t>
    </rPh>
    <phoneticPr fontId="4"/>
  </si>
  <si>
    <t>1歳(6)</t>
    <phoneticPr fontId="10"/>
  </si>
  <si>
    <t>2歳(6)</t>
    <rPh sb="1" eb="2">
      <t>サイ</t>
    </rPh>
    <phoneticPr fontId="10"/>
  </si>
  <si>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</si>
  <si>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</si>
  <si>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準拠している会計基準にチェックすること。</t>
    <rPh sb="8" eb="10">
      <t>キジュン</t>
    </rPh>
    <phoneticPr fontId="4"/>
  </si>
  <si>
    <t>労働者名簿</t>
    <phoneticPr fontId="4"/>
  </si>
  <si>
    <t>〈賞与支給状況〉　</t>
    <phoneticPr fontId="10"/>
  </si>
  <si>
    <t>※支給額又は支給日数を記入すること。</t>
    <phoneticPr fontId="4"/>
  </si>
  <si>
    <t>前年度分</t>
    <phoneticPr fontId="4"/>
  </si>
  <si>
    <t>監査日時点で加入している賠償責任保険（傷害保険）の写しを添付すること。（対象児童数、補償内容のわかるもの）</t>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</si>
  <si>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</si>
  <si>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</si>
  <si>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</si>
  <si>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</si>
  <si>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年度当初</t>
    <rPh sb="0" eb="2">
      <t>ネンド</t>
    </rPh>
    <rPh sb="2" eb="4">
      <t>トウショ</t>
    </rPh>
    <phoneticPr fontId="4"/>
  </si>
  <si>
    <t>構造設備は、家庭的保育条例を満たしているか｡</t>
    <rPh sb="6" eb="11">
      <t>カテイテキホイク</t>
    </rPh>
    <rPh sb="11" eb="13">
      <t>ジョウレイ</t>
    </rPh>
    <phoneticPr fontId="4"/>
  </si>
  <si>
    <t>家庭的保育条例に定める他の設備等を有しているか。</t>
    <rPh sb="0" eb="7">
      <t>カテイ</t>
    </rPh>
    <rPh sb="15" eb="16">
      <t>トウ</t>
    </rPh>
    <phoneticPr fontId="4"/>
  </si>
  <si>
    <t>その他（保育補助者・事務員等）</t>
    <rPh sb="2" eb="3">
      <t>タ</t>
    </rPh>
    <rPh sb="4" eb="9">
      <t>ホイクホジョシャ</t>
    </rPh>
    <rPh sb="10" eb="13">
      <t>ジムイン</t>
    </rPh>
    <rPh sb="13" eb="14">
      <t>トウ</t>
    </rPh>
    <phoneticPr fontId="4"/>
  </si>
  <si>
    <t>職員数を記入すること。(※No.11～No.12(別表1～別表2)の人数と一致すること。)</t>
    <phoneticPr fontId="4"/>
  </si>
  <si>
    <t>⑤</t>
    <phoneticPr fontId="4"/>
  </si>
  <si>
    <t>＜「いる」場合＞　※児童の年齢は、本年度4月1日の前日現在</t>
    <rPh sb="5" eb="7">
      <t>バアイ</t>
    </rPh>
    <phoneticPr fontId="10"/>
  </si>
  <si>
    <r>
      <t>「児童数」欄の児童年齢は本年度4月1日前日現在。</t>
    </r>
    <r>
      <rPr>
        <b/>
        <u/>
        <sz val="9"/>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</si>
  <si>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</si>
  <si>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</si>
  <si>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</si>
  <si>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10"/>
  </si>
  <si>
    <t>入所率について</t>
    <phoneticPr fontId="4"/>
  </si>
  <si>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</si>
  <si>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10"/>
  </si>
  <si>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</si>
  <si>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</si>
  <si>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 xml:space="preserve"> 「いる」場合、どのような方法で与えているか。</t>
    <rPh sb="5" eb="7">
      <t>バアイ</t>
    </rPh>
    <phoneticPr fontId="10"/>
  </si>
  <si>
    <t>→労働時間が6時間を超え、8時間以下の場合は、少なくとも45分</t>
    <rPh sb="14" eb="16">
      <t>ジカン</t>
    </rPh>
    <rPh sb="16" eb="18">
      <t>イカ</t>
    </rPh>
    <rPh sb="23" eb="24">
      <t>スク</t>
    </rPh>
    <phoneticPr fontId="10"/>
  </si>
  <si>
    <t>→労働時間が8時間を超える場合は、少なくとも1時間</t>
    <rPh sb="17" eb="22">
      <t>スク</t>
    </rPh>
    <phoneticPr fontId="10"/>
  </si>
  <si>
    <t>短時間労働者及び有期雇用労働者の雇用管理の改善等に関する法律第6条、同法施行規則第2条第1項</t>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</si>
  <si>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10"/>
  </si>
  <si>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</si>
  <si>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36協定は、締結のみならず、所轄労働基準監督署への届出が効力発生要件とされている。</t>
    <phoneticPr fontId="4"/>
  </si>
  <si>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</si>
  <si>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</si>
  <si>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</si>
  <si>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</si>
  <si>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10"/>
  </si>
  <si>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</si>
  <si>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</si>
  <si>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処遇改善Ⅲ</t>
    <rPh sb="0" eb="4">
      <t>ショグウ</t>
    </rPh>
    <phoneticPr fontId="10"/>
  </si>
  <si>
    <t>【処遇改善等加算の支給方法】</t>
    <rPh sb="1" eb="6">
      <t>ショグウカイ</t>
    </rPh>
    <rPh sb="6" eb="8">
      <t>カサン</t>
    </rPh>
    <rPh sb="9" eb="13">
      <t>シキュウホウホウ</t>
    </rPh>
    <phoneticPr fontId="10"/>
  </si>
  <si>
    <t>処遇改善等加算の支給方法についてチェックすること。</t>
    <rPh sb="0" eb="5">
      <t>ショグウ</t>
    </rPh>
    <rPh sb="5" eb="7">
      <t>カサン</t>
    </rPh>
    <rPh sb="8" eb="12">
      <t>シキュウホウホウ</t>
    </rPh>
    <phoneticPr fontId="4"/>
  </si>
  <si>
    <t>処遇改善等加算Ⅰ</t>
    <rPh sb="0" eb="5">
      <t>ショ</t>
    </rPh>
    <rPh sb="5" eb="7">
      <t>カサン</t>
    </rPh>
    <phoneticPr fontId="4"/>
  </si>
  <si>
    <t>処遇改善等加算Ⅱ</t>
    <rPh sb="0" eb="5">
      <t>ショ</t>
    </rPh>
    <rPh sb="5" eb="7">
      <t>カサン</t>
    </rPh>
    <phoneticPr fontId="4"/>
  </si>
  <si>
    <t>処遇改善等加算Ⅲ</t>
    <rPh sb="0" eb="5">
      <t>ショ</t>
    </rPh>
    <rPh sb="5" eb="7">
      <t>カサン</t>
    </rPh>
    <phoneticPr fontId="4"/>
  </si>
  <si>
    <t>地域子育て支援拠点事業</t>
    <rPh sb="0" eb="2">
      <t>チイキ</t>
    </rPh>
    <rPh sb="2" eb="4">
      <t>コソダ</t>
    </rPh>
    <rPh sb="5" eb="7">
      <t>シエン</t>
    </rPh>
    <rPh sb="7" eb="9">
      <t>キョテン</t>
    </rPh>
    <rPh sb="9" eb="11">
      <t>ジギョウ</t>
    </rPh>
    <phoneticPr fontId="4"/>
  </si>
  <si>
    <t>本俸（円）</t>
    <phoneticPr fontId="4"/>
  </si>
  <si>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10"/>
  </si>
  <si>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</si>
  <si>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</si>
  <si>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関係機関との連携の具体的内容・方法について記入すること。</t>
    <rPh sb="21" eb="27">
      <t>キ</t>
    </rPh>
    <phoneticPr fontId="4"/>
  </si>
  <si>
    <t>児童処遇関係</t>
    <phoneticPr fontId="10"/>
  </si>
  <si>
    <t>事故防止等マニュアル</t>
    <rPh sb="0" eb="4">
      <t>ジコボウシ</t>
    </rPh>
    <rPh sb="4" eb="5">
      <t>トウ</t>
    </rPh>
    <phoneticPr fontId="4"/>
  </si>
  <si>
    <t>救急対応　・</t>
    <rPh sb="0" eb="4">
      <t>キュウキュウタイオウ</t>
    </rPh>
    <phoneticPr fontId="4"/>
  </si>
  <si>
    <t>不審者対応　・</t>
    <rPh sb="0" eb="3">
      <t>フシンシャ</t>
    </rPh>
    <rPh sb="3" eb="5">
      <t>タイオウ</t>
    </rPh>
    <phoneticPr fontId="4"/>
  </si>
  <si>
    <t>「いる」場合、縦割り保育（異年齢保育）の指導計画を作成 しているか。</t>
    <rPh sb="4" eb="6">
      <t>バアイ</t>
    </rPh>
    <phoneticPr fontId="4"/>
  </si>
  <si>
    <t>(火)</t>
  </si>
  <si>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</si>
  <si>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</si>
  <si>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</si>
  <si>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</si>
  <si>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</si>
  <si>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</si>
  <si>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</si>
  <si>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</si>
  <si>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</si>
  <si>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</si>
  <si>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</si>
  <si>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</si>
  <si>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冷凍庫の温度は、</t>
    <phoneticPr fontId="10"/>
  </si>
  <si>
    <t>保存対象は</t>
    <phoneticPr fontId="4"/>
  </si>
  <si>
    <t>保存期間は</t>
    <phoneticPr fontId="4"/>
  </si>
  <si>
    <t>保存温度は</t>
    <phoneticPr fontId="4"/>
  </si>
  <si>
    <t>2週間未満</t>
    <rPh sb="1" eb="3">
      <t>シュウカン</t>
    </rPh>
    <rPh sb="3" eb="5">
      <t>ミマン</t>
    </rPh>
    <phoneticPr fontId="4"/>
  </si>
  <si>
    <t>2週間以上</t>
    <rPh sb="1" eb="3">
      <t>シュウカン</t>
    </rPh>
    <rPh sb="3" eb="5">
      <t>イジョウ</t>
    </rPh>
    <phoneticPr fontId="4"/>
  </si>
  <si>
    <t xml:space="preserve">大量調理マニュアルⅡ-5-(3)
</t>
    <phoneticPr fontId="4"/>
  </si>
  <si>
    <t>→原材料及び調理済み食品（50ｇ程度）を-20℃以下で2週間以上保存すること。</t>
    <phoneticPr fontId="4"/>
  </si>
  <si>
    <t>児童の健康管理・安全管理</t>
    <rPh sb="0" eb="2">
      <t>ジドウ</t>
    </rPh>
    <rPh sb="3" eb="7">
      <t>ケンコウカンリ</t>
    </rPh>
    <rPh sb="8" eb="12">
      <t>アンゼンカンリ</t>
    </rPh>
    <phoneticPr fontId="10"/>
  </si>
  <si>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</si>
  <si>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</si>
  <si>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</si>
  <si>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</si>
  <si>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</si>
  <si>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</si>
  <si>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</si>
  <si>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門扉等を常時施錠し、児童の飛び出し事故の防止に努めているか。</t>
    <rPh sb="10" eb="12">
      <t>ジドウ</t>
    </rPh>
    <phoneticPr fontId="4"/>
  </si>
  <si>
    <t>携帯電話等の連絡体制は整えているか。</t>
    <rPh sb="11" eb="12">
      <t>トトノ</t>
    </rPh>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</si>
  <si>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</si>
  <si>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</si>
  <si>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</si>
  <si>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10"/>
  </si>
  <si>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</si>
  <si>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</si>
  <si>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職員に対し、安全計画について周知するとともに、研修及び訓練を定期的に実施しているか。</t>
    <phoneticPr fontId="4"/>
  </si>
  <si>
    <t>利用乳幼児の安全の確保を図るため、安全計画（※）を策定しているか。</t>
    <phoneticPr fontId="4"/>
  </si>
  <si>
    <t>保護者に対し、安全計画に基づく取組の内容等について周知しているか。</t>
    <phoneticPr fontId="4"/>
  </si>
  <si>
    <t>定期的に安全計画の見直しを行い、必要に応じて安全計画の変更を行っているか。</t>
    <phoneticPr fontId="4"/>
  </si>
  <si>
    <t>家庭的保育条例（自動車を運行する場合の所在の確認）</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</si>
  <si>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</si>
  <si>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</si>
  <si>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利用乳幼児の事業所外での活動等に際し自動車を運行するときは、乗車及び降車時に点呼等により利用乳幼児の所在を確認しているか。</t>
    <phoneticPr fontId="4"/>
  </si>
  <si>
    <t>利用乳幼児の送迎を目的とした自動車を日常的に運行するときは、見落としを防止する装置を備え、降車の際にはこれを用いて利用乳幼児の所在を確認しているか。</t>
    <phoneticPr fontId="4"/>
  </si>
  <si>
    <t>児童の健康管理・安全管理、非常災害対策の状況</t>
    <rPh sb="0" eb="2">
      <t>ジドウ</t>
    </rPh>
    <rPh sb="3" eb="5">
      <t>ケンコウ</t>
    </rPh>
    <rPh sb="5" eb="7">
      <t>カンリ</t>
    </rPh>
    <rPh sb="8" eb="10">
      <t>アンゼン</t>
    </rPh>
    <rPh sb="10" eb="12">
      <t>カンリ</t>
    </rPh>
    <phoneticPr fontId="10"/>
  </si>
  <si>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</si>
  <si>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児童の重大事故が発生した場合に、市町村担当課へ書面にて事故報告を行っているか。</t>
    <rPh sb="3" eb="5">
      <t>ジュウダイ</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</si>
  <si>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</si>
  <si>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</si>
  <si>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保育所保育指針第3章4(1)</t>
    <rPh sb="0" eb="7">
      <t>ホイクショホイクシシン</t>
    </rPh>
    <rPh sb="7" eb="8">
      <t>ダイ</t>
    </rPh>
    <rPh sb="9" eb="10">
      <t>ショウ</t>
    </rPh>
    <phoneticPr fontId="4"/>
  </si>
  <si>
    <t>特定教育・保育条例（準用）の条
→特定教育・保育条例（事故発生の防止及び発生時の対応)の条第1項</t>
    <phoneticPr fontId="4"/>
  </si>
  <si>
    <t>「いる」場合、危機管理マニュアル等は、全職員に周知しているか。</t>
    <rPh sb="4" eb="6">
      <t>バアイ</t>
    </rPh>
    <phoneticPr fontId="4"/>
  </si>
  <si>
    <t>救急対応及び不審者対応等の定期的な訓練について</t>
    <rPh sb="0" eb="2">
      <t>キュウキュウ</t>
    </rPh>
    <rPh sb="2" eb="4">
      <t>タイオウ</t>
    </rPh>
    <rPh sb="4" eb="5">
      <t>オヨ</t>
    </rPh>
    <rPh sb="6" eb="9">
      <t>フシンシャ</t>
    </rPh>
    <rPh sb="9" eb="11">
      <t>タイオウ</t>
    </rPh>
    <rPh sb="11" eb="12">
      <t>トウ</t>
    </rPh>
    <rPh sb="13" eb="16">
      <t>テイキテキ</t>
    </rPh>
    <rPh sb="17" eb="19">
      <t>クンレン</t>
    </rPh>
    <phoneticPr fontId="4"/>
  </si>
  <si>
    <t>救急対応及び不審者対応等の定期的な訓練の記録はあるか。</t>
    <rPh sb="20" eb="22">
      <t>キロク</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</si>
  <si>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</si>
  <si>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(10)</t>
    <phoneticPr fontId="10"/>
  </si>
  <si>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</si>
  <si>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</si>
  <si>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</si>
  <si>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</si>
  <si>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 xml:space="preserve">本俸に含めている </t>
    <rPh sb="0" eb="2">
      <t>ホンポウ</t>
    </rPh>
    <rPh sb="3" eb="4">
      <t>フク</t>
    </rPh>
    <phoneticPr fontId="4"/>
  </si>
  <si>
    <t xml:space="preserve">毎月手当として支給 </t>
    <rPh sb="0" eb="2">
      <t>マイツキ</t>
    </rPh>
    <rPh sb="2" eb="4">
      <t>テアテ</t>
    </rPh>
    <rPh sb="7" eb="9">
      <t>シキュウ</t>
    </rPh>
    <phoneticPr fontId="4"/>
  </si>
  <si>
    <t>a. 園長の就任年月日</t>
    <rPh sb="3" eb="4">
      <t>ソノ</t>
    </rPh>
    <rPh sb="6" eb="8">
      <t>シュウニン</t>
    </rPh>
    <rPh sb="8" eb="11">
      <t>ネンガッピ</t>
    </rPh>
    <phoneticPr fontId="10"/>
  </si>
  <si>
    <t>e. 理由及び期間</t>
    <rPh sb="3" eb="5">
      <t>リユウ</t>
    </rPh>
    <rPh sb="5" eb="6">
      <t>オヨ</t>
    </rPh>
    <rPh sb="7" eb="9">
      <t>キカン</t>
    </rPh>
    <phoneticPr fontId="10"/>
  </si>
  <si>
    <t>/ 期間：</t>
    <rPh sb="2" eb="4">
      <t>キカン</t>
    </rPh>
    <phoneticPr fontId="4"/>
  </si>
  <si>
    <t>(16)</t>
    <phoneticPr fontId="4"/>
  </si>
  <si>
    <t>配置している場合</t>
    <rPh sb="0" eb="2">
      <t>ハイチ</t>
    </rPh>
    <rPh sb="6" eb="8">
      <t>バアイ</t>
    </rPh>
    <phoneticPr fontId="4"/>
  </si>
  <si>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</si>
  <si>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家庭的保育条例（家庭的保育事業所等に備える帳簿）の条</t>
    <phoneticPr fontId="4"/>
  </si>
  <si>
    <t>加算なし</t>
    <rPh sb="0" eb="2">
      <t>カサン</t>
    </rPh>
    <phoneticPr fontId="4"/>
  </si>
  <si>
    <t>契約書には必要な事項が規定されているか。</t>
    <rPh sb="0" eb="3">
      <t>ケイヤクショ</t>
    </rPh>
    <rPh sb="5" eb="7">
      <t>ヒツヨウ</t>
    </rPh>
    <rPh sb="8" eb="10">
      <t>ジコウ</t>
    </rPh>
    <rPh sb="11" eb="13">
      <t>キテイ</t>
    </rPh>
    <phoneticPr fontId="4"/>
  </si>
  <si>
    <t>食事計画（提供する食事の量と質についての計画）を立てているか。</t>
    <phoneticPr fontId="4"/>
  </si>
  <si>
    <t>食事計画について</t>
    <rPh sb="0" eb="2">
      <t>ショクジ</t>
    </rPh>
    <rPh sb="2" eb="4">
      <t>ケイカク</t>
    </rPh>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</si>
  <si>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</si>
  <si>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給食を適正に運営するため、定期的に施設長を含む関係職員による給食会議を実施し、常に施設全体で食事計画・評価を通して給食の改善に努めているか。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</si>
  <si>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</si>
  <si>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【不適切な保育の未然防止対策】</t>
    <rPh sb="1" eb="4">
      <t>フテキセツ</t>
    </rPh>
    <rPh sb="5" eb="7">
      <t>ホイク</t>
    </rPh>
    <rPh sb="8" eb="10">
      <t>ミゼン</t>
    </rPh>
    <rPh sb="10" eb="12">
      <t>ボウシ</t>
    </rPh>
    <rPh sb="12" eb="14">
      <t>タイサク</t>
    </rPh>
    <phoneticPr fontId="10"/>
  </si>
  <si>
    <t>【児童虐待防止対策】</t>
    <rPh sb="1" eb="3">
      <t>ジドウ</t>
    </rPh>
    <phoneticPr fontId="10"/>
  </si>
  <si>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</si>
  <si>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処遇改善等加算について</t>
    <rPh sb="0" eb="7">
      <t>ショグウカ</t>
    </rPh>
    <phoneticPr fontId="4"/>
  </si>
  <si>
    <t>名称</t>
    <rPh sb="0" eb="2">
      <t>メイショウ</t>
    </rPh>
    <phoneticPr fontId="4"/>
  </si>
  <si>
    <t>支給方法</t>
    <rPh sb="0" eb="4">
      <t>シキュウホウホウ</t>
    </rPh>
    <phoneticPr fontId="4"/>
  </si>
  <si>
    <t>各部屋の面積を記入すること。　※児童数については、1(1)の現員数と一致させること。</t>
    <rPh sb="30" eb="32">
      <t>ゲンイン</t>
    </rPh>
    <rPh sb="32" eb="33">
      <t>スウ</t>
    </rPh>
    <rPh sb="34" eb="36">
      <t>イッチ</t>
    </rPh>
    <phoneticPr fontId="4"/>
  </si>
  <si>
    <t>前年度入所率は利用定員の範囲内か。</t>
    <rPh sb="7" eb="9">
      <t>リヨウ</t>
    </rPh>
    <phoneticPr fontId="4"/>
  </si>
  <si>
    <r>
      <t>（Ａ）</t>
    </r>
    <r>
      <rPr>
        <sz val="10"/>
        <rFont val="ＭＳ Ｐ明朝"/>
        <family val="1"/>
        <charset val="128"/>
      </rPr>
      <t>÷（利用定員×月数）×100＝</t>
    </r>
    <rPh sb="5" eb="7">
      <t>リヨウ</t>
    </rPh>
    <phoneticPr fontId="4"/>
  </si>
  <si>
    <t>年月日・期間等</t>
    <rPh sb="0" eb="3">
      <t>ネンガッピ</t>
    </rPh>
    <rPh sb="4" eb="6">
      <t>キカン</t>
    </rPh>
    <rPh sb="6" eb="7">
      <t>トウ</t>
    </rPh>
    <phoneticPr fontId="10"/>
  </si>
  <si>
    <t>休園に係る保護者への説明・連絡等の方法を記入すること。</t>
    <rPh sb="17" eb="19">
      <t>ホウホウ</t>
    </rPh>
    <rPh sb="20" eb="22">
      <t>キニュウ</t>
    </rPh>
    <phoneticPr fontId="4"/>
  </si>
  <si>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</si>
  <si>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10"/>
  </si>
  <si>
    <t>N</t>
    <phoneticPr fontId="10"/>
  </si>
  <si>
    <t>（</t>
  </si>
  <si>
    <t>高年齢者雇用安定法改正法の適用状況について</t>
    <phoneticPr fontId="4"/>
  </si>
  <si>
    <t>職員の健康管理の状況について</t>
    <phoneticPr fontId="4"/>
  </si>
  <si>
    <r>
      <t>健康診断書の有効期限：</t>
    </r>
    <r>
      <rPr>
        <u/>
        <sz val="9"/>
        <rFont val="ＭＳ Ｐ明朝"/>
        <family val="1"/>
        <charset val="128"/>
      </rPr>
      <t>受診時から
3か月を経過していないもの</t>
    </r>
    <rPh sb="8" eb="10">
      <t>キゲン</t>
    </rPh>
    <rPh sb="11" eb="13">
      <t>ジュシン</t>
    </rPh>
    <rPh sb="21" eb="23">
      <t>ケイカ</t>
    </rPh>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</si>
  <si>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</si>
  <si>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10"/>
  </si>
  <si>
    <r>
      <t>備考　</t>
    </r>
    <r>
      <rPr>
        <b/>
        <u/>
        <sz val="9"/>
        <rFont val="ＭＳ Ｐゴシック"/>
        <family val="3"/>
        <charset val="128"/>
      </rPr>
      <t>※（注）3、5参照</t>
    </r>
    <rPh sb="0" eb="2">
      <t>ビコウ</t>
    </rPh>
    <phoneticPr fontId="10"/>
  </si>
  <si>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b/>
        <u/>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</si>
  <si>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t>採　 用
（異動）
年月日</t>
    <rPh sb="0" eb="1">
      <t>サイ</t>
    </rPh>
    <rPh sb="3" eb="4">
      <t>ヨウ</t>
    </rPh>
    <rPh sb="6" eb="8">
      <t>イドウ</t>
    </rPh>
    <rPh sb="10" eb="13">
      <t>ネンガッピ</t>
    </rPh>
    <phoneticPr fontId="10"/>
  </si>
  <si>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b/>
        <u/>
        <sz val="9"/>
        <rFont val="ＭＳ Ｐ明朝"/>
        <family val="1"/>
        <charset val="128"/>
      </rPr>
      <t>に関しても本表（別表2）に記入すること。</t>
    </r>
    <phoneticPr fontId="4"/>
  </si>
  <si>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10"/>
  </si>
  <si>
    <t>通勤手当、住居手当又は扶養手当は、届出書、家賃証明書等挙証資料に基づき適切に認定しているか。</t>
    <rPh sb="9" eb="10">
      <t>マタ</t>
    </rPh>
    <phoneticPr fontId="10"/>
  </si>
  <si>
    <t>児童処遇関係、給食業務関係</t>
    <rPh sb="0" eb="2">
      <t>ジドウ</t>
    </rPh>
    <rPh sb="2" eb="4">
      <t>ショグウ</t>
    </rPh>
    <rPh sb="4" eb="5">
      <t>セキ</t>
    </rPh>
    <rPh sb="5" eb="6">
      <t>ガカリ</t>
    </rPh>
    <phoneticPr fontId="10"/>
  </si>
  <si>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</si>
  <si>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小規模保育事業所に、加熱、保存等の調理機能を有する設備を備えているか。</t>
    <phoneticPr fontId="4"/>
  </si>
  <si>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</si>
  <si>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</si>
  <si>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「いる」場合、検食時間・検食者の職氏名・検食記録の有無を記入すること。</t>
    <rPh sb="4" eb="6">
      <t>バアイ</t>
    </rPh>
    <phoneticPr fontId="4"/>
  </si>
  <si>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</si>
  <si>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</si>
  <si>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嘱託医の契約書は整備されているか。　</t>
    <phoneticPr fontId="4"/>
  </si>
  <si>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</si>
  <si>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</si>
  <si>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</si>
  <si>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具体的対策について記入すること。</t>
    <rPh sb="9" eb="15">
      <t>キニュ</t>
    </rPh>
    <phoneticPr fontId="4"/>
  </si>
  <si>
    <t>対象児童年齢及び確認周期について記入すること。</t>
    <rPh sb="16" eb="23">
      <t>キニュウ</t>
    </rPh>
    <phoneticPr fontId="4"/>
  </si>
  <si>
    <t>前年度において、児童虐待防止に関する職員研修会を実施したか。</t>
    <rPh sb="0" eb="3">
      <t>ゼンネンド</t>
    </rPh>
    <phoneticPr fontId="4"/>
  </si>
  <si>
    <t>「いる」場合、研修内容について具体的に記入すること。</t>
    <rPh sb="7" eb="11">
      <t>ケンシュウナイヨウ</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</si>
  <si>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</si>
  <si>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</si>
  <si>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</si>
  <si>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事故の概要（年齢、発生状況等）</t>
    <rPh sb="0" eb="1">
      <t>コト</t>
    </rPh>
    <rPh sb="1" eb="2">
      <t>ユエ</t>
    </rPh>
    <rPh sb="3" eb="4">
      <t>オオムネ</t>
    </rPh>
    <rPh sb="4" eb="5">
      <t>ヨウ</t>
    </rPh>
    <rPh sb="6" eb="8">
      <t>ネンレイ</t>
    </rPh>
    <rPh sb="9" eb="13">
      <t>ハッセイジョウキョウ</t>
    </rPh>
    <rPh sb="13" eb="14">
      <t>トウ</t>
    </rPh>
    <phoneticPr fontId="10"/>
  </si>
  <si>
    <t>職員の共通理解と事業所内の体制について</t>
    <phoneticPr fontId="4"/>
  </si>
  <si>
    <t>保育所保育指針第3章3(2)、4</t>
    <rPh sb="0" eb="2">
      <t>ホイク</t>
    </rPh>
    <rPh sb="2" eb="3">
      <t>ショ</t>
    </rPh>
    <rPh sb="3" eb="5">
      <t>ホイク</t>
    </rPh>
    <rPh sb="5" eb="7">
      <t>シシン</t>
    </rPh>
    <rPh sb="7" eb="8">
      <t>ダイ</t>
    </rPh>
    <rPh sb="9" eb="10">
      <t>ショウ</t>
    </rPh>
    <phoneticPr fontId="10"/>
  </si>
  <si>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</si>
  <si>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</si>
  <si>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</si>
  <si>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</si>
  <si>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</si>
  <si>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10"/>
  </si>
  <si>
    <t>＜講じている場合＞</t>
    <rPh sb="1" eb="2">
      <t>コウ</t>
    </rPh>
    <phoneticPr fontId="4"/>
  </si>
  <si>
    <t>短時間</t>
    <rPh sb="0" eb="3">
      <t>タンジカン</t>
    </rPh>
    <phoneticPr fontId="10"/>
  </si>
  <si>
    <t>代替職員がいない場合は、カウントしない。代替職員がいる場合は、正規職員の欄にカウントし、「代替」に再掲表示する。</t>
    <phoneticPr fontId="4"/>
  </si>
  <si>
    <t>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2">
      <t>ジョウキン</t>
    </rPh>
    <rPh sb="5" eb="9">
      <t>カクジギョウショ</t>
    </rPh>
    <rPh sb="10" eb="15">
      <t>シュウギョウキソクトウ</t>
    </rPh>
    <phoneticPr fontId="47"/>
  </si>
  <si>
    <t>カ</t>
    <phoneticPr fontId="92"/>
  </si>
  <si>
    <t>必要職員数を満たしているか。</t>
    <phoneticPr fontId="4"/>
  </si>
  <si>
    <t>B.</t>
    <phoneticPr fontId="10"/>
  </si>
  <si>
    <t>C.</t>
    <phoneticPr fontId="10"/>
  </si>
  <si>
    <t>直接処遇職員ごとの月労働時間数
(雇用契約による時間数）</t>
    <rPh sb="0" eb="6">
      <t>チョクセツショグウ</t>
    </rPh>
    <rPh sb="9" eb="10">
      <t>ツキ</t>
    </rPh>
    <rPh sb="10" eb="12">
      <t>ロウドウ</t>
    </rPh>
    <rPh sb="12" eb="15">
      <t>ジカンスウ</t>
    </rPh>
    <rPh sb="17" eb="19">
      <t>コヨウ</t>
    </rPh>
    <rPh sb="19" eb="21">
      <t>ケイヤク</t>
    </rPh>
    <rPh sb="24" eb="27">
      <t>ジカンスウ</t>
    </rPh>
    <phoneticPr fontId="4"/>
  </si>
  <si>
    <t>「保育所等における短時間勤務の保育士の取扱いについて」（令和5年4月21日こ成保21）</t>
    <phoneticPr fontId="4"/>
  </si>
  <si>
    <t>短時間</t>
    <rPh sb="0" eb="3">
      <t>タンジカン</t>
    </rPh>
    <phoneticPr fontId="4"/>
  </si>
  <si>
    <t>3歳(15)</t>
    <phoneticPr fontId="10"/>
  </si>
  <si>
    <t>4歳(25)</t>
    <phoneticPr fontId="10"/>
  </si>
  <si>
    <t>5歳(25)</t>
    <rPh sb="1" eb="2">
      <t>サイ</t>
    </rPh>
    <phoneticPr fontId="10"/>
  </si>
  <si>
    <t>記録は</t>
    <rPh sb="0" eb="2">
      <t>キロク</t>
    </rPh>
    <phoneticPr fontId="4"/>
  </si>
  <si>
    <t>・</t>
  </si>
  <si>
    <t xml:space="preserve">不適切な保育等と疑われる事案であると施設として確認した場合には、施設は状況を正確に把握するとともに市町村や都道府県に設置されている相談窓口や担当部署に対して、把握した状況等を速やかに情報提供・相談しているか。																					
																					</t>
    <phoneticPr fontId="4"/>
  </si>
  <si>
    <t>「児童福祉施設等に設置している遊具の安全管理の強化について」（令和5年3月31日厚労省子ども家庭局子育て支援課 外）</t>
    <rPh sb="1" eb="8">
      <t>ジドウフクシシセツトウ</t>
    </rPh>
    <rPh sb="9" eb="11">
      <t>セッチ</t>
    </rPh>
    <rPh sb="15" eb="17">
      <t>ユウグ</t>
    </rPh>
    <rPh sb="18" eb="22">
      <t>アンゼンカンリ</t>
    </rPh>
    <rPh sb="23" eb="25">
      <t>キョウカ</t>
    </rPh>
    <rPh sb="31" eb="33">
      <t>レイワ</t>
    </rPh>
    <rPh sb="34" eb="35">
      <t>ネン</t>
    </rPh>
    <rPh sb="36" eb="37">
      <t>ガツ</t>
    </rPh>
    <rPh sb="39" eb="40">
      <t>ニチ</t>
    </rPh>
    <rPh sb="40" eb="43">
      <t>コウロウショウ</t>
    </rPh>
    <rPh sb="43" eb="44">
      <t>コ</t>
    </rPh>
    <rPh sb="46" eb="49">
      <t>カテイキョク</t>
    </rPh>
    <rPh sb="49" eb="51">
      <t>コソダ</t>
    </rPh>
    <rPh sb="52" eb="55">
      <t>シエンカ</t>
    </rPh>
    <rPh sb="56" eb="57">
      <t>ホカ</t>
    </rPh>
    <phoneticPr fontId="4"/>
  </si>
  <si>
    <t>施設長</t>
    <rPh sb="0" eb="3">
      <t>シセツチョウ</t>
    </rPh>
    <phoneticPr fontId="4"/>
  </si>
  <si>
    <r>
      <t>諸手当 D   (円) 　</t>
    </r>
    <r>
      <rPr>
        <b/>
        <u/>
        <sz val="8"/>
        <rFont val="ＭＳ Ｐゴシック"/>
        <family val="3"/>
        <charset val="128"/>
      </rPr>
      <t>※（注）2参照</t>
    </r>
    <phoneticPr fontId="4"/>
  </si>
  <si>
    <t>「諸手当」欄には、支給されている全ての手当の名称及び金額を記入すること。</t>
    <phoneticPr fontId="10"/>
  </si>
  <si>
    <t>他施設等と兼務している場合、施設等の名称及び所在地を記入すること。また、当該園でその他の事業を兼務している場合についても、備考欄に記入すること。</t>
    <rPh sb="0" eb="4">
      <t>タシセツトウ</t>
    </rPh>
    <rPh sb="5" eb="7">
      <t>ケンム</t>
    </rPh>
    <rPh sb="11" eb="13">
      <t>バアイ</t>
    </rPh>
    <rPh sb="14" eb="17">
      <t>シセツトウ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</si>
  <si>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他施設等やその他の事業で
兼務している場合の施設等の名称
産休、育休等休職
退職年月日等</t>
    <rPh sb="0" eb="4">
      <t>タシセツトウ</t>
    </rPh>
    <rPh sb="7" eb="8">
      <t>タ</t>
    </rPh>
    <rPh sb="9" eb="11">
      <t>ジギョウ</t>
    </rPh>
    <rPh sb="13" eb="15">
      <t>ケンム</t>
    </rPh>
    <rPh sb="19" eb="21">
      <t>バアイ</t>
    </rPh>
    <rPh sb="22" eb="25">
      <t>シセツトウ</t>
    </rPh>
    <rPh sb="26" eb="28">
      <t>メイショウ</t>
    </rPh>
    <rPh sb="29" eb="31">
      <t>サンキュウ</t>
    </rPh>
    <rPh sb="32" eb="35">
      <t>イクキュウトウ</t>
    </rPh>
    <rPh sb="35" eb="37">
      <t>キュウショク</t>
    </rPh>
    <rPh sb="38" eb="43">
      <t>タイショクネンガッピ</t>
    </rPh>
    <rPh sb="43" eb="44">
      <t>トウ</t>
    </rPh>
    <phoneticPr fontId="10"/>
  </si>
  <si>
    <t>手　当　支　給　状　況　　
（本年度4月分又は採用月における諸手当）</t>
    <phoneticPr fontId="4"/>
  </si>
  <si>
    <t>自治体向けFAQ【第19.1版】(令和3年10月1日)No.242</t>
    <rPh sb="0" eb="3">
      <t>ジチタイ</t>
    </rPh>
    <rPh sb="3" eb="4">
      <t>ム</t>
    </rPh>
    <rPh sb="9" eb="10">
      <t>ダイ</t>
    </rPh>
    <rPh sb="14" eb="15">
      <t>ハン</t>
    </rPh>
    <rPh sb="17" eb="19">
      <t>レイワ</t>
    </rPh>
    <rPh sb="20" eb="21">
      <t>ネン</t>
    </rPh>
    <rPh sb="23" eb="24">
      <t>ガツ</t>
    </rPh>
    <rPh sb="25" eb="26">
      <t>ニチ</t>
    </rPh>
    <phoneticPr fontId="4"/>
  </si>
  <si>
    <t>締結年月日：</t>
    <rPh sb="0" eb="2">
      <t>テイケツ</t>
    </rPh>
    <rPh sb="2" eb="3">
      <t>ネン</t>
    </rPh>
    <rPh sb="3" eb="5">
      <t>ガッピ</t>
    </rPh>
    <phoneticPr fontId="10"/>
  </si>
  <si>
    <t>システム</t>
    <phoneticPr fontId="4"/>
  </si>
  <si>
    <t>「いない」場合の勤怠管理方法を記入すること。</t>
    <rPh sb="5" eb="7">
      <t>バアイ</t>
    </rPh>
    <rPh sb="8" eb="12">
      <t>キンタイカンリ</t>
    </rPh>
    <rPh sb="12" eb="14">
      <t>ホウホウ</t>
    </rPh>
    <rPh sb="15" eb="17">
      <t>キニュウ</t>
    </rPh>
    <phoneticPr fontId="4"/>
  </si>
  <si>
    <t>短時間</t>
  </si>
  <si>
    <t>特定教育・保育条例（準用）の条
→特定教育・保育条例（事故発生の防止及び発生時の対応)の条</t>
    <phoneticPr fontId="4"/>
  </si>
  <si>
    <t>⑥</t>
    <phoneticPr fontId="4"/>
  </si>
  <si>
    <t>専任・兼務状況にチェックすること。</t>
    <rPh sb="0" eb="2">
      <t>センニン</t>
    </rPh>
    <rPh sb="3" eb="5">
      <t>ケンム</t>
    </rPh>
    <rPh sb="5" eb="7">
      <t>ジョウキョウ</t>
    </rPh>
    <phoneticPr fontId="4"/>
  </si>
  <si>
    <t>他施設等と兼務している場合、施設等の名称及び所在地を記入すること。また、当該園でその他の事業を兼務している場合についても、備考欄に記入すること。</t>
    <rPh sb="0" eb="1">
      <t>タ</t>
    </rPh>
    <rPh sb="1" eb="3">
      <t>シセツ</t>
    </rPh>
    <rPh sb="3" eb="4">
      <t>トウ</t>
    </rPh>
    <rPh sb="5" eb="7">
      <t>ケンム</t>
    </rPh>
    <rPh sb="11" eb="13">
      <t>バアイ</t>
    </rPh>
    <rPh sb="14" eb="16">
      <t>シセツ</t>
    </rPh>
    <rPh sb="16" eb="17">
      <t>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</si>
  <si>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手　当　支　給　状　況
（本年度4月分又は採用月における諸手当）</t>
    <rPh sb="0" eb="1">
      <t>テ</t>
    </rPh>
    <rPh sb="2" eb="3">
      <t>トウ</t>
    </rPh>
    <rPh sb="4" eb="5">
      <t>シ</t>
    </rPh>
    <rPh sb="6" eb="7">
      <t>キュウ</t>
    </rPh>
    <rPh sb="8" eb="9">
      <t>ジョウ</t>
    </rPh>
    <rPh sb="10" eb="11">
      <t>キョウ</t>
    </rPh>
    <rPh sb="13" eb="16">
      <t>ホンネンド</t>
    </rPh>
    <rPh sb="17" eb="19">
      <t>ガツブン</t>
    </rPh>
    <rPh sb="19" eb="20">
      <t>マタ</t>
    </rPh>
    <rPh sb="21" eb="23">
      <t>サイヨウ</t>
    </rPh>
    <rPh sb="23" eb="24">
      <t>ヅキ</t>
    </rPh>
    <rPh sb="28" eb="31">
      <t>ショテアテ</t>
    </rPh>
    <phoneticPr fontId="4"/>
  </si>
  <si>
    <r>
      <t>諸手当 D   (円) 　</t>
    </r>
    <r>
      <rPr>
        <b/>
        <u/>
        <sz val="8"/>
        <rFont val="ＭＳ Ｐゴシック"/>
        <family val="3"/>
        <charset val="128"/>
      </rPr>
      <t>※（注）3参照</t>
    </r>
    <phoneticPr fontId="4"/>
  </si>
  <si>
    <t>他施設等やその他の事業で
兼務している場合の施設等の名称
産休、育休等休職
退職年月日等</t>
    <phoneticPr fontId="4"/>
  </si>
  <si>
    <t>保護者との連絡は適切に行っているか。</t>
    <rPh sb="8" eb="10">
      <t>テキセツ</t>
    </rPh>
    <rPh sb="11" eb="12">
      <t>オコナ</t>
    </rPh>
    <phoneticPr fontId="4"/>
  </si>
  <si>
    <t>0歳</t>
    <rPh sb="1" eb="2">
      <t>サイ</t>
    </rPh>
    <phoneticPr fontId="10"/>
  </si>
  <si>
    <t>1歳</t>
    <rPh sb="1" eb="2">
      <t>サイ</t>
    </rPh>
    <phoneticPr fontId="10"/>
  </si>
  <si>
    <t>3歳以上</t>
    <rPh sb="1" eb="4">
      <t>サイイジョウ</t>
    </rPh>
    <phoneticPr fontId="4"/>
  </si>
  <si>
    <t>(17)</t>
    <phoneticPr fontId="4"/>
  </si>
  <si>
    <t>(18)</t>
    <phoneticPr fontId="10"/>
  </si>
  <si>
    <t>児童の健康管理・安全管理</t>
    <rPh sb="0" eb="2">
      <t>ジドウ</t>
    </rPh>
    <phoneticPr fontId="10"/>
  </si>
  <si>
    <t>事故防止等マニュアル</t>
    <rPh sb="0" eb="5">
      <t>ジコボウシトウ</t>
    </rPh>
    <phoneticPr fontId="4"/>
  </si>
  <si>
    <t>欠席連絡等がない児童について、保護者への速やかな確認及び職員間における情報共有を徹底しているか。</t>
    <rPh sb="0" eb="4">
      <t>ケッセキレンラク</t>
    </rPh>
    <rPh sb="4" eb="5">
      <t>トウ</t>
    </rPh>
    <rPh sb="8" eb="10">
      <t>ジドウ</t>
    </rPh>
    <rPh sb="15" eb="18">
      <t>ホゴシャ</t>
    </rPh>
    <rPh sb="20" eb="21">
      <t>スミ</t>
    </rPh>
    <rPh sb="24" eb="26">
      <t>カクニン</t>
    </rPh>
    <rPh sb="26" eb="27">
      <t>オヨ</t>
    </rPh>
    <rPh sb="28" eb="31">
      <t>ショクインカン</t>
    </rPh>
    <rPh sb="35" eb="37">
      <t>ジョウホウ</t>
    </rPh>
    <rPh sb="37" eb="39">
      <t>キョウユウ</t>
    </rPh>
    <rPh sb="40" eb="42">
      <t>テッテイ</t>
    </rPh>
    <phoneticPr fontId="4"/>
  </si>
  <si>
    <t>送迎用車輌（通園バス）や行事用等車輌を使用する際の運行の安全管理マニュアル等を整備しているか。</t>
    <phoneticPr fontId="4"/>
  </si>
  <si>
    <t>報告の対象となる重大事故の範囲</t>
    <rPh sb="0" eb="2">
      <t>ホウコク</t>
    </rPh>
    <rPh sb="3" eb="5">
      <t>タイショウ</t>
    </rPh>
    <rPh sb="8" eb="12">
      <t>ジュウダイジコ</t>
    </rPh>
    <rPh sb="13" eb="15">
      <t>ハンイ</t>
    </rPh>
    <phoneticPr fontId="4"/>
  </si>
  <si>
    <t>①死亡事故</t>
    <rPh sb="1" eb="5">
      <t>シボウジコ</t>
    </rPh>
    <phoneticPr fontId="4"/>
  </si>
  <si>
    <t>②意識不明事故（どんな刺激にも反応しない状態に陥ったもの）</t>
    <rPh sb="1" eb="7">
      <t>イシキフメイジコ</t>
    </rPh>
    <rPh sb="11" eb="13">
      <t>シゲキ</t>
    </rPh>
    <rPh sb="15" eb="17">
      <t>ハンノウ</t>
    </rPh>
    <rPh sb="20" eb="22">
      <t>ジョウタイ</t>
    </rPh>
    <rPh sb="23" eb="24">
      <t>オチイ</t>
    </rPh>
    <phoneticPr fontId="4"/>
  </si>
  <si>
    <t>③治療に要する期間が30日以上の負傷や疾病を伴う重篤な事故</t>
    <rPh sb="1" eb="3">
      <t>チリョウ</t>
    </rPh>
    <rPh sb="4" eb="5">
      <t>ヨウ</t>
    </rPh>
    <rPh sb="7" eb="9">
      <t>キカン</t>
    </rPh>
    <rPh sb="12" eb="13">
      <t>ニチ</t>
    </rPh>
    <rPh sb="13" eb="15">
      <t>イジョウ</t>
    </rPh>
    <rPh sb="16" eb="18">
      <t>フショウ</t>
    </rPh>
    <rPh sb="19" eb="21">
      <t>シツビョウ</t>
    </rPh>
    <rPh sb="22" eb="23">
      <t>トモナ</t>
    </rPh>
    <rPh sb="24" eb="26">
      <t>ジュウトク</t>
    </rPh>
    <rPh sb="27" eb="29">
      <t>ジコ</t>
    </rPh>
    <phoneticPr fontId="4"/>
  </si>
  <si>
    <t>小学校、他の特定教育・保育施設等、地域子ども・子育て支援事業を行う者その他の機関に対して、教育・保育給付認定子どもに関する情報を提供する際には、あらかじめ文書により保護者の同意を得ていますか。</t>
    <rPh sb="45" eb="47">
      <t>キョウイク</t>
    </rPh>
    <rPh sb="48" eb="50">
      <t>ホイク</t>
    </rPh>
    <rPh sb="50" eb="52">
      <t>キュウフ</t>
    </rPh>
    <rPh sb="52" eb="54">
      <t>ニンテイ</t>
    </rPh>
    <rPh sb="54" eb="55">
      <t>コ</t>
    </rPh>
    <phoneticPr fontId="4"/>
  </si>
  <si>
    <t>特定教育・保育条例（準用）の条
→特定教育・保育条例（秘密保持等の条）第3項</t>
    <rPh sb="35" eb="36">
      <t>ダイ</t>
    </rPh>
    <rPh sb="37" eb="38">
      <t>コウ</t>
    </rPh>
    <phoneticPr fontId="4"/>
  </si>
  <si>
    <t>職員及び管理者又は職員であった者が、正当な理由なく、その業務上知りえた教育・保育給付認定子ども又はその家族の秘密を漏らすことがないよう必要な措置を講じていますか。</t>
    <rPh sb="0" eb="3">
      <t>ショクインオヨ</t>
    </rPh>
    <rPh sb="4" eb="7">
      <t>カンリシャ</t>
    </rPh>
    <rPh sb="7" eb="8">
      <t>マタ</t>
    </rPh>
    <rPh sb="9" eb="11">
      <t>ショクイン</t>
    </rPh>
    <rPh sb="15" eb="16">
      <t>モノ</t>
    </rPh>
    <rPh sb="18" eb="20">
      <t>セイトウ</t>
    </rPh>
    <rPh sb="21" eb="23">
      <t>リユウ</t>
    </rPh>
    <rPh sb="28" eb="31">
      <t>ギョウムジョウ</t>
    </rPh>
    <rPh sb="31" eb="32">
      <t>シ</t>
    </rPh>
    <rPh sb="35" eb="37">
      <t>キョウイク</t>
    </rPh>
    <rPh sb="38" eb="40">
      <t>ホイク</t>
    </rPh>
    <rPh sb="40" eb="44">
      <t>キュウフニンテイ</t>
    </rPh>
    <rPh sb="44" eb="45">
      <t>コ</t>
    </rPh>
    <rPh sb="47" eb="48">
      <t>マタ</t>
    </rPh>
    <rPh sb="51" eb="53">
      <t>カゾク</t>
    </rPh>
    <rPh sb="54" eb="56">
      <t>ヒミツ</t>
    </rPh>
    <rPh sb="57" eb="58">
      <t>モ</t>
    </rPh>
    <rPh sb="67" eb="69">
      <t>ヒツヨウ</t>
    </rPh>
    <rPh sb="70" eb="72">
      <t>ソチ</t>
    </rPh>
    <rPh sb="73" eb="74">
      <t>コウ</t>
    </rPh>
    <phoneticPr fontId="4"/>
  </si>
  <si>
    <t>特定教育・保育条例（準用）の条
→特定教育・保育条例（秘密保持等の条）</t>
    <phoneticPr fontId="4"/>
  </si>
  <si>
    <t>家庭的保育条例（秘密保持等）の条</t>
    <rPh sb="0" eb="3">
      <t>カテイテキ</t>
    </rPh>
    <rPh sb="3" eb="7">
      <t>ホイクジョウレイ</t>
    </rPh>
    <rPh sb="8" eb="13">
      <t>ヒミツホジトウ</t>
    </rPh>
    <rPh sb="15" eb="16">
      <t>ジョウ</t>
    </rPh>
    <phoneticPr fontId="4"/>
  </si>
  <si>
    <t>有期労働契約の締結、更新及び雇止めに関する基準第1条</t>
    <rPh sb="0" eb="6">
      <t>ユウキロウドウケイヤク</t>
    </rPh>
    <rPh sb="7" eb="9">
      <t>テイケツ</t>
    </rPh>
    <rPh sb="10" eb="12">
      <t>コウシン</t>
    </rPh>
    <rPh sb="12" eb="13">
      <t>オヨ</t>
    </rPh>
    <rPh sb="14" eb="16">
      <t>ヤトイド</t>
    </rPh>
    <rPh sb="18" eb="19">
      <t>カン</t>
    </rPh>
    <rPh sb="21" eb="23">
      <t>キジュン</t>
    </rPh>
    <rPh sb="23" eb="24">
      <t>ダイ</t>
    </rPh>
    <rPh sb="25" eb="26">
      <t>ジョウ</t>
    </rPh>
    <phoneticPr fontId="4"/>
  </si>
  <si>
    <t>有期契約労働者に対しては、労働契約の締結時及び更新時に、②に加え、「更新上限の有無と内容」、無期転換申込権が発生する契約の更新時に「無期転換申込機会」及び「無期転換後の労働条件」を書面（雇用契約書）等で明示しているか。</t>
    <rPh sb="8" eb="9">
      <t>タイ</t>
    </rPh>
    <rPh sb="13" eb="17">
      <t>ロウドウケイヤク</t>
    </rPh>
    <rPh sb="18" eb="21">
      <t>テイケツジ</t>
    </rPh>
    <rPh sb="21" eb="22">
      <t>オヨ</t>
    </rPh>
    <rPh sb="23" eb="26">
      <t>コウシンジ</t>
    </rPh>
    <rPh sb="30" eb="31">
      <t>クワ</t>
    </rPh>
    <rPh sb="34" eb="38">
      <t>コウシンジョウゲン</t>
    </rPh>
    <rPh sb="39" eb="41">
      <t>ウム</t>
    </rPh>
    <rPh sb="42" eb="44">
      <t>ナイヨウ</t>
    </rPh>
    <rPh sb="46" eb="52">
      <t>ムキテンカンモウシコミ</t>
    </rPh>
    <rPh sb="52" eb="53">
      <t>ケン</t>
    </rPh>
    <rPh sb="54" eb="56">
      <t>ハッセイ</t>
    </rPh>
    <rPh sb="58" eb="60">
      <t>ケイヤク</t>
    </rPh>
    <rPh sb="61" eb="64">
      <t>コウシンジ</t>
    </rPh>
    <rPh sb="66" eb="68">
      <t>ムキ</t>
    </rPh>
    <rPh sb="68" eb="70">
      <t>テンカン</t>
    </rPh>
    <rPh sb="70" eb="72">
      <t>モウシコミ</t>
    </rPh>
    <rPh sb="72" eb="74">
      <t>キカイ</t>
    </rPh>
    <rPh sb="75" eb="76">
      <t>オヨ</t>
    </rPh>
    <rPh sb="78" eb="83">
      <t>ムキテンカンゴ</t>
    </rPh>
    <rPh sb="84" eb="88">
      <t>ロウドウジョウケン</t>
    </rPh>
    <rPh sb="90" eb="92">
      <t>ショメン</t>
    </rPh>
    <rPh sb="93" eb="98">
      <t>コヨウケイヤクショ</t>
    </rPh>
    <rPh sb="99" eb="100">
      <t>トウ</t>
    </rPh>
    <rPh sb="101" eb="103">
      <t>メイジ</t>
    </rPh>
    <phoneticPr fontId="4"/>
  </si>
  <si>
    <t>最初の契約締結後又は締結の際に更新上限を新たに設ける場合や、更新上限を短縮する場合は、その理由を有期契約労働者にあらかじめ説明しているか。</t>
    <rPh sb="0" eb="2">
      <t>サイショ</t>
    </rPh>
    <rPh sb="3" eb="5">
      <t>ケイヤク</t>
    </rPh>
    <rPh sb="5" eb="7">
      <t>テイケツ</t>
    </rPh>
    <rPh sb="7" eb="8">
      <t>ゴ</t>
    </rPh>
    <rPh sb="8" eb="9">
      <t>マタ</t>
    </rPh>
    <rPh sb="10" eb="12">
      <t>テイケツ</t>
    </rPh>
    <rPh sb="13" eb="14">
      <t>サイ</t>
    </rPh>
    <rPh sb="15" eb="17">
      <t>コウシン</t>
    </rPh>
    <rPh sb="17" eb="19">
      <t>ジョウゲン</t>
    </rPh>
    <rPh sb="20" eb="21">
      <t>アラ</t>
    </rPh>
    <rPh sb="23" eb="24">
      <t>モウ</t>
    </rPh>
    <rPh sb="26" eb="28">
      <t>バアイ</t>
    </rPh>
    <rPh sb="30" eb="32">
      <t>コウシン</t>
    </rPh>
    <rPh sb="32" eb="34">
      <t>ジョウゲン</t>
    </rPh>
    <rPh sb="35" eb="37">
      <t>タンシュク</t>
    </rPh>
    <rPh sb="39" eb="41">
      <t>バアイ</t>
    </rPh>
    <rPh sb="45" eb="47">
      <t>リユウ</t>
    </rPh>
    <rPh sb="48" eb="50">
      <t>ユウキ</t>
    </rPh>
    <rPh sb="50" eb="52">
      <t>ケイヤク</t>
    </rPh>
    <rPh sb="52" eb="55">
      <t>ロウドウシャ</t>
    </rPh>
    <rPh sb="61" eb="63">
      <t>セツメイ</t>
    </rPh>
    <phoneticPr fontId="4"/>
  </si>
  <si>
    <t>付与日数（新規・繰越）や残日数は、有給休暇簿で適正に管理しているか。</t>
    <phoneticPr fontId="4"/>
  </si>
  <si>
    <t>常勤職員以外の者。</t>
    <rPh sb="4" eb="6">
      <t>イガイ</t>
    </rPh>
    <phoneticPr fontId="4"/>
  </si>
  <si>
    <t>短時間及び有期雇用労働者に対しては、②及び③に加え、「昇給の有無」 、「退職手当の有無」、「賞与の有無」、「短時間・有期雇用労働者の雇用管理の改善等に関する相談窓口」を書面（雇用契約書等）で明示しているか。</t>
    <rPh sb="0" eb="3">
      <t>タンジカン</t>
    </rPh>
    <rPh sb="3" eb="4">
      <t>オヨ</t>
    </rPh>
    <rPh sb="5" eb="7">
      <t>ユウキ</t>
    </rPh>
    <rPh sb="7" eb="9">
      <t>コヨウ</t>
    </rPh>
    <rPh sb="9" eb="12">
      <t>ロウドウシャ</t>
    </rPh>
    <rPh sb="13" eb="14">
      <t>タイ</t>
    </rPh>
    <rPh sb="19" eb="20">
      <t>オヨ</t>
    </rPh>
    <rPh sb="23" eb="24">
      <t>クワ</t>
    </rPh>
    <rPh sb="27" eb="29">
      <t>ショウキュウ</t>
    </rPh>
    <rPh sb="30" eb="32">
      <t>ウム</t>
    </rPh>
    <rPh sb="36" eb="38">
      <t>タイショク</t>
    </rPh>
    <rPh sb="38" eb="40">
      <t>テアテ</t>
    </rPh>
    <rPh sb="41" eb="43">
      <t>ウム</t>
    </rPh>
    <rPh sb="46" eb="48">
      <t>ショウヨ</t>
    </rPh>
    <rPh sb="49" eb="51">
      <t>ウム</t>
    </rPh>
    <rPh sb="54" eb="57">
      <t>タンジカン</t>
    </rPh>
    <rPh sb="58" eb="60">
      <t>ユウキ</t>
    </rPh>
    <rPh sb="60" eb="62">
      <t>コヨウ</t>
    </rPh>
    <rPh sb="62" eb="65">
      <t>ロウドウシャ</t>
    </rPh>
    <rPh sb="66" eb="68">
      <t>コヨウ</t>
    </rPh>
    <rPh sb="68" eb="70">
      <t>カンリ</t>
    </rPh>
    <rPh sb="71" eb="73">
      <t>カイゼン</t>
    </rPh>
    <rPh sb="73" eb="74">
      <t>トウ</t>
    </rPh>
    <rPh sb="75" eb="76">
      <t>カン</t>
    </rPh>
    <rPh sb="78" eb="80">
      <t>ソウダン</t>
    </rPh>
    <rPh sb="80" eb="82">
      <t>マドグチ</t>
    </rPh>
    <rPh sb="84" eb="86">
      <t>ショメン</t>
    </rPh>
    <rPh sb="87" eb="89">
      <t>コヨウ</t>
    </rPh>
    <rPh sb="89" eb="91">
      <t>ケイヤク</t>
    </rPh>
    <rPh sb="91" eb="93">
      <t>ショナド</t>
    </rPh>
    <rPh sb="95" eb="97">
      <t>メイジ</t>
    </rPh>
    <phoneticPr fontId="10"/>
  </si>
  <si>
    <t>2．</t>
    <phoneticPr fontId="4"/>
  </si>
  <si>
    <t>5.</t>
    <phoneticPr fontId="4"/>
  </si>
  <si>
    <t>園だよりの配布状況について該当するものにチェックすること。</t>
    <rPh sb="0" eb="1">
      <t>エン</t>
    </rPh>
    <rPh sb="5" eb="7">
      <t>ハイフ</t>
    </rPh>
    <rPh sb="7" eb="9">
      <t>ジョウキョウ</t>
    </rPh>
    <rPh sb="13" eb="15">
      <t>ガイトウ</t>
    </rPh>
    <phoneticPr fontId="4"/>
  </si>
  <si>
    <t>「教育・保育施設等における睡眠中の安全確保の徹底について」（令和6年2月8日こども家庭庁成育局保育政策課 外）</t>
    <rPh sb="1" eb="3">
      <t>キョウイク</t>
    </rPh>
    <rPh sb="4" eb="9">
      <t>ホイクシセツトウ</t>
    </rPh>
    <rPh sb="13" eb="16">
      <t>スイミンチュウ</t>
    </rPh>
    <rPh sb="17" eb="21">
      <t>アンゼンカクホ</t>
    </rPh>
    <rPh sb="22" eb="24">
      <t>テッテイ</t>
    </rPh>
    <rPh sb="30" eb="32">
      <t>レイワ</t>
    </rPh>
    <rPh sb="33" eb="34">
      <t>ネン</t>
    </rPh>
    <rPh sb="35" eb="36">
      <t>ガツ</t>
    </rPh>
    <rPh sb="37" eb="38">
      <t>ニチ</t>
    </rPh>
    <rPh sb="41" eb="44">
      <t>カテイチョウ</t>
    </rPh>
    <rPh sb="44" eb="46">
      <t>セイイク</t>
    </rPh>
    <rPh sb="46" eb="47">
      <t>キョク</t>
    </rPh>
    <rPh sb="47" eb="52">
      <t>ホイクセイサクカ</t>
    </rPh>
    <rPh sb="53" eb="54">
      <t>ホカ</t>
    </rPh>
    <phoneticPr fontId="4"/>
  </si>
  <si>
    <t>昨年来の保育所等における不適切事案を踏まえた今後の対策について（令和5年5月12日こ成保44 外）（別紙2）保育所等における虐待等の防止及び発生時の対応等に関するガイドライン</t>
    <rPh sb="0" eb="3">
      <t>サクネンライ</t>
    </rPh>
    <rPh sb="4" eb="8">
      <t>ホイクショトウ</t>
    </rPh>
    <rPh sb="12" eb="17">
      <t>フテキセツジアン</t>
    </rPh>
    <rPh sb="18" eb="19">
      <t>フ</t>
    </rPh>
    <rPh sb="22" eb="24">
      <t>コンゴ</t>
    </rPh>
    <rPh sb="25" eb="27">
      <t>タイサク</t>
    </rPh>
    <rPh sb="32" eb="34">
      <t>レイワ</t>
    </rPh>
    <rPh sb="35" eb="36">
      <t>ネン</t>
    </rPh>
    <rPh sb="37" eb="38">
      <t>ガツ</t>
    </rPh>
    <rPh sb="40" eb="41">
      <t>ニチ</t>
    </rPh>
    <rPh sb="42" eb="43">
      <t>ナリ</t>
    </rPh>
    <rPh sb="43" eb="44">
      <t>ホ</t>
    </rPh>
    <rPh sb="47" eb="48">
      <t>ホカ</t>
    </rPh>
    <rPh sb="50" eb="52">
      <t>ベッシ</t>
    </rPh>
    <rPh sb="54" eb="58">
      <t>ホイクショトウ</t>
    </rPh>
    <rPh sb="62" eb="65">
      <t>ギャクタイトウ</t>
    </rPh>
    <rPh sb="66" eb="68">
      <t>ボウシ</t>
    </rPh>
    <rPh sb="68" eb="69">
      <t>オヨ</t>
    </rPh>
    <rPh sb="70" eb="73">
      <t>ハッセイジ</t>
    </rPh>
    <rPh sb="74" eb="77">
      <t>タイオウトウ</t>
    </rPh>
    <rPh sb="78" eb="79">
      <t>カン</t>
    </rPh>
    <phoneticPr fontId="4"/>
  </si>
  <si>
    <t>事故防止等マニュアル</t>
    <rPh sb="0" eb="5">
      <t>ジコボウ</t>
    </rPh>
    <phoneticPr fontId="4"/>
  </si>
  <si>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</si>
  <si>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</si>
  <si>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「こどもの出欠状況に関する情報の確認の再徹底について」（令和5年9月11日こども家庭庁成育局安全対策課 外）</t>
    <rPh sb="5" eb="9">
      <t>シュッケツジョウキョウ</t>
    </rPh>
    <rPh sb="10" eb="11">
      <t>カン</t>
    </rPh>
    <rPh sb="13" eb="15">
      <t>ジョウホウ</t>
    </rPh>
    <rPh sb="16" eb="18">
      <t>カクニン</t>
    </rPh>
    <rPh sb="19" eb="22">
      <t>サイテッテイ</t>
    </rPh>
    <rPh sb="28" eb="30">
      <t>レイワ</t>
    </rPh>
    <rPh sb="31" eb="32">
      <t>ネン</t>
    </rPh>
    <rPh sb="33" eb="34">
      <t>ガツ</t>
    </rPh>
    <rPh sb="36" eb="37">
      <t>ニチ</t>
    </rPh>
    <rPh sb="52" eb="53">
      <t>ソト</t>
    </rPh>
    <phoneticPr fontId="4"/>
  </si>
  <si>
    <t>「バス送迎に当たっての安全管理の徹底に関する緊急対策『こどものバス送迎・安全徹底プラン』について」(令和4年10月12日 厚生労働省子ども家庭局総務課少子化総合対策室 外)</t>
    <rPh sb="3" eb="5">
      <t>ソウゲイ</t>
    </rPh>
    <rPh sb="6" eb="7">
      <t>ア</t>
    </rPh>
    <rPh sb="11" eb="15">
      <t>アンゼンカンリ</t>
    </rPh>
    <rPh sb="16" eb="18">
      <t>テッテイ</t>
    </rPh>
    <rPh sb="19" eb="20">
      <t>カン</t>
    </rPh>
    <rPh sb="22" eb="26">
      <t>キンキュウタイサク</t>
    </rPh>
    <rPh sb="33" eb="35">
      <t>ソウゲイ</t>
    </rPh>
    <rPh sb="36" eb="40">
      <t>アンゼンテッテイ</t>
    </rPh>
    <rPh sb="50" eb="52">
      <t>レイワ</t>
    </rPh>
    <rPh sb="53" eb="54">
      <t>ネン</t>
    </rPh>
    <rPh sb="56" eb="57">
      <t>ガツ</t>
    </rPh>
    <rPh sb="59" eb="60">
      <t>ニチ</t>
    </rPh>
    <rPh sb="61" eb="63">
      <t>コウセイ</t>
    </rPh>
    <rPh sb="63" eb="66">
      <t>ロウドウショウ</t>
    </rPh>
    <rPh sb="66" eb="67">
      <t>コ</t>
    </rPh>
    <rPh sb="69" eb="71">
      <t>カテイ</t>
    </rPh>
    <rPh sb="71" eb="72">
      <t>キョク</t>
    </rPh>
    <rPh sb="72" eb="75">
      <t>ソウムカ</t>
    </rPh>
    <rPh sb="75" eb="78">
      <t>ショウシカ</t>
    </rPh>
    <rPh sb="78" eb="80">
      <t>ソウゴウ</t>
    </rPh>
    <rPh sb="80" eb="82">
      <t>タイサク</t>
    </rPh>
    <rPh sb="82" eb="83">
      <t>シツ</t>
    </rPh>
    <rPh sb="84" eb="85">
      <t>ホカ</t>
    </rPh>
    <phoneticPr fontId="4"/>
  </si>
  <si>
    <t>＊0歳児：</t>
    <phoneticPr fontId="4"/>
  </si>
  <si>
    <t>＊1歳児：</t>
    <phoneticPr fontId="4"/>
  </si>
  <si>
    <t>＊2歳児：</t>
    <phoneticPr fontId="4"/>
  </si>
  <si>
    <t>紙で配布  ・</t>
    <phoneticPr fontId="4"/>
  </si>
  <si>
    <t>システムで配布  ・</t>
    <rPh sb="5" eb="7">
      <t>ハイフ</t>
    </rPh>
    <phoneticPr fontId="4"/>
  </si>
  <si>
    <t>法第47条第1項</t>
    <rPh sb="0" eb="1">
      <t>ホウ</t>
    </rPh>
    <rPh sb="1" eb="2">
      <t>ダイ</t>
    </rPh>
    <rPh sb="4" eb="5">
      <t>ジョウ</t>
    </rPh>
    <rPh sb="5" eb="6">
      <t>ダイ</t>
    </rPh>
    <rPh sb="7" eb="8">
      <t>コウ</t>
    </rPh>
    <phoneticPr fontId="47"/>
  </si>
  <si>
    <t>規則第41条第1項</t>
    <rPh sb="0" eb="2">
      <t>キソク</t>
    </rPh>
    <rPh sb="2" eb="3">
      <t>ダイ</t>
    </rPh>
    <rPh sb="5" eb="6">
      <t>ジョウ</t>
    </rPh>
    <rPh sb="6" eb="7">
      <t>ダイ</t>
    </rPh>
    <rPh sb="8" eb="9">
      <t>コウ</t>
    </rPh>
    <phoneticPr fontId="47"/>
  </si>
  <si>
    <t>留意事項通知　別紙6 Ⅱ-1-（2）-(イ)-i</t>
    <rPh sb="0" eb="4">
      <t>リュウイジコウ</t>
    </rPh>
    <rPh sb="4" eb="6">
      <t>ツウチ</t>
    </rPh>
    <phoneticPr fontId="4"/>
  </si>
  <si>
    <t>留意事項通知　別紙6 Ⅳ-3</t>
    <rPh sb="0" eb="4">
      <t>リュウイジコウ</t>
    </rPh>
    <rPh sb="4" eb="6">
      <t>ツウチ</t>
    </rPh>
    <phoneticPr fontId="4"/>
  </si>
  <si>
    <r>
      <t>別表</t>
    </r>
    <r>
      <rPr>
        <b/>
        <sz val="11"/>
        <rFont val="ＭＳ Ｐ明朝"/>
        <family val="1"/>
        <charset val="128"/>
      </rPr>
      <t>1</t>
    </r>
    <r>
      <rPr>
        <b/>
        <sz val="11"/>
        <rFont val="ＭＳ Ｐ明朝"/>
        <family val="3"/>
        <charset val="128"/>
      </rPr>
      <t>　正規職員の勤務状況及び給与支給状況</t>
    </r>
    <phoneticPr fontId="10"/>
  </si>
  <si>
    <t>専任・兼務状況にチェックすること。</t>
    <rPh sb="0" eb="2">
      <t>センニン</t>
    </rPh>
    <rPh sb="3" eb="5">
      <t>ケンム</t>
    </rPh>
    <rPh sb="5" eb="7">
      <t>ジョウキョウ</t>
    </rPh>
    <phoneticPr fontId="10"/>
  </si>
  <si>
    <t>別表2　非正規職員の勤務状況及び給与支給状況</t>
    <phoneticPr fontId="10"/>
  </si>
  <si>
    <t>事故防止等マニュアル</t>
    <rPh sb="0" eb="5">
      <t>ジコ</t>
    </rPh>
    <phoneticPr fontId="4"/>
  </si>
  <si>
    <t>保育所保育指針第1章3(4)ア(ｱ)</t>
    <rPh sb="0" eb="2">
      <t>ホイク</t>
    </rPh>
    <rPh sb="2" eb="3">
      <t>ショ</t>
    </rPh>
    <rPh sb="3" eb="5">
      <t>ホイク</t>
    </rPh>
    <rPh sb="5" eb="7">
      <t>シシン</t>
    </rPh>
    <rPh sb="7" eb="8">
      <t>ダイ</t>
    </rPh>
    <rPh sb="9" eb="10">
      <t>ショウ</t>
    </rPh>
    <phoneticPr fontId="4"/>
  </si>
  <si>
    <t>【秘密保持及び同意に関する事項】</t>
    <phoneticPr fontId="10"/>
  </si>
  <si>
    <t>小規模保育事業B型　運営調書</t>
    <rPh sb="0" eb="3">
      <t>ショウキボ</t>
    </rPh>
    <rPh sb="3" eb="5">
      <t>ホイク</t>
    </rPh>
    <rPh sb="5" eb="7">
      <t>ジギョウ</t>
    </rPh>
    <rPh sb="8" eb="9">
      <t>ガタ</t>
    </rPh>
    <rPh sb="10" eb="12">
      <t>ウンエイ</t>
    </rPh>
    <rPh sb="12" eb="14">
      <t>チョウショ</t>
    </rPh>
    <phoneticPr fontId="4"/>
  </si>
  <si>
    <t>家庭的保育条例「小規模保育B型」（設備の基準）の条</t>
    <phoneticPr fontId="4"/>
  </si>
  <si>
    <r>
      <t>家庭的保育条例</t>
    </r>
    <r>
      <rPr>
        <u/>
        <sz val="10"/>
        <rFont val="ＭＳ Ｐ明朝"/>
        <family val="1"/>
        <charset val="128"/>
      </rPr>
      <t>（小規模保育事業B型）</t>
    </r>
    <r>
      <rPr>
        <sz val="10"/>
        <rFont val="ＭＳ Ｐ明朝"/>
        <family val="1"/>
        <charset val="128"/>
      </rPr>
      <t>の設備の基準</t>
    </r>
    <phoneticPr fontId="4"/>
  </si>
  <si>
    <t>家庭的保育条例「小規模保育事業B型」（設備の基準）の条第7号</t>
    <rPh sb="0" eb="3">
      <t>カテイテキ</t>
    </rPh>
    <rPh sb="3" eb="5">
      <t>ホイク</t>
    </rPh>
    <rPh sb="5" eb="7">
      <t>ジョウレイ</t>
    </rPh>
    <rPh sb="8" eb="13">
      <t>ショウキボホイク</t>
    </rPh>
    <rPh sb="13" eb="15">
      <t>ジギョウ</t>
    </rPh>
    <rPh sb="16" eb="17">
      <t>ガタ</t>
    </rPh>
    <rPh sb="19" eb="21">
      <t>セツビ</t>
    </rPh>
    <rPh sb="22" eb="24">
      <t>キジュン</t>
    </rPh>
    <rPh sb="26" eb="27">
      <t>ジョウ</t>
    </rPh>
    <rPh sb="27" eb="28">
      <t>ダイ</t>
    </rPh>
    <rPh sb="29" eb="30">
      <t>ゴウ</t>
    </rPh>
    <phoneticPr fontId="10"/>
  </si>
  <si>
    <t>－小規模保育事業B型　運営No.1－</t>
    <rPh sb="1" eb="4">
      <t>ショウキボ</t>
    </rPh>
    <rPh sb="4" eb="6">
      <t>ホイク</t>
    </rPh>
    <rPh sb="6" eb="8">
      <t>ジギョウ</t>
    </rPh>
    <rPh sb="9" eb="10">
      <t>ガタ</t>
    </rPh>
    <phoneticPr fontId="10"/>
  </si>
  <si>
    <t>－小規模保育事業B型　運営No.2－</t>
    <phoneticPr fontId="10"/>
  </si>
  <si>
    <t>家庭的保育条例「小規模保育事業B型」（職員）の条第1項及び第3項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rPh sb="27" eb="28">
      <t>オヨ</t>
    </rPh>
    <rPh sb="29" eb="30">
      <t>ダイ</t>
    </rPh>
    <rPh sb="31" eb="32">
      <t>コウ</t>
    </rPh>
    <phoneticPr fontId="4"/>
  </si>
  <si>
    <t>家庭的保育条例「小規模保育事業B型」（職員）の条第3項</t>
    <rPh sb="0" eb="2">
      <t>カテイ</t>
    </rPh>
    <rPh sb="2" eb="3">
      <t>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</si>
  <si>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家庭的保育条例「小規模保育事業B型」（職員）の条第2項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10"/>
  </si>
  <si>
    <t>1、2歳児6人につき1人、乳児3人につき1人、左記に加えて1人。
上記のうち1/2以上はすべて保育士であること。</t>
    <phoneticPr fontId="4"/>
  </si>
  <si>
    <t>保育標準時間認定を受けた子どもが利用する事業所については1人。</t>
    <phoneticPr fontId="4"/>
  </si>
  <si>
    <t>小規模保育事業B型にあっては非常勤の保育従事者が配置されていること。</t>
    <phoneticPr fontId="4"/>
  </si>
  <si>
    <t>小規模保育事業B型の利用定員は6人以上19人以下となっている。（児童福祉法第6条の3第10項）</t>
    <rPh sb="0" eb="3">
      <t>ショウキボ</t>
    </rPh>
    <rPh sb="3" eb="5">
      <t>ホイク</t>
    </rPh>
    <rPh sb="5" eb="7">
      <t>ジギョウ</t>
    </rPh>
    <rPh sb="8" eb="9">
      <t>ガタ</t>
    </rPh>
    <rPh sb="10" eb="12">
      <t>リヨウ</t>
    </rPh>
    <rPh sb="12" eb="14">
      <t>テイイン</t>
    </rPh>
    <rPh sb="16" eb="17">
      <t>ニン</t>
    </rPh>
    <rPh sb="17" eb="19">
      <t>イジョウ</t>
    </rPh>
    <rPh sb="21" eb="22">
      <t>ニン</t>
    </rPh>
    <rPh sb="22" eb="24">
      <t>イカ</t>
    </rPh>
    <rPh sb="32" eb="34">
      <t>ジドウ</t>
    </rPh>
    <rPh sb="34" eb="36">
      <t>フクシ</t>
    </rPh>
    <rPh sb="36" eb="37">
      <t>ホウ</t>
    </rPh>
    <rPh sb="37" eb="38">
      <t>ダイ</t>
    </rPh>
    <rPh sb="39" eb="40">
      <t>ジョウ</t>
    </rPh>
    <rPh sb="42" eb="43">
      <t>ダイ</t>
    </rPh>
    <rPh sb="45" eb="46">
      <t>コウ</t>
    </rPh>
    <phoneticPr fontId="4"/>
  </si>
  <si>
    <t>家庭的保育条例「小規模保育事業B型」（職員）の条第2項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</si>
  <si>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－小規模保育事業B型　運営No.3－</t>
    <phoneticPr fontId="10"/>
  </si>
  <si>
    <t>－小規模保育事業B型　運営No.4－</t>
    <phoneticPr fontId="10"/>
  </si>
  <si>
    <t>－小規模保育事業B型　運営No.5－</t>
    <phoneticPr fontId="10"/>
  </si>
  <si>
    <t>－小規模保育事業B型　運営No.6－</t>
    <phoneticPr fontId="10"/>
  </si>
  <si>
    <t>－小規模保育事業B型　運営No.7－</t>
    <phoneticPr fontId="10"/>
  </si>
  <si>
    <t>－小規模保育事業B型　運営No.8－</t>
    <phoneticPr fontId="10"/>
  </si>
  <si>
    <t>－小規模保育事業B型　運営No.9－</t>
    <phoneticPr fontId="10"/>
  </si>
  <si>
    <t>－小規模保育事業B型　運営No.10－</t>
    <phoneticPr fontId="4"/>
  </si>
  <si>
    <t>－小規模保育事業B型　運営No.11-①（記入例）－</t>
    <rPh sb="1" eb="8">
      <t>ショウキボホイクジギョウ</t>
    </rPh>
    <rPh sb="9" eb="10">
      <t>ガタ</t>
    </rPh>
    <rPh sb="21" eb="24">
      <t>キニュウレイ</t>
    </rPh>
    <phoneticPr fontId="10"/>
  </si>
  <si>
    <t>－小規模保育事業B型　運営No.11-②－</t>
    <rPh sb="1" eb="6">
      <t>ショウキボホイク</t>
    </rPh>
    <rPh sb="6" eb="8">
      <t>ジギョウ</t>
    </rPh>
    <rPh sb="9" eb="10">
      <t>ガタ</t>
    </rPh>
    <phoneticPr fontId="10"/>
  </si>
  <si>
    <t>－小規模保育事業B型　運営No.12-①－</t>
    <rPh sb="1" eb="8">
      <t>ショウキボホイクジギョウ</t>
    </rPh>
    <rPh sb="9" eb="10">
      <t>ガタ</t>
    </rPh>
    <phoneticPr fontId="10"/>
  </si>
  <si>
    <t>－小規模保育事業B型　運営No.12-②－</t>
    <rPh sb="1" eb="8">
      <t>ショウキボホイクジギョウ</t>
    </rPh>
    <rPh sb="9" eb="10">
      <t>ガタ</t>
    </rPh>
    <phoneticPr fontId="10"/>
  </si>
  <si>
    <t>－小規模保育事業B型　運営No.13－</t>
    <phoneticPr fontId="10"/>
  </si>
  <si>
    <t>－小規模保育事業B型　運営No.14－</t>
    <phoneticPr fontId="10"/>
  </si>
  <si>
    <t>－小規模保育事業B型　運営No.15－</t>
    <phoneticPr fontId="10"/>
  </si>
  <si>
    <t>－小規模保育事業B型　運営No.16－</t>
    <phoneticPr fontId="10"/>
  </si>
  <si>
    <t>－小規模保育事業B型　運営No.17－</t>
    <phoneticPr fontId="4"/>
  </si>
  <si>
    <t>－小規模保育事業B型　運営No.18－</t>
    <phoneticPr fontId="10"/>
  </si>
  <si>
    <t>－小規模保育事業B型　運営No.19－</t>
    <phoneticPr fontId="10"/>
  </si>
  <si>
    <t>－小規模保育事業B型　運営No.20－</t>
    <phoneticPr fontId="10"/>
  </si>
  <si>
    <t>－小規模保育事業B型　運営No.21－</t>
    <phoneticPr fontId="10"/>
  </si>
  <si>
    <t>－小規模保育事業B型　運営No.22－</t>
    <rPh sb="1" eb="8">
      <t>ショウキボホイクジギョウ</t>
    </rPh>
    <rPh sb="9" eb="10">
      <t>ガタ</t>
    </rPh>
    <phoneticPr fontId="10"/>
  </si>
  <si>
    <t>－小規模保育事業B型　運営No.23－</t>
    <phoneticPr fontId="10"/>
  </si>
  <si>
    <t>－小規模保育事業B型　運営No.24－</t>
    <rPh sb="1" eb="8">
      <t>ショウキボホイクジギョウ</t>
    </rPh>
    <rPh sb="9" eb="10">
      <t>ガタ</t>
    </rPh>
    <phoneticPr fontId="10"/>
  </si>
  <si>
    <t>－小規模保育事業B型　運営No.25－</t>
    <rPh sb="1" eb="8">
      <t>ショウキボホイクジギョウ</t>
    </rPh>
    <rPh sb="9" eb="10">
      <t>ガタ</t>
    </rPh>
    <phoneticPr fontId="10"/>
  </si>
  <si>
    <t>－小規模保育事業B型　運営No.26－</t>
    <rPh sb="1" eb="8">
      <t>ショウキボホイクジギョウ</t>
    </rPh>
    <rPh sb="9" eb="10">
      <t>ガタ</t>
    </rPh>
    <phoneticPr fontId="10"/>
  </si>
  <si>
    <t>－小規模保育事業B型　運営No.27－</t>
    <rPh sb="1" eb="8">
      <t>ショウキボホイクジギョウ</t>
    </rPh>
    <rPh sb="9" eb="10">
      <t>ガタ</t>
    </rPh>
    <phoneticPr fontId="10"/>
  </si>
  <si>
    <t>－小規模保育事業B型　運営No.28－</t>
    <rPh sb="1" eb="8">
      <t>ショウキボホイクジギョウ</t>
    </rPh>
    <rPh sb="9" eb="10">
      <t>ガタ</t>
    </rPh>
    <phoneticPr fontId="10"/>
  </si>
  <si>
    <t>保育従事者</t>
    <rPh sb="0" eb="5">
      <t>ホイクジュウ</t>
    </rPh>
    <phoneticPr fontId="4"/>
  </si>
  <si>
    <t>（保育士）</t>
    <rPh sb="1" eb="4">
      <t>ホイクシ</t>
    </rPh>
    <phoneticPr fontId="4"/>
  </si>
  <si>
    <t>直接処遇職員（直接保育に携わる職員）　</t>
    <phoneticPr fontId="4"/>
  </si>
  <si>
    <t>保育従事者</t>
    <rPh sb="0" eb="5">
      <t>ホイクジュウジシャ</t>
    </rPh>
    <phoneticPr fontId="4"/>
  </si>
  <si>
    <t>（子育て支援員）</t>
    <phoneticPr fontId="4"/>
  </si>
  <si>
    <t>（看護師・保健師・准看護師）</t>
    <phoneticPr fontId="4"/>
  </si>
  <si>
    <t>主任保育従事者や副主任保育従事者等は、直接処遇職員（保育従事者欄）に計上する。</t>
    <phoneticPr fontId="4"/>
  </si>
  <si>
    <t>担任保育従事者氏名
（加配含む）
※クラス担任の前に
○をつけること。</t>
    <rPh sb="0" eb="2">
      <t>タンニン</t>
    </rPh>
    <rPh sb="2" eb="4">
      <t>ホイク</t>
    </rPh>
    <rPh sb="4" eb="7">
      <t>ジュウジシャ</t>
    </rPh>
    <rPh sb="7" eb="9">
      <t>シメイ</t>
    </rPh>
    <rPh sb="11" eb="13">
      <t>カハイ</t>
    </rPh>
    <rPh sb="13" eb="14">
      <t>フク</t>
    </rPh>
    <rPh sb="21" eb="23">
      <t>タンニン</t>
    </rPh>
    <rPh sb="24" eb="25">
      <t>マエ</t>
    </rPh>
    <phoneticPr fontId="4"/>
  </si>
  <si>
    <t>時間帯における保育従事者数</t>
    <rPh sb="0" eb="3">
      <t>ジカンタイ</t>
    </rPh>
    <rPh sb="12" eb="13">
      <t>スウ</t>
    </rPh>
    <phoneticPr fontId="10"/>
  </si>
  <si>
    <t>実配置保育従事者数</t>
    <rPh sb="0" eb="1">
      <t>ジツ</t>
    </rPh>
    <rPh sb="1" eb="3">
      <t>ハイチ</t>
    </rPh>
    <rPh sb="8" eb="9">
      <t>ゲンスウ</t>
    </rPh>
    <phoneticPr fontId="10"/>
  </si>
  <si>
    <t>基準配置保育従事者数</t>
    <rPh sb="0" eb="2">
      <t>キジュン</t>
    </rPh>
    <rPh sb="2" eb="4">
      <t>ハイチ</t>
    </rPh>
    <rPh sb="9" eb="10">
      <t>スウ</t>
    </rPh>
    <phoneticPr fontId="4"/>
  </si>
  <si>
    <t>児童・保育従事者の状況</t>
    <rPh sb="0" eb="2">
      <t>ジドウ</t>
    </rPh>
    <rPh sb="9" eb="11">
      <t>ジョウキョウ</t>
    </rPh>
    <phoneticPr fontId="10"/>
  </si>
  <si>
    <t>基準配置保育従事者数：</t>
    <rPh sb="0" eb="2">
      <t>キジュン</t>
    </rPh>
    <rPh sb="2" eb="4">
      <t>ハイチ</t>
    </rPh>
    <rPh sb="4" eb="9">
      <t>ホイクジュウジシャ</t>
    </rPh>
    <rPh sb="9" eb="10">
      <t>スウ</t>
    </rPh>
    <phoneticPr fontId="4"/>
  </si>
  <si>
    <t>常勤換算保育従事者：</t>
    <phoneticPr fontId="4"/>
  </si>
  <si>
    <t>基準配置保育従事者数算定表に監査調書提出月の児童現員数を本年度4月1日前日現在の年齢ごとに入力すること。</t>
    <rPh sb="20" eb="21">
      <t>ヅキ</t>
    </rPh>
    <rPh sb="22" eb="24">
      <t>ジドウ</t>
    </rPh>
    <rPh sb="24" eb="26">
      <t>ゲンイン</t>
    </rPh>
    <rPh sb="26" eb="27">
      <t>スウ</t>
    </rPh>
    <rPh sb="30" eb="31">
      <t>ド</t>
    </rPh>
    <rPh sb="40" eb="42">
      <t>ネンレイ</t>
    </rPh>
    <rPh sb="45" eb="47">
      <t>ニュウリョク</t>
    </rPh>
    <phoneticPr fontId="4"/>
  </si>
  <si>
    <t>＜基準配置保育従事者数算定表＞</t>
    <rPh sb="1" eb="3">
      <t>キジュン</t>
    </rPh>
    <rPh sb="3" eb="5">
      <t>ハイチ</t>
    </rPh>
    <rPh sb="10" eb="11">
      <t>スウ</t>
    </rPh>
    <rPh sb="11" eb="13">
      <t>サンテイ</t>
    </rPh>
    <rPh sb="13" eb="14">
      <t>ヒョウ</t>
    </rPh>
    <phoneticPr fontId="10"/>
  </si>
  <si>
    <t>基準配置保育従事者士数</t>
    <rPh sb="4" eb="6">
      <t>ホイク</t>
    </rPh>
    <rPh sb="6" eb="9">
      <t>ジュウジシャ</t>
    </rPh>
    <rPh sb="9" eb="10">
      <t>シ</t>
    </rPh>
    <rPh sb="10" eb="11">
      <t>スウ</t>
    </rPh>
    <phoneticPr fontId="10"/>
  </si>
  <si>
    <t>常勤換算保育従事者数（C)が基準配置保育従事者数（A)を1人以上下回る場合は指導の対象となる場合がある。</t>
    <rPh sb="0" eb="2">
      <t>ジョウキン</t>
    </rPh>
    <rPh sb="2" eb="4">
      <t>カンサン</t>
    </rPh>
    <rPh sb="9" eb="10">
      <t>カズ</t>
    </rPh>
    <rPh sb="14" eb="16">
      <t>キジュン</t>
    </rPh>
    <rPh sb="16" eb="18">
      <t>ハイチ</t>
    </rPh>
    <rPh sb="18" eb="20">
      <t>ホイク</t>
    </rPh>
    <rPh sb="20" eb="23">
      <t>ジュウジシャ</t>
    </rPh>
    <rPh sb="23" eb="24">
      <t>スウ</t>
    </rPh>
    <rPh sb="29" eb="30">
      <t>ニン</t>
    </rPh>
    <rPh sb="30" eb="32">
      <t>イジョウ</t>
    </rPh>
    <rPh sb="32" eb="34">
      <t>シタマワ</t>
    </rPh>
    <rPh sb="35" eb="37">
      <t>バアイ</t>
    </rPh>
    <rPh sb="38" eb="40">
      <t>シドウ</t>
    </rPh>
    <rPh sb="41" eb="43">
      <t>タイショウ</t>
    </rPh>
    <rPh sb="46" eb="48">
      <t>バアイ</t>
    </rPh>
    <phoneticPr fontId="4"/>
  </si>
  <si>
    <t>基準配置保育従事者数</t>
    <rPh sb="0" eb="2">
      <t>キジュン</t>
    </rPh>
    <rPh sb="2" eb="4">
      <t>ハイチ</t>
    </rPh>
    <rPh sb="9" eb="10">
      <t>スウ</t>
    </rPh>
    <phoneticPr fontId="10"/>
  </si>
  <si>
    <t>= 保育従事者</t>
    <rPh sb="4" eb="7">
      <t>ジュウジシャ</t>
    </rPh>
    <phoneticPr fontId="10"/>
  </si>
  <si>
    <t xml:space="preserve"> 保育従事者</t>
    <rPh sb="3" eb="6">
      <t>ジュウジシャ</t>
    </rPh>
    <phoneticPr fontId="10"/>
  </si>
  <si>
    <t>(非常勤)保育従事者</t>
    <rPh sb="1" eb="4">
      <t>ヒジョウキン</t>
    </rPh>
    <rPh sb="5" eb="10">
      <t>ホイクジュウジシャ</t>
    </rPh>
    <phoneticPr fontId="10"/>
  </si>
  <si>
    <t>(非常勤)保育従事者</t>
    <rPh sb="1" eb="4">
      <t>ヒジョウキン</t>
    </rPh>
    <phoneticPr fontId="10"/>
  </si>
  <si>
    <t>保育従事者</t>
    <phoneticPr fontId="10"/>
  </si>
  <si>
    <t>非常勤保育従事者</t>
    <phoneticPr fontId="4"/>
  </si>
  <si>
    <t>（保育従事者）算定に当たっては、下記参照。</t>
    <rPh sb="1" eb="6">
      <t>ホイクジュウジシャ</t>
    </rPh>
    <phoneticPr fontId="4"/>
  </si>
  <si>
    <r>
      <rPr>
        <u/>
        <sz val="9"/>
        <rFont val="ＭＳ Ｐ明朝"/>
        <family val="1"/>
        <charset val="128"/>
      </rPr>
      <t xml:space="preserve">左記に加えて1人
</t>
    </r>
    <r>
      <rPr>
        <sz val="9"/>
        <rFont val="ＭＳ Ｐ明朝"/>
        <family val="1"/>
        <charset val="128"/>
      </rPr>
      <t>（上記のうち1/2以上は保育士であること）</t>
    </r>
    <rPh sb="0" eb="2">
      <t>サキ</t>
    </rPh>
    <rPh sb="3" eb="4">
      <t>クワ</t>
    </rPh>
    <rPh sb="6" eb="8">
      <t>ヒトリ</t>
    </rPh>
    <rPh sb="10" eb="12">
      <t>ジョウキ</t>
    </rPh>
    <rPh sb="18" eb="20">
      <t>イジョウ</t>
    </rPh>
    <rPh sb="21" eb="24">
      <t>ホイクシ</t>
    </rPh>
    <phoneticPr fontId="4"/>
  </si>
  <si>
    <t>保育従事者配置には、無資格保育補助者を含めないこと。</t>
    <rPh sb="5" eb="7">
      <t>ハイチ</t>
    </rPh>
    <phoneticPr fontId="10"/>
  </si>
  <si>
    <t>基準
配置
保育
従事者</t>
    <rPh sb="0" eb="2">
      <t>キジュン</t>
    </rPh>
    <rPh sb="3" eb="5">
      <t>ハイチ</t>
    </rPh>
    <rPh sb="6" eb="8">
      <t>ホイク</t>
    </rPh>
    <rPh sb="9" eb="12">
      <t>ジュウジシャ</t>
    </rPh>
    <phoneticPr fontId="4"/>
  </si>
  <si>
    <t>保育従事者数</t>
    <rPh sb="0" eb="2">
      <t>ホイク</t>
    </rPh>
    <rPh sb="2" eb="5">
      <t>ジュウジシャ</t>
    </rPh>
    <rPh sb="5" eb="6">
      <t>スウ</t>
    </rPh>
    <phoneticPr fontId="4"/>
  </si>
  <si>
    <t>※「基準配置保育従事者」は、前頁3（2）の表とは必ずしも一致しない。</t>
    <rPh sb="8" eb="11">
      <t>ジュウジシャ</t>
    </rPh>
    <phoneticPr fontId="4"/>
  </si>
  <si>
    <t>フリー
保育従事者</t>
    <rPh sb="4" eb="6">
      <t>ホイク</t>
    </rPh>
    <rPh sb="6" eb="9">
      <t>ジュウジシャ</t>
    </rPh>
    <phoneticPr fontId="4"/>
  </si>
  <si>
    <t>各クラスには常勤保育従事者(A)を原則各1名以上配置しているか。</t>
    <rPh sb="6" eb="8">
      <t>ジョウキン</t>
    </rPh>
    <rPh sb="10" eb="13">
      <t>ジュウジシャ</t>
    </rPh>
    <rPh sb="17" eb="19">
      <t>ゲ</t>
    </rPh>
    <phoneticPr fontId="4"/>
  </si>
  <si>
    <t>0歳児クラスで基準保育従事者数が2名以上の場合、常勤保育従事者(A)を原則2名以上配置しているか。</t>
    <rPh sb="11" eb="14">
      <t>ジュウジシャ</t>
    </rPh>
    <rPh sb="24" eb="26">
      <t>ジョウキン</t>
    </rPh>
    <rPh sb="28" eb="31">
      <t>ジュウジシャ</t>
    </rPh>
    <rPh sb="35" eb="37">
      <t>ゲンソク</t>
    </rPh>
    <phoneticPr fontId="4"/>
  </si>
  <si>
    <t>（例）1か月の勤務時間数　160時間　÷　各事業所の就業規則等で定めた常勤職員（フルタイム労働者）の所定労働時間数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5" eb="48">
      <t>ロウドウシャ</t>
    </rPh>
    <rPh sb="50" eb="52">
      <t>ショテイ</t>
    </rPh>
    <rPh sb="52" eb="54">
      <t>ロウドウ</t>
    </rPh>
    <rPh sb="54" eb="57">
      <t>ジカンスウ</t>
    </rPh>
    <rPh sb="61" eb="63">
      <t>ジカン</t>
    </rPh>
    <rPh sb="79" eb="80">
      <t>テン</t>
    </rPh>
    <rPh sb="80" eb="82">
      <t>イカ</t>
    </rPh>
    <rPh sb="83" eb="87">
      <t>ハスウショリ</t>
    </rPh>
    <rPh sb="88" eb="89">
      <t>オコナ</t>
    </rPh>
    <phoneticPr fontId="4"/>
  </si>
  <si>
    <t>「保育従事者数」と「担任保育従事者氏名」は、A、Bごとに一致させること。フリー保育従事者は該当欄に記入すること。</t>
    <rPh sb="3" eb="6">
      <t>ジュウジシャ</t>
    </rPh>
    <rPh sb="14" eb="17">
      <t>ジュウジシャ</t>
    </rPh>
    <rPh sb="39" eb="41">
      <t>ホイク</t>
    </rPh>
    <rPh sb="41" eb="44">
      <t>ジュウジシャ</t>
    </rPh>
    <rPh sb="45" eb="48">
      <t>ガイトウラン</t>
    </rPh>
    <rPh sb="49" eb="51">
      <t>キニュウ</t>
    </rPh>
    <phoneticPr fontId="4"/>
  </si>
  <si>
    <t>配置保育従事者数確認表</t>
    <rPh sb="0" eb="2">
      <t>ハイチ</t>
    </rPh>
    <rPh sb="2" eb="7">
      <t>ホイクジュウジシャ</t>
    </rPh>
    <rPh sb="7" eb="8">
      <t>スウ</t>
    </rPh>
    <rPh sb="8" eb="10">
      <t>カクニン</t>
    </rPh>
    <rPh sb="10" eb="11">
      <t>ヒョウ</t>
    </rPh>
    <phoneticPr fontId="4"/>
  </si>
  <si>
    <t>必要保育従事者数</t>
    <rPh sb="0" eb="2">
      <t>ヒツヨウ</t>
    </rPh>
    <rPh sb="2" eb="4">
      <t>ホイク</t>
    </rPh>
    <rPh sb="4" eb="7">
      <t>ジュウジシャ</t>
    </rPh>
    <rPh sb="7" eb="8">
      <t>スウ</t>
    </rPh>
    <phoneticPr fontId="4"/>
  </si>
  <si>
    <t>配置保育従事者数</t>
    <rPh sb="0" eb="2">
      <t>ハイチ</t>
    </rPh>
    <rPh sb="2" eb="4">
      <t>ホイク</t>
    </rPh>
    <rPh sb="4" eb="7">
      <t>ジュウジシャ</t>
    </rPh>
    <rPh sb="7" eb="8">
      <t>スウ</t>
    </rPh>
    <phoneticPr fontId="4"/>
  </si>
  <si>
    <t>保育従事者</t>
    <rPh sb="0" eb="5">
      <t>ホイクジュウジシャ</t>
    </rPh>
    <phoneticPr fontId="10"/>
  </si>
  <si>
    <t>事業所内研修は、保育従事者及び保育事業所の自己評価の状況を反映した研修内容となっているか。</t>
    <rPh sb="8" eb="13">
      <t>ホイクジュウジシャ</t>
    </rPh>
    <phoneticPr fontId="4"/>
  </si>
  <si>
    <t>研修は保育従事者及び保育事業所の自己評価の状況を反映しているか。</t>
    <phoneticPr fontId="4"/>
  </si>
  <si>
    <r>
      <t xml:space="preserve">保育従事者　 </t>
    </r>
    <r>
      <rPr>
        <b/>
        <sz val="10"/>
        <rFont val="ＭＳ Ｐ明朝"/>
        <family val="1"/>
        <charset val="128"/>
      </rPr>
      <t>※新設事業所は本年度分＜監査調書提出月前月まで＞</t>
    </r>
    <phoneticPr fontId="4"/>
  </si>
  <si>
    <r>
      <t>事務員、調理員等（保育従事者以外の職）　</t>
    </r>
    <r>
      <rPr>
        <b/>
        <sz val="10"/>
        <rFont val="ＭＳ Ｐ明朝"/>
        <family val="1"/>
        <charset val="128"/>
      </rPr>
      <t>※新設事業所は本年度分＜監査調書提出月前月まで＞</t>
    </r>
    <phoneticPr fontId="4"/>
  </si>
  <si>
    <t>前頁の3(1)の職員配置のうち、地域型保育給付費（以下、「給付費」という。）加算分や子ども・子育て支援交付金対象事業等での配置・加配はあるか。</t>
    <rPh sb="10" eb="12">
      <t>ハイチ</t>
    </rPh>
    <phoneticPr fontId="4"/>
  </si>
  <si>
    <t>朝夕等の時間帯で児童数がごく少数となる場合においても、保育従事者が1人となる時間帯を最小限にすること。</t>
    <rPh sb="0" eb="1">
      <t>アサ</t>
    </rPh>
    <rPh sb="1" eb="2">
      <t>ユウ</t>
    </rPh>
    <rPh sb="2" eb="3">
      <t>トウ</t>
    </rPh>
    <rPh sb="4" eb="7">
      <t>ジカンタイ</t>
    </rPh>
    <rPh sb="8" eb="11">
      <t>ジドウスウ</t>
    </rPh>
    <rPh sb="14" eb="16">
      <t>ショウスウ</t>
    </rPh>
    <rPh sb="19" eb="21">
      <t>バアイ</t>
    </rPh>
    <rPh sb="27" eb="29">
      <t>ホイク</t>
    </rPh>
    <rPh sb="29" eb="32">
      <t>ジュウジシャ</t>
    </rPh>
    <rPh sb="33" eb="35">
      <t>ヒトリ</t>
    </rPh>
    <rPh sb="38" eb="41">
      <t>ジカンタイ</t>
    </rPh>
    <rPh sb="42" eb="45">
      <t>サイショウゲン</t>
    </rPh>
    <phoneticPr fontId="4"/>
  </si>
  <si>
    <t>保育従事者</t>
    <rPh sb="0" eb="2">
      <t>ホイク</t>
    </rPh>
    <rPh sb="2" eb="5">
      <t>ジュウジシャ</t>
    </rPh>
    <phoneticPr fontId="4"/>
  </si>
  <si>
    <t>保育従事者</t>
    <phoneticPr fontId="4"/>
  </si>
  <si>
    <t>－小規模保育事業B型　運営No.11-①－</t>
    <rPh sb="1" eb="8">
      <t>ショウキボホイクジギョウ</t>
    </rPh>
    <rPh sb="9" eb="10">
      <t>ガタ</t>
    </rPh>
    <phoneticPr fontId="10"/>
  </si>
  <si>
    <t>－小規模保育事業B型　運営No.12-①（記入例）－</t>
    <rPh sb="1" eb="4">
      <t>ショウキボ</t>
    </rPh>
    <rPh sb="9" eb="10">
      <t>ガタ</t>
    </rPh>
    <phoneticPr fontId="10"/>
  </si>
  <si>
    <t>家庭的保育条例「小規模保育事業B型」（職員）の条第1項</t>
    <rPh sb="8" eb="15">
      <t>ショウキボホイクジギョウ</t>
    </rPh>
    <rPh sb="16" eb="17">
      <t>ガタ</t>
    </rPh>
    <phoneticPr fontId="4"/>
  </si>
  <si>
    <t>保育士比率向上加算の認定を受けているか。</t>
    <rPh sb="0" eb="3">
      <t>ホイクシ</t>
    </rPh>
    <rPh sb="3" eb="5">
      <t>ヒリツ</t>
    </rPh>
    <rPh sb="5" eb="9">
      <t>コウジョウカサン</t>
    </rPh>
    <rPh sb="10" eb="12">
      <t>ニンテイ</t>
    </rPh>
    <rPh sb="13" eb="14">
      <t>ウ</t>
    </rPh>
    <phoneticPr fontId="4"/>
  </si>
  <si>
    <t>留意事項通知　別紙6 Ⅲ-2</t>
    <rPh sb="0" eb="6">
      <t>リュ</t>
    </rPh>
    <phoneticPr fontId="4"/>
  </si>
  <si>
    <t>副主任　　　　　　　保育従事者</t>
    <rPh sb="0" eb="3">
      <t>フクシュニン</t>
    </rPh>
    <rPh sb="10" eb="12">
      <t>ホイク</t>
    </rPh>
    <rPh sb="12" eb="15">
      <t>ジュウジシャ</t>
    </rPh>
    <phoneticPr fontId="4"/>
  </si>
  <si>
    <t>調書等提出者氏名</t>
    <rPh sb="0" eb="3">
      <t>チョウショトウ</t>
    </rPh>
    <rPh sb="3" eb="5">
      <t>テイシュツ</t>
    </rPh>
    <rPh sb="5" eb="6">
      <t>シャ</t>
    </rPh>
    <rPh sb="6" eb="8">
      <t>シメイ</t>
    </rPh>
    <phoneticPr fontId="4"/>
  </si>
  <si>
    <t>常勤換算</t>
    <rPh sb="0" eb="4">
      <t>ジョウキンカンサン</t>
    </rPh>
    <phoneticPr fontId="4"/>
  </si>
  <si>
    <t>(例)</t>
    <phoneticPr fontId="4"/>
  </si>
  <si>
    <t>「保育従事者数」の「常勤換算」の算出方法</t>
    <rPh sb="1" eb="3">
      <t>ホイク</t>
    </rPh>
    <rPh sb="3" eb="6">
      <t>ジュウジシャ</t>
    </rPh>
    <rPh sb="6" eb="7">
      <t>スウ</t>
    </rPh>
    <rPh sb="10" eb="12">
      <t>ジョウキン</t>
    </rPh>
    <rPh sb="12" eb="14">
      <t>カンサン</t>
    </rPh>
    <rPh sb="16" eb="18">
      <t>サンシュツ</t>
    </rPh>
    <rPh sb="18" eb="20">
      <t>ホウホウ</t>
    </rPh>
    <phoneticPr fontId="4"/>
  </si>
  <si>
    <t>小規模保育事業B型の会計をその他の事業の会計と区分しているか。</t>
    <rPh sb="0" eb="7">
      <t>ショウキボホイクジギョウ</t>
    </rPh>
    <rPh sb="8" eb="9">
      <t>ガタ</t>
    </rPh>
    <phoneticPr fontId="4"/>
  </si>
  <si>
    <t>代替職員がいない場合はカウントせず、代替職員がいる場合は当該代替職員の雇用形態（勤務時間数）に応じて「常勤」欄もしくは「短時間」欄にカウントする。</t>
    <rPh sb="60" eb="63">
      <t>タンジカン</t>
    </rPh>
    <phoneticPr fontId="47"/>
  </si>
  <si>
    <t>短時間とは、上記オ以外の者をいう。</t>
    <rPh sb="0" eb="3">
      <t>タンジカン</t>
    </rPh>
    <rPh sb="6" eb="8">
      <t>ジョウキ</t>
    </rPh>
    <phoneticPr fontId="92"/>
  </si>
  <si>
    <t>＜（2）①のC　常勤換算人数算出方法＞</t>
    <rPh sb="8" eb="10">
      <t>ジョウキン</t>
    </rPh>
    <rPh sb="10" eb="12">
      <t>カンサン</t>
    </rPh>
    <rPh sb="12" eb="14">
      <t>ニンズウ</t>
    </rPh>
    <rPh sb="14" eb="16">
      <t>サンシュツ</t>
    </rPh>
    <rPh sb="16" eb="18">
      <t>ホウホウ</t>
    </rPh>
    <phoneticPr fontId="10"/>
  </si>
  <si>
    <t>正規職員の保育士及び子育て支援員</t>
    <rPh sb="0" eb="2">
      <t>セイキ</t>
    </rPh>
    <rPh sb="2" eb="4">
      <t>ショクイン</t>
    </rPh>
    <rPh sb="5" eb="8">
      <t>ホイクシ</t>
    </rPh>
    <rPh sb="8" eb="9">
      <t>オヨ</t>
    </rPh>
    <rPh sb="10" eb="12">
      <t>コソダ</t>
    </rPh>
    <rPh sb="13" eb="15">
      <t>シエン</t>
    </rPh>
    <rPh sb="15" eb="16">
      <t>イン</t>
    </rPh>
    <phoneticPr fontId="4"/>
  </si>
  <si>
    <t>保育士及び子育て支援員以外の職の正規職員</t>
    <phoneticPr fontId="4"/>
  </si>
  <si>
    <r>
      <t>監査調書提出月初日のクラス編成の状況を</t>
    </r>
    <r>
      <rPr>
        <b/>
        <u/>
        <sz val="10"/>
        <rFont val="ＭＳ Ｐ明朝"/>
        <family val="1"/>
        <charset val="128"/>
      </rPr>
      <t>年齢の低いクラス順</t>
    </r>
    <r>
      <rPr>
        <sz val="10"/>
        <rFont val="ＭＳ Ｐ明朝"/>
        <family val="1"/>
        <charset val="128"/>
      </rPr>
      <t>に記入すること。</t>
    </r>
    <phoneticPr fontId="4"/>
  </si>
  <si>
    <t>公定価格に関するFAQ No.219</t>
    <phoneticPr fontId="4"/>
  </si>
  <si>
    <t>利用定員を超えて保育の提供を行っていないか。</t>
    <rPh sb="0" eb="2">
      <t>リヨウ</t>
    </rPh>
    <phoneticPr fontId="4"/>
  </si>
  <si>
    <t>本年度の開所時間を記入すること。</t>
    <rPh sb="9" eb="11">
      <t>キニュウ</t>
    </rPh>
    <phoneticPr fontId="4"/>
  </si>
  <si>
    <t>時間帯による児童・保育従事者の状況を記入すること。</t>
    <rPh sb="9" eb="14">
      <t>ホイクジュウジシャ</t>
    </rPh>
    <rPh sb="18" eb="20">
      <t>キニュウ</t>
    </rPh>
    <phoneticPr fontId="4"/>
  </si>
  <si>
    <t>＜記入要領・留意事項＞</t>
    <rPh sb="1" eb="3">
      <t>キニュウ</t>
    </rPh>
    <rPh sb="3" eb="5">
      <t>ヨウリョウ</t>
    </rPh>
    <rPh sb="6" eb="10">
      <t>リュウイジコウ</t>
    </rPh>
    <phoneticPr fontId="10"/>
  </si>
  <si>
    <t>土曜日に閉園している場合、該当するものにチェックすること。</t>
    <rPh sb="0" eb="3">
      <t>ドヨウビ</t>
    </rPh>
    <rPh sb="4" eb="6">
      <t>ヘイエン</t>
    </rPh>
    <rPh sb="10" eb="12">
      <t>バアイ</t>
    </rPh>
    <rPh sb="13" eb="15">
      <t>ガイトウ</t>
    </rPh>
    <phoneticPr fontId="10"/>
  </si>
  <si>
    <t>「家庭的保育事業等の連携施設の確保について」（平成29年2月9日 厚生労働省雇用均等・児童家庭局保育課 外）</t>
    <rPh sb="23" eb="25">
      <t>ヘイセイ</t>
    </rPh>
    <rPh sb="27" eb="28">
      <t>ネン</t>
    </rPh>
    <rPh sb="29" eb="30">
      <t>ガツ</t>
    </rPh>
    <rPh sb="31" eb="32">
      <t>ニチ</t>
    </rPh>
    <rPh sb="52" eb="53">
      <t>ソト</t>
    </rPh>
    <phoneticPr fontId="4"/>
  </si>
  <si>
    <t>非正規職員等の就業規則を整備しているか。</t>
    <rPh sb="1" eb="3">
      <t>セイキ</t>
    </rPh>
    <phoneticPr fontId="10"/>
  </si>
  <si>
    <t>労働基準法第107条、109条</t>
    <rPh sb="0" eb="2">
      <t>ロウドウ</t>
    </rPh>
    <rPh sb="2" eb="5">
      <t>キジュンホウ</t>
    </rPh>
    <rPh sb="5" eb="6">
      <t>ダイ</t>
    </rPh>
    <rPh sb="9" eb="10">
      <t>ジョウ</t>
    </rPh>
    <rPh sb="14" eb="15">
      <t>ジョウ</t>
    </rPh>
    <phoneticPr fontId="10"/>
  </si>
  <si>
    <t>欄が不足する場合は、行を追加又は別紙に作成し添付すること。</t>
    <rPh sb="10" eb="11">
      <t>ギョウ</t>
    </rPh>
    <rPh sb="12" eb="14">
      <t>ツイカ</t>
    </rPh>
    <rPh sb="14" eb="15">
      <t>マタ</t>
    </rPh>
    <rPh sb="16" eb="18">
      <t>ベッシ</t>
    </rPh>
    <rPh sb="19" eb="21">
      <t>サクセイ</t>
    </rPh>
    <rPh sb="22" eb="24">
      <t>テンプ</t>
    </rPh>
    <phoneticPr fontId="4"/>
  </si>
  <si>
    <t>職員（非正規職員を含む）の定期健康診断は、</t>
    <rPh sb="4" eb="6">
      <t>セイキ</t>
    </rPh>
    <phoneticPr fontId="4"/>
  </si>
  <si>
    <t>所定労働時間に満たない者を含む。</t>
    <phoneticPr fontId="4"/>
  </si>
  <si>
    <t>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phoneticPr fontId="4"/>
  </si>
  <si>
    <t>短時間(非正規)</t>
    <rPh sb="0" eb="3">
      <t>タンジカン</t>
    </rPh>
    <rPh sb="4" eb="5">
      <t>ヒ</t>
    </rPh>
    <rPh sb="5" eb="7">
      <t>セイキ</t>
    </rPh>
    <phoneticPr fontId="4"/>
  </si>
  <si>
    <t>園長を配置しているか。</t>
    <rPh sb="0" eb="2">
      <t>エンチョウ</t>
    </rPh>
    <rPh sb="3" eb="5">
      <t>ハイチ</t>
    </rPh>
    <phoneticPr fontId="4"/>
  </si>
  <si>
    <t>b.園長を変更した場合、市町村長に届け出たか。</t>
    <rPh sb="2" eb="3">
      <t>ソノ</t>
    </rPh>
    <rPh sb="3" eb="4">
      <t>チョウ</t>
    </rPh>
    <rPh sb="5" eb="7">
      <t>ヘンコウ</t>
    </rPh>
    <rPh sb="9" eb="11">
      <t>バアイ</t>
    </rPh>
    <rPh sb="12" eb="13">
      <t>シ</t>
    </rPh>
    <rPh sb="13" eb="15">
      <t>チョウソン</t>
    </rPh>
    <rPh sb="15" eb="16">
      <t>チョウ</t>
    </rPh>
    <rPh sb="17" eb="18">
      <t>トド</t>
    </rPh>
    <rPh sb="19" eb="20">
      <t>デ</t>
    </rPh>
    <phoneticPr fontId="10"/>
  </si>
  <si>
    <t>c. 園長は、所定の資格要件を満たしているか。</t>
    <rPh sb="3" eb="4">
      <t>ソノ</t>
    </rPh>
    <phoneticPr fontId="10"/>
  </si>
  <si>
    <t>d. 園長は、保育所（事業所）の管理業務に専従しているか。</t>
    <rPh sb="3" eb="4">
      <t>ソノ</t>
    </rPh>
    <rPh sb="7" eb="10">
      <t>ホイクショ</t>
    </rPh>
    <rPh sb="11" eb="14">
      <t>ジギョウショ</t>
    </rPh>
    <rPh sb="16" eb="18">
      <t>カンリ</t>
    </rPh>
    <rPh sb="18" eb="20">
      <t>ギョウム</t>
    </rPh>
    <rPh sb="21" eb="23">
      <t>センジュウ</t>
    </rPh>
    <phoneticPr fontId="10"/>
  </si>
  <si>
    <t>f. 施設運営に支障が生じないよう、どのような体制を講じているか。</t>
    <rPh sb="3" eb="5">
      <t>シセツ</t>
    </rPh>
    <phoneticPr fontId="10"/>
  </si>
  <si>
    <r>
      <t>備考　</t>
    </r>
    <r>
      <rPr>
        <b/>
        <u/>
        <sz val="9"/>
        <rFont val="ＭＳ Ｐゴシック"/>
        <family val="3"/>
        <charset val="128"/>
      </rPr>
      <t>※（注）3、5参照</t>
    </r>
    <rPh sb="0" eb="2">
      <t>ビコウ</t>
    </rPh>
    <rPh sb="4" eb="7">
      <t>チュウ</t>
    </rPh>
    <rPh sb="10" eb="12">
      <t>サンショウ</t>
    </rPh>
    <phoneticPr fontId="10"/>
  </si>
  <si>
    <t>参加
保育従事者　　氏名</t>
    <rPh sb="0" eb="2">
      <t>サンカ</t>
    </rPh>
    <rPh sb="10" eb="11">
      <t>シ</t>
    </rPh>
    <rPh sb="11" eb="12">
      <t>メイ</t>
    </rPh>
    <phoneticPr fontId="10"/>
  </si>
  <si>
    <t>給食材料の生鮮食品の納入については、原則として調理当日となっているか。</t>
    <rPh sb="0" eb="4">
      <t>キュウショクザイリョウ</t>
    </rPh>
    <rPh sb="5" eb="7">
      <t>セイセン</t>
    </rPh>
    <rPh sb="7" eb="9">
      <t>ショクヒン</t>
    </rPh>
    <rPh sb="10" eb="12">
      <t>ノウニュウ</t>
    </rPh>
    <phoneticPr fontId="4"/>
  </si>
  <si>
    <t>「『保育所における感染症対策ガイドライン』（2018 年改訂版）（2023（令和5）年10月一部修正）の一部修正について」（令和5年10月10日こ成基第109号）</t>
    <rPh sb="48" eb="50">
      <t>シュウセイ</t>
    </rPh>
    <rPh sb="62" eb="64">
      <t>レイワ</t>
    </rPh>
    <rPh sb="65" eb="66">
      <t>ネン</t>
    </rPh>
    <rPh sb="68" eb="69">
      <t>ガツ</t>
    </rPh>
    <rPh sb="71" eb="72">
      <t>ニチ</t>
    </rPh>
    <rPh sb="73" eb="74">
      <t>ナリ</t>
    </rPh>
    <rPh sb="74" eb="75">
      <t>モト</t>
    </rPh>
    <phoneticPr fontId="10"/>
  </si>
  <si>
    <t xml:space="preserve"> 業者点検を行っているか。</t>
    <phoneticPr fontId="4"/>
  </si>
  <si>
    <t>自主点検を行っているか。</t>
    <phoneticPr fontId="4"/>
  </si>
  <si>
    <t>福祉サービスの質の向上の取組み、その他</t>
    <rPh sb="0" eb="2">
      <t>フクシ</t>
    </rPh>
    <rPh sb="7" eb="8">
      <t>シツ</t>
    </rPh>
    <rPh sb="9" eb="11">
      <t>コウジョウ</t>
    </rPh>
    <rPh sb="12" eb="14">
      <t>トリク</t>
    </rPh>
    <rPh sb="18" eb="19">
      <t>タ</t>
    </rPh>
    <phoneticPr fontId="10"/>
  </si>
  <si>
    <t>常勤
換算
合計</t>
    <rPh sb="0" eb="2">
      <t>ジョウキン</t>
    </rPh>
    <rPh sb="3" eb="5">
      <t>カンサン</t>
    </rPh>
    <rPh sb="6" eb="8">
      <t>ゴウケイ</t>
    </rPh>
    <phoneticPr fontId="4"/>
  </si>
  <si>
    <t>保育従事者の
労働時間</t>
    <rPh sb="0" eb="2">
      <t>ホイク</t>
    </rPh>
    <rPh sb="2" eb="5">
      <t>ジュウジシャ</t>
    </rPh>
    <rPh sb="7" eb="9">
      <t>ロウドウ</t>
    </rPh>
    <rPh sb="9" eb="11">
      <t>ジカン</t>
    </rPh>
    <phoneticPr fontId="4"/>
  </si>
  <si>
    <t>保育従事者の月労働時間数
(雇用契約による時間数）</t>
    <rPh sb="0" eb="2">
      <t>ホイク</t>
    </rPh>
    <rPh sb="2" eb="5">
      <t>ジュウジシャ</t>
    </rPh>
    <rPh sb="6" eb="7">
      <t>ツキ</t>
    </rPh>
    <rPh sb="7" eb="9">
      <t>ロウドウ</t>
    </rPh>
    <rPh sb="9" eb="12">
      <t>ジカンスウ</t>
    </rPh>
    <rPh sb="14" eb="16">
      <t>コヨウ</t>
    </rPh>
    <rPh sb="16" eb="18">
      <t>ケイヤク</t>
    </rPh>
    <rPh sb="21" eb="24">
      <t>ジカンスウ</t>
    </rPh>
    <phoneticPr fontId="4"/>
  </si>
  <si>
    <t>保育従事者の配置基準について</t>
    <rPh sb="2" eb="5">
      <t>ジュウジシャ</t>
    </rPh>
    <phoneticPr fontId="4"/>
  </si>
  <si>
    <t>全保育従事者
労働時間</t>
    <rPh sb="0" eb="1">
      <t>ゼン</t>
    </rPh>
    <rPh sb="1" eb="3">
      <t>ホイク</t>
    </rPh>
    <rPh sb="3" eb="6">
      <t>ジュウジシャ</t>
    </rPh>
    <rPh sb="7" eb="9">
      <t>ロウドウ</t>
    </rPh>
    <rPh sb="9" eb="11">
      <t>ジカン</t>
    </rPh>
    <phoneticPr fontId="4"/>
  </si>
  <si>
    <t>→最低基準上の保育士（保育従事者）は、原則常勤であること。</t>
    <rPh sb="1" eb="5">
      <t>サイテイキジュン</t>
    </rPh>
    <rPh sb="5" eb="6">
      <t>ジョウ</t>
    </rPh>
    <rPh sb="7" eb="10">
      <t>ホイクシ</t>
    </rPh>
    <rPh sb="11" eb="13">
      <t>ホイク</t>
    </rPh>
    <rPh sb="13" eb="16">
      <t>ジュウジシャ</t>
    </rPh>
    <rPh sb="19" eb="21">
      <t>ゲンソク</t>
    </rPh>
    <rPh sb="21" eb="23">
      <t>ジョウキン</t>
    </rPh>
    <phoneticPr fontId="4"/>
  </si>
  <si>
    <t>調理業務従事者等（離乳食を調理する保育従事者を含む）について、月に1回以上の検便を実施しているか。</t>
    <rPh sb="0" eb="2">
      <t>チョウリ</t>
    </rPh>
    <rPh sb="2" eb="4">
      <t>ギョウム</t>
    </rPh>
    <rPh sb="4" eb="7">
      <t>ジュウジシャ</t>
    </rPh>
    <rPh sb="7" eb="8">
      <t>トウ</t>
    </rPh>
    <rPh sb="19" eb="22">
      <t>ジュウジシャ</t>
    </rPh>
    <rPh sb="31" eb="32">
      <t>ツキ</t>
    </rPh>
    <rPh sb="34" eb="37">
      <t>カイイジョウ</t>
    </rPh>
    <rPh sb="35" eb="37">
      <t>イジョウ</t>
    </rPh>
    <phoneticPr fontId="4"/>
  </si>
  <si>
    <t>https://www.cfa.go.jp/policies/kokoseido/</t>
    <phoneticPr fontId="4"/>
  </si>
  <si>
    <t>https://www.cfa.go.jp/policies/child-safety/effort/guideline/</t>
    <phoneticPr fontId="4"/>
  </si>
  <si>
    <t>認可の変更届について</t>
    <rPh sb="0" eb="2">
      <t>ニンカ</t>
    </rPh>
    <rPh sb="3" eb="5">
      <t>ヘンコウ</t>
    </rPh>
    <rPh sb="5" eb="6">
      <t>トドケ</t>
    </rPh>
    <phoneticPr fontId="4"/>
  </si>
  <si>
    <t>・下記の事項のうち、変更があった項目についてチェックすること。</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</si>
  <si>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</si>
  <si>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</si>
  <si>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</si>
  <si>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</si>
  <si>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t>⑦</t>
    <phoneticPr fontId="4"/>
  </si>
  <si>
    <t>保育士を任命し、または雇用しようとするときは、データベース（「保育士特定登録取消者管理システム」）を活用しているか。</t>
    <rPh sb="0" eb="3">
      <t>ホイクシ</t>
    </rPh>
    <rPh sb="4" eb="6">
      <t>ニンメイ</t>
    </rPh>
    <rPh sb="11" eb="13">
      <t>コヨウ</t>
    </rPh>
    <rPh sb="31" eb="34">
      <t>ホイクシ</t>
    </rPh>
    <rPh sb="34" eb="36">
      <t>トクテイ</t>
    </rPh>
    <rPh sb="36" eb="38">
      <t>トウロク</t>
    </rPh>
    <rPh sb="38" eb="40">
      <t>トリケシ</t>
    </rPh>
    <rPh sb="40" eb="41">
      <t>シャ</t>
    </rPh>
    <rPh sb="41" eb="43">
      <t>カンリ</t>
    </rPh>
    <rPh sb="50" eb="52">
      <t>カツヨウ</t>
    </rPh>
    <phoneticPr fontId="4"/>
  </si>
  <si>
    <t>各市町で制定された家庭的保育事業等の設備及び運営に関する基準を定める条例</t>
    <rPh sb="0" eb="1">
      <t>カク</t>
    </rPh>
    <rPh sb="1" eb="3">
      <t>シチョウ</t>
    </rPh>
    <rPh sb="4" eb="6">
      <t>セイテイ</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phoneticPr fontId="4"/>
  </si>
  <si>
    <t>各市町で制定された特定教育・保育施設及び特定地域型保育事業の運営に関する基準を定める条例</t>
    <phoneticPr fontId="4"/>
  </si>
  <si>
    <t>家庭的保育例規等（実務を担当する幹部職員）の条</t>
    <rPh sb="0" eb="3">
      <t>カテイテキ</t>
    </rPh>
    <rPh sb="3" eb="5">
      <t>ホイク</t>
    </rPh>
    <rPh sb="5" eb="7">
      <t>レイキ</t>
    </rPh>
    <rPh sb="7" eb="8">
      <t>トウ</t>
    </rPh>
    <rPh sb="9" eb="11">
      <t>ジツム</t>
    </rPh>
    <rPh sb="12" eb="14">
      <t>タントウ</t>
    </rPh>
    <rPh sb="16" eb="20">
      <t>カンブショクイン</t>
    </rPh>
    <rPh sb="22" eb="23">
      <t>ジョウ</t>
    </rPh>
    <phoneticPr fontId="4"/>
  </si>
  <si>
    <t>種　　　類　　[</t>
    <rPh sb="0" eb="1">
      <t>シュ</t>
    </rPh>
    <rPh sb="4" eb="5">
      <t>タグイ</t>
    </rPh>
    <phoneticPr fontId="4"/>
  </si>
  <si>
    <t>避難及び消火に対する訓練は、少なくとも毎月一回は、これを行わなければならない。</t>
    <phoneticPr fontId="4"/>
  </si>
  <si>
    <t>退職者及び転出者（法人内異動を含む。）</t>
    <rPh sb="15" eb="16">
      <t>フク</t>
    </rPh>
    <phoneticPr fontId="4"/>
  </si>
  <si>
    <t>労働基準法施行規則第24条の７</t>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</si>
  <si>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</si>
  <si>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</si>
  <si>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</si>
  <si>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t>
    <phoneticPr fontId="4"/>
  </si>
  <si>
    <t>事業主(法人等)の名称</t>
    <rPh sb="0" eb="3">
      <t>ジギョウヌシ</t>
    </rPh>
    <rPh sb="4" eb="6">
      <t>ホウジン</t>
    </rPh>
    <rPh sb="6" eb="7">
      <t>トウ</t>
    </rPh>
    <rPh sb="9" eb="11">
      <t>メイショウ</t>
    </rPh>
    <phoneticPr fontId="4"/>
  </si>
  <si>
    <t>社会福祉法人　○○○○○○○</t>
    <rPh sb="0" eb="2">
      <t>シャカイ</t>
    </rPh>
    <rPh sb="2" eb="4">
      <t>フクシ</t>
    </rPh>
    <rPh sb="4" eb="6">
      <t>ホウジン</t>
    </rPh>
    <phoneticPr fontId="4"/>
  </si>
  <si>
    <t>理事長　　○○　○○</t>
    <rPh sb="0" eb="3">
      <t>リジチョウ</t>
    </rPh>
    <phoneticPr fontId="4"/>
  </si>
  <si>
    <t>TEL: 000-000-0000</t>
    <phoneticPr fontId="4"/>
  </si>
  <si>
    <t>FAX: 000-000-0000</t>
    <phoneticPr fontId="4"/>
  </si>
  <si>
    <t>担当:</t>
    <rPh sb="0" eb="2">
      <t>タントウ</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</si>
  <si>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</si>
  <si>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</si>
  <si>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</si>
  <si>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2. 添付資料（ 正・副 ）</t>
    <rPh sb="3" eb="5">
      <t>テンプ</t>
    </rPh>
    <rPh sb="5" eb="7">
      <t>シリョウ</t>
    </rPh>
    <phoneticPr fontId="4"/>
  </si>
  <si>
    <t>以上</t>
    <rPh sb="0" eb="2">
      <t>イジョウ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</si>
  <si>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</si>
  <si>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</si>
  <si>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</si>
  <si>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</si>
  <si>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</si>
  <si>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</si>
  <si>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</si>
  <si>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</si>
  <si>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</si>
  <si>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令和6年○月○日</t>
    <rPh sb="0" eb="2">
      <t>レイワ</t>
    </rPh>
    <rPh sb="3" eb="4">
      <t>ネン</t>
    </rPh>
    <rPh sb="5" eb="6">
      <t>ガツ</t>
    </rPh>
    <rPh sb="7" eb="8">
      <t>ニチ</t>
    </rPh>
    <phoneticPr fontId="4"/>
  </si>
  <si>
    <t>令和6年度　小規模保育事業　運営調書等の提出について</t>
    <rPh sb="0" eb="2">
      <t>レイワ</t>
    </rPh>
    <rPh sb="3" eb="5">
      <t>ネンド</t>
    </rPh>
    <rPh sb="6" eb="9">
      <t>ショウキボ</t>
    </rPh>
    <rPh sb="9" eb="11">
      <t>ホイク</t>
    </rPh>
    <rPh sb="11" eb="13">
      <t>ジギョウ</t>
    </rPh>
    <rPh sb="14" eb="16">
      <t>ウンエイ</t>
    </rPh>
    <rPh sb="16" eb="18">
      <t>チョウショ</t>
    </rPh>
    <rPh sb="18" eb="19">
      <t>トウ</t>
    </rPh>
    <rPh sb="20" eb="22">
      <t>テイシュツ</t>
    </rPh>
    <phoneticPr fontId="4"/>
  </si>
  <si>
    <t>　令和6年度家庭的保育事業者等指導監査の実施に際し、下記の通り書類を送付いたしますので、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</si>
  <si>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t>1. 小規模保育事業B型　運営調書（ 正・副 ）</t>
    <rPh sb="3" eb="6">
      <t>ショウキボ</t>
    </rPh>
    <rPh sb="6" eb="8">
      <t>ホイク</t>
    </rPh>
    <rPh sb="8" eb="10">
      <t>ジギョウ</t>
    </rPh>
    <rPh sb="11" eb="12">
      <t>ガタ</t>
    </rPh>
    <rPh sb="13" eb="15">
      <t>ウンエイ</t>
    </rPh>
    <rPh sb="15" eb="17">
      <t>チョウショ</t>
    </rPh>
    <rPh sb="19" eb="20">
      <t>セイ</t>
    </rPh>
    <rPh sb="21" eb="22">
      <t>フク</t>
    </rPh>
    <phoneticPr fontId="4"/>
  </si>
  <si>
    <r>
      <t xml:space="preserve">事業主（法人等）の
名　　　　　　  　称
</t>
    </r>
    <r>
      <rPr>
        <b/>
        <sz val="10"/>
        <rFont val="ＭＳ Ｐ明朝"/>
        <family val="1"/>
        <charset val="128"/>
      </rPr>
      <t>(個人の場合は個人名)</t>
    </r>
    <rPh sb="0" eb="3">
      <t>ジギョウヌシ</t>
    </rPh>
    <rPh sb="4" eb="6">
      <t>ホウジン</t>
    </rPh>
    <rPh sb="6" eb="7">
      <t>トウ</t>
    </rPh>
    <rPh sb="10" eb="11">
      <t>メイ</t>
    </rPh>
    <rPh sb="20" eb="21">
      <t>ショウ</t>
    </rPh>
    <phoneticPr fontId="4"/>
  </si>
  <si>
    <r>
      <t xml:space="preserve">※この監査調書は市町村から認可を受けた
</t>
    </r>
    <r>
      <rPr>
        <sz val="11"/>
        <rFont val="ＭＳ Ｐゴシック"/>
        <family val="3"/>
        <charset val="128"/>
      </rPr>
      <t>以後のことについて記載してください。</t>
    </r>
    <rPh sb="20" eb="22">
      <t>イゴ</t>
    </rPh>
    <phoneticPr fontId="4"/>
  </si>
  <si>
    <t>特定教育・保育等に要する費用の額の算定に関する基準等の実施上の留意事項について(最終改正：令和6年3月29日 こ成保192 外)</t>
    <rPh sb="56" eb="57">
      <t>セイ</t>
    </rPh>
    <rPh sb="57" eb="58">
      <t>ホ</t>
    </rPh>
    <phoneticPr fontId="4"/>
  </si>
  <si>
    <t xml:space="preserve">施設型給付費等に係る処遇改善等加算について（最終改正：令和6年4月12日 こ成保227 ) </t>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27" eb="29">
      <t>レイワ</t>
    </rPh>
    <rPh sb="30" eb="31">
      <t>ネン</t>
    </rPh>
    <rPh sb="32" eb="33">
      <t>ガツ</t>
    </rPh>
    <rPh sb="35" eb="36">
      <t>ニチ</t>
    </rPh>
    <rPh sb="38" eb="39">
      <t>セイ</t>
    </rPh>
    <rPh sb="39" eb="40">
      <t>ホ</t>
    </rPh>
    <phoneticPr fontId="4"/>
  </si>
  <si>
    <r>
      <t xml:space="preserve">教育・保育施設等における事故防止及び事故発生時の対応のためのガイドライン（平成28年3月31日府子本第192号 外）別添［施設・事業者向け］
</t>
    </r>
    <r>
      <rPr>
        <sz val="1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72" eb="74">
      <t>ケイサイ</t>
    </rPh>
    <rPh sb="81" eb="84">
      <t>カテイチョウ</t>
    </rPh>
    <rPh sb="90" eb="91">
      <t>ナイ</t>
    </rPh>
    <phoneticPr fontId="4"/>
  </si>
  <si>
    <r>
      <t xml:space="preserve">公定価格に関するFAQ(よくある質問)(Ver.24)
</t>
    </r>
    <r>
      <rPr>
        <sz val="11"/>
        <rFont val="ＭＳ Ｐ明朝"/>
        <family val="1"/>
        <charset val="128"/>
      </rPr>
      <t xml:space="preserve">※掲載URL（こども家庭庁ホームページ内） → </t>
    </r>
    <rPh sb="29" eb="31">
      <t>ケイサイ</t>
    </rPh>
    <rPh sb="38" eb="41">
      <t>カテイチョウ</t>
    </rPh>
    <rPh sb="47" eb="48">
      <t>ナイ</t>
    </rPh>
    <phoneticPr fontId="4"/>
  </si>
  <si>
    <r>
      <t>※</t>
    </r>
    <r>
      <rPr>
        <u/>
        <sz val="9"/>
        <rFont val="ＭＳ Ｐ明朝"/>
        <family val="1"/>
        <charset val="128"/>
      </rPr>
      <t>糸満市</t>
    </r>
    <r>
      <rPr>
        <sz val="9"/>
        <rFont val="ＭＳ Ｐ明朝"/>
        <family val="1"/>
        <charset val="128"/>
      </rPr>
      <t>は、「医務室」必置。</t>
    </r>
    <rPh sb="1" eb="4">
      <t>イトマンシ</t>
    </rPh>
    <rPh sb="7" eb="10">
      <t>イムシツ</t>
    </rPh>
    <rPh sb="11" eb="13">
      <t>ヒッチ</t>
    </rPh>
    <phoneticPr fontId="4"/>
  </si>
  <si>
    <t>副施設長、地域子ども・子育て支援交付金や市町村単独補助金など、実施事業で人件費を賄っている職員はその他に計上する。</t>
    <rPh sb="0" eb="4">
      <t>フクシセ</t>
    </rPh>
    <rPh sb="5" eb="7">
      <t>チイキ</t>
    </rPh>
    <rPh sb="7" eb="8">
      <t>コ</t>
    </rPh>
    <rPh sb="50" eb="51">
      <t>タ</t>
    </rPh>
    <rPh sb="52" eb="54">
      <t>ケイジョウ</t>
    </rPh>
    <phoneticPr fontId="4"/>
  </si>
  <si>
    <r>
      <t>保育従事者の算定に当たっては、当該小規模保育事業所B型に勤務する保健師、看護師又は准看護師を</t>
    </r>
    <r>
      <rPr>
        <u/>
        <sz val="10"/>
        <rFont val="ＭＳ Ｐ明朝"/>
        <family val="1"/>
        <charset val="128"/>
      </rPr>
      <t>1人に限り</t>
    </r>
    <r>
      <rPr>
        <sz val="10"/>
        <rFont val="ＭＳ Ｐ明朝"/>
        <family val="1"/>
        <charset val="128"/>
      </rPr>
      <t>保育従事者とみなすことができる。ただし、久米島町については、</t>
    </r>
    <r>
      <rPr>
        <u/>
        <sz val="10"/>
        <rFont val="ＭＳ Ｐ明朝"/>
        <family val="1"/>
        <charset val="128"/>
      </rPr>
      <t>准看護師</t>
    </r>
    <r>
      <rPr>
        <sz val="10"/>
        <rFont val="ＭＳ Ｐ明朝"/>
        <family val="1"/>
        <charset val="128"/>
      </rPr>
      <t>を除く。</t>
    </r>
    <rPh sb="2" eb="5">
      <t>ジュウジシャ</t>
    </rPh>
    <rPh sb="53" eb="56">
      <t>ジュウジシャ</t>
    </rPh>
    <rPh sb="71" eb="74">
      <t>クメジマ</t>
    </rPh>
    <rPh sb="74" eb="75">
      <t>チョウ</t>
    </rPh>
    <phoneticPr fontId="4"/>
  </si>
  <si>
    <t>常勤換算人数
＝「(1)の表「直接処遇職員（直接保育に携わる職員）」の1か月の労働時間数（雇用契約による）の合計」÷「各事業所の就業規則等で定めた常勤職員の1か月の所定労働時間数」（小数点以下の端数処理は行わない）</t>
    <rPh sb="4" eb="6">
      <t>ニンズウ</t>
    </rPh>
    <phoneticPr fontId="4"/>
  </si>
  <si>
    <t>留意事項通知　別紙6 Ⅱ-1-(2)-(ア)-ⅰ-b、ⅱ</t>
    <phoneticPr fontId="4"/>
  </si>
  <si>
    <t>(※保育従事者についてはNo.11～No.12の人数、氏名と整合性を持たせること。)</t>
    <rPh sb="2" eb="4">
      <t>ホイク</t>
    </rPh>
    <rPh sb="4" eb="7">
      <t>ジュウジシャ</t>
    </rPh>
    <rPh sb="24" eb="26">
      <t>ニンズウ</t>
    </rPh>
    <rPh sb="27" eb="29">
      <t>シメイ</t>
    </rPh>
    <rPh sb="30" eb="33">
      <t>セイゴウセイ</t>
    </rPh>
    <rPh sb="34" eb="35">
      <t>モ</t>
    </rPh>
    <phoneticPr fontId="4"/>
  </si>
  <si>
    <t>「保育従事者数」「担任保育従事者氏名（加配含む）」のA：常勤、B：短時間を記入すること。※正規・非正規を問わず</t>
    <rPh sb="3" eb="6">
      <t>ジュウジシャ</t>
    </rPh>
    <rPh sb="13" eb="16">
      <t>ジュウジシャ</t>
    </rPh>
    <rPh sb="33" eb="36">
      <t>タンジカン</t>
    </rPh>
    <phoneticPr fontId="4"/>
  </si>
  <si>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10"/>
  </si>
  <si>
    <t>(1) で過去5年間の入所率が各年度120%超過入所している場合、市町村担当課と利用定員の見直しを調整しているか。</t>
    <phoneticPr fontId="4"/>
  </si>
  <si>
    <r>
      <t>時間帯による児童数は、監査調書提出月前月の</t>
    </r>
    <r>
      <rPr>
        <b/>
        <sz val="9"/>
        <rFont val="ＭＳ Ｐ明朝"/>
        <family val="1"/>
        <charset val="128"/>
      </rPr>
      <t>第2水曜日</t>
    </r>
    <r>
      <rPr>
        <sz val="9"/>
        <rFont val="ＭＳ Ｐ明朝"/>
        <family val="1"/>
        <charset val="128"/>
      </rPr>
      <t>における児童数・実配置保育従事者数（標準時間認定・短時間認定を区別しない）を記入すること。</t>
    </r>
    <rPh sb="39" eb="42">
      <t>ジュウジシャ</t>
    </rPh>
    <phoneticPr fontId="4"/>
  </si>
  <si>
    <t>パソコン等に記録し、常時確認できる機器を設置</t>
    <phoneticPr fontId="10"/>
  </si>
  <si>
    <t>→「契約期間」、「有期労働契約の更新の機会の有無・更新の条件」、「就業場所・業務内容（就業場所等の変更の範囲を含む。）」、「始業・終業の時刻や所定時間外労働の有無、休憩･休日・休暇」、「賃金」及び「退職に関する事項」などについては、文書で明示することが義務付けられている。</t>
    <rPh sb="40" eb="42">
      <t>ナイヨウ</t>
    </rPh>
    <rPh sb="43" eb="47">
      <t>シュウギョウバショ</t>
    </rPh>
    <rPh sb="47" eb="48">
      <t>トウ</t>
    </rPh>
    <rPh sb="55" eb="56">
      <t>フク</t>
    </rPh>
    <rPh sb="65" eb="66">
      <t>オ</t>
    </rPh>
    <rPh sb="71" eb="73">
      <t>ショテイ</t>
    </rPh>
    <rPh sb="96" eb="97">
      <t>オヨ</t>
    </rPh>
    <phoneticPr fontId="10"/>
  </si>
  <si>
    <t>給与からの法定外控除がある場合、労働基準法第24条の賃金控除協定を締結しているか。</t>
    <phoneticPr fontId="10"/>
  </si>
  <si>
    <r>
      <rPr>
        <b/>
        <sz val="10"/>
        <rFont val="ＭＳ Ｐ明朝"/>
        <family val="1"/>
        <charset val="128"/>
      </rPr>
      <t>・労働基準法施行規則第24条の７</t>
    </r>
    <r>
      <rPr>
        <sz val="10"/>
        <rFont val="ＭＳ Ｐ明朝"/>
        <family val="1"/>
        <charset val="128"/>
      </rPr>
      <t xml:space="preserve">
 使用者は、法第39条第5項から第7項までの規定により有給休暇を与えたときは、時季、日数及び基準日（第1基準日及び第2基準日を含む。）を労働者ごとに明らかにした書類（第55条の2において「年次有給休暇管理簿」という。）を作成し、当該有給休暇を与えた期間中及び当該期間の満了後3年間保存しなければならない。 </t>
    </r>
    <phoneticPr fontId="4"/>
  </si>
  <si>
    <t>児童虐待防止および事故発生の防止に関する研修を実施した場合は必ず記載すること。</t>
    <rPh sb="0" eb="2">
      <t>ジドウ</t>
    </rPh>
    <rPh sb="2" eb="4">
      <t>ギャクタイ</t>
    </rPh>
    <rPh sb="4" eb="6">
      <t>ボウシ</t>
    </rPh>
    <rPh sb="9" eb="11">
      <t>ジコ</t>
    </rPh>
    <rPh sb="11" eb="13">
      <t>ハッセイ</t>
    </rPh>
    <rPh sb="14" eb="16">
      <t>ボウシ</t>
    </rPh>
    <rPh sb="17" eb="18">
      <t>カン</t>
    </rPh>
    <rPh sb="20" eb="22">
      <t>ケンシュウ</t>
    </rPh>
    <rPh sb="23" eb="25">
      <t>ジッシ</t>
    </rPh>
    <rPh sb="27" eb="29">
      <t>バアイ</t>
    </rPh>
    <rPh sb="30" eb="31">
      <t>カナラ</t>
    </rPh>
    <rPh sb="32" eb="34">
      <t>キサイ</t>
    </rPh>
    <phoneticPr fontId="4"/>
  </si>
  <si>
    <t>児童虐待防止および事故発生の防止に関する研修を実施した場合は必ず記載すること。</t>
    <phoneticPr fontId="4"/>
  </si>
  <si>
    <t>非正規職員-常勤
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1">
      <t>ヒ</t>
    </rPh>
    <rPh sb="1" eb="3">
      <t>セイキ</t>
    </rPh>
    <rPh sb="3" eb="5">
      <t>ショクイン</t>
    </rPh>
    <rPh sb="6" eb="8">
      <t>ジョウキン</t>
    </rPh>
    <phoneticPr fontId="10"/>
  </si>
  <si>
    <t>非正規職員-短時間
常勤職員以外の者</t>
    <rPh sb="0" eb="1">
      <t>ヒ</t>
    </rPh>
    <rPh sb="1" eb="3">
      <t>セイキ</t>
    </rPh>
    <rPh sb="3" eb="5">
      <t>ショクイン</t>
    </rPh>
    <rPh sb="6" eb="9">
      <t>タンジカン</t>
    </rPh>
    <phoneticPr fontId="4"/>
  </si>
  <si>
    <r>
      <t>前年度の状況（職員毎に</t>
    </r>
    <r>
      <rPr>
        <b/>
        <sz val="10"/>
        <rFont val="ＭＳ Ｐ明朝"/>
        <family val="1"/>
        <charset val="128"/>
      </rPr>
      <t>検査結果確認日</t>
    </r>
    <r>
      <rPr>
        <sz val="10"/>
        <rFont val="ＭＳ Ｐ明朝"/>
        <family val="1"/>
        <charset val="128"/>
      </rPr>
      <t>を記入　例：4/25）</t>
    </r>
    <rPh sb="13" eb="17">
      <t>ケッカカクニン</t>
    </rPh>
    <phoneticPr fontId="4"/>
  </si>
  <si>
    <t>チェックリストを活用するなど、障害児を含め、入所児童に対する虐待やその心身に有害な影響を与える行為の防止及び発生時の対応に関する措置を講じているか。</t>
    <rPh sb="8" eb="10">
      <t>カツヨウ</t>
    </rPh>
    <rPh sb="15" eb="18">
      <t>ショウガイジ</t>
    </rPh>
    <rPh sb="19" eb="20">
      <t>フク</t>
    </rPh>
    <rPh sb="22" eb="24">
      <t>ニュウショ</t>
    </rPh>
    <rPh sb="24" eb="26">
      <t>ジドウ</t>
    </rPh>
    <rPh sb="27" eb="28">
      <t>タイ</t>
    </rPh>
    <rPh sb="30" eb="32">
      <t>ギャクタイ</t>
    </rPh>
    <rPh sb="35" eb="37">
      <t>シンシン</t>
    </rPh>
    <rPh sb="38" eb="40">
      <t>ユウガイ</t>
    </rPh>
    <rPh sb="41" eb="43">
      <t>エイキョウ</t>
    </rPh>
    <rPh sb="44" eb="45">
      <t>アタ</t>
    </rPh>
    <rPh sb="47" eb="49">
      <t>コウイ</t>
    </rPh>
    <rPh sb="50" eb="52">
      <t>ボウシ</t>
    </rPh>
    <rPh sb="52" eb="53">
      <t>オヨ</t>
    </rPh>
    <rPh sb="54" eb="57">
      <t>ハッセイジ</t>
    </rPh>
    <rPh sb="58" eb="60">
      <t>タイオウ</t>
    </rPh>
    <rPh sb="61" eb="62">
      <t>カン</t>
    </rPh>
    <rPh sb="64" eb="66">
      <t>ソチ</t>
    </rPh>
    <rPh sb="67" eb="68">
      <t>コウ</t>
    </rPh>
    <phoneticPr fontId="4"/>
  </si>
  <si>
    <t>「特定教育・保育施設等における事故の報告等について」(令和6年3月22日こ成安第36号 外)</t>
    <rPh sb="1" eb="3">
      <t>トクテイ</t>
    </rPh>
    <rPh sb="3" eb="5">
      <t>キョウイク</t>
    </rPh>
    <rPh sb="6" eb="8">
      <t>ホイク</t>
    </rPh>
    <rPh sb="8" eb="11">
      <t>シセツトウ</t>
    </rPh>
    <rPh sb="20" eb="21">
      <t>トウ</t>
    </rPh>
    <rPh sb="27" eb="29">
      <t>レイワ</t>
    </rPh>
    <rPh sb="30" eb="31">
      <t>ネン</t>
    </rPh>
    <rPh sb="32" eb="33">
      <t>ガツ</t>
    </rPh>
    <rPh sb="35" eb="36">
      <t>ニチ</t>
    </rPh>
    <rPh sb="37" eb="38">
      <t>ナリ</t>
    </rPh>
    <rPh sb="38" eb="39">
      <t>アン</t>
    </rPh>
    <rPh sb="42" eb="43">
      <t>ソト</t>
    </rPh>
    <phoneticPr fontId="10"/>
  </si>
  <si>
    <t>入所児について賠償責任保険に加入しているか。</t>
    <rPh sb="7" eb="11">
      <t>バイショウセキニン</t>
    </rPh>
    <phoneticPr fontId="4"/>
  </si>
  <si>
    <r>
      <rPr>
        <u/>
        <sz val="9"/>
        <rFont val="ＭＳ Ｐ明朝"/>
        <family val="1"/>
        <charset val="128"/>
      </rPr>
      <t>糸満市、八重瀬町のみ</t>
    </r>
    <r>
      <rPr>
        <sz val="9"/>
        <rFont val="ＭＳ Ｐ明朝"/>
        <family val="1"/>
        <charset val="128"/>
      </rPr>
      <t xml:space="preserve">
損害賠償保険に加入し、当該保険の加入を証する書類の写しを市町に提出すること。
特定教育・保育条例（事故発生の防止及び発生時の対応）の条第5項</t>
    </r>
    <phoneticPr fontId="4"/>
  </si>
  <si>
    <t>令和</t>
  </si>
  <si>
    <t>d</t>
    <phoneticPr fontId="4"/>
  </si>
  <si>
    <t>dd</t>
    <phoneticPr fontId="4"/>
  </si>
  <si>
    <t>南部　教子</t>
    <rPh sb="0" eb="2">
      <t>ナンブ</t>
    </rPh>
    <rPh sb="3" eb="5">
      <t>ミチコ</t>
    </rPh>
    <phoneticPr fontId="4"/>
  </si>
  <si>
    <t>南部　教子</t>
    <rPh sb="0" eb="1">
      <t>ミナミ</t>
    </rPh>
    <phoneticPr fontId="4"/>
  </si>
  <si>
    <t>R5/4/1より、南部児童デイサービスで兼務（20H）（所在地：那覇市〇〇番地）</t>
    <rPh sb="9" eb="11">
      <t>ナンブ</t>
    </rPh>
    <rPh sb="11" eb="13">
      <t>ジドウ</t>
    </rPh>
    <rPh sb="20" eb="22">
      <t>ケンム</t>
    </rPh>
    <rPh sb="32" eb="35">
      <t>ナハシ</t>
    </rPh>
    <rPh sb="37" eb="39">
      <t>バンチ</t>
    </rPh>
    <phoneticPr fontId="4"/>
  </si>
  <si>
    <t>南広　夏美</t>
    <rPh sb="0" eb="1">
      <t>ミナミ</t>
    </rPh>
    <rPh sb="1" eb="2">
      <t>ヒロ</t>
    </rPh>
    <rPh sb="3" eb="5">
      <t>ナツミ</t>
    </rPh>
    <phoneticPr fontId="4"/>
  </si>
  <si>
    <t>南広第二保育園と兼務</t>
    <rPh sb="0" eb="1">
      <t>ミナミ</t>
    </rPh>
    <rPh sb="1" eb="2">
      <t>ヒロシ</t>
    </rPh>
    <rPh sb="2" eb="3">
      <t>ダイ</t>
    </rPh>
    <rPh sb="3" eb="4">
      <t>ニ</t>
    </rPh>
    <rPh sb="4" eb="7">
      <t>ホイクエン</t>
    </rPh>
    <rPh sb="8" eb="10">
      <t>ケンム</t>
    </rPh>
    <phoneticPr fontId="4"/>
  </si>
  <si>
    <t>南部　広域</t>
    <rPh sb="0" eb="2">
      <t>ナンブ</t>
    </rPh>
    <rPh sb="3" eb="5">
      <t>コウイキ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</si>
</sst>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h]:mm"/>
    <numFmt numFmtId="213" formatCode="#"/>
    <numFmt numFmtId="214" formatCode="h&quot;時&quot;mm&quot;分&quot;;@"/>
    <numFmt numFmtId="215" formatCode="0_ "/>
    <numFmt numFmtId="216" formatCode="0_);[Red]\(0\)"/>
    <numFmt numFmtId="217" formatCode="#,##0.0&quot;人&quot;"/>
    <numFmt numFmtId="218" formatCode="&quot;÷   &quot;#,###&quot; ＝&quot;"/>
    <numFmt numFmtId="219" formatCode="&quot;÷  &quot;#,###&quot; ＝&quot;"/>
    <numFmt numFmtId="220" formatCode="##&quot;人&quot;"/>
    <numFmt numFmtId="221" formatCode="#0&quot;歳児&quot;"/>
    <numFmt numFmtId="222" formatCode="#,##0.#####"/>
    <numFmt numFmtId="223" formatCode="#,##0.0;[Red]#,##0.0"/>
  </numFmts>
  <fonts count="120">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sz val="9"/>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u/>
      <sz val="9"/>
      <name val="ＭＳ Ｐゴシック"/>
      <family val="3"/>
      <charset val="128"/>
    </font>
    <font>
      <sz val="7"/>
      <name val="ＭＳ Ｐ明朝"/>
      <family val="1"/>
      <charset val="128"/>
    </font>
    <font>
      <sz val="8"/>
      <color indexed="81"/>
      <name val="ＭＳ Ｐ明朝"/>
      <family val="1"/>
      <charset val="128"/>
    </font>
    <font>
      <b/>
      <sz val="8"/>
      <color indexed="81"/>
      <name val="ＭＳ Ｐゴシック"/>
      <family val="3"/>
      <charset val="128"/>
    </font>
    <font>
      <sz val="14"/>
      <name val="ＭＳ Ｐ明朝"/>
      <family val="1"/>
      <charset val="128"/>
    </font>
    <font>
      <u/>
      <sz val="9"/>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sz val="8.5"/>
      <name val="ＭＳ Ｐ明朝"/>
      <family val="1"/>
      <charset val="128"/>
    </font>
    <font>
      <sz val="9"/>
      <name val="ＭＳ Ｐ明朝"/>
      <family val="3"/>
      <charset val="128"/>
    </font>
    <font>
      <b/>
      <sz val="8"/>
      <name val="ＭＳ Ｐゴシック"/>
      <family val="3"/>
      <charset val="128"/>
    </font>
    <font>
      <b/>
      <sz val="8"/>
      <name val="ＭＳ 明朝"/>
      <family val="1"/>
      <charset val="128"/>
    </font>
    <font>
      <b/>
      <u/>
      <sz val="10"/>
      <name val="ＭＳ Ｐ明朝"/>
      <family val="1"/>
      <charset val="128"/>
    </font>
    <font>
      <sz val="10"/>
      <name val="HG創英角ｺﾞｼｯｸUB"/>
      <family val="3"/>
      <charset val="128"/>
    </font>
    <font>
      <i/>
      <sz val="9"/>
      <name val="ＭＳ Ｐ明朝"/>
      <family val="1"/>
      <charset val="128"/>
    </font>
    <font>
      <sz val="9"/>
      <color indexed="81"/>
      <name val="MS P ゴシック"/>
      <family val="3"/>
      <charset val="128"/>
    </font>
    <font>
      <b/>
      <sz val="11"/>
      <name val="ＭＳ Ｐ明朝"/>
      <family val="3"/>
      <charset val="128"/>
    </font>
    <font>
      <u/>
      <sz val="8"/>
      <name val="ＭＳ Ｐ明朝"/>
      <family val="1"/>
      <charset val="128"/>
    </font>
    <font>
      <sz val="11"/>
      <name val="ＭＳ Ｐ明朝"/>
      <family val="3"/>
      <charset val="128"/>
    </font>
    <font>
      <sz val="6.5"/>
      <name val="ＭＳ Ｐ明朝"/>
      <family val="1"/>
      <charset val="128"/>
    </font>
    <font>
      <sz val="10"/>
      <name val="ＭＳ Ｐ明朝"/>
      <family val="3"/>
      <charset val="128"/>
    </font>
    <font>
      <sz val="10"/>
      <name val="ＭＳ Ｐゴシック"/>
      <family val="1"/>
      <charset val="128"/>
    </font>
    <font>
      <u/>
      <sz val="8.5"/>
      <name val="ＭＳ Ｐ明朝"/>
      <family val="1"/>
      <charset val="128"/>
    </font>
    <font>
      <sz val="20"/>
      <name val="ＭＳ Ｐ明朝"/>
      <family val="1"/>
      <charset val="128"/>
    </font>
    <font>
      <b/>
      <u/>
      <sz val="9"/>
      <color indexed="81"/>
      <name val="ＭＳ Ｐ明朝"/>
      <family val="1"/>
      <charset val="128"/>
    </font>
    <font>
      <b/>
      <sz val="14"/>
      <name val="ＭＳ Ｐ明朝"/>
      <family val="1"/>
      <charset val="128"/>
    </font>
    <font>
      <b/>
      <sz val="16"/>
      <name val="ＭＳ Ｐ明朝"/>
      <family val="1"/>
      <charset val="128"/>
    </font>
    <font>
      <b/>
      <u/>
      <sz val="9"/>
      <name val="ＭＳ Ｐゴシック"/>
      <family val="3"/>
      <charset val="128"/>
    </font>
    <font>
      <sz val="10"/>
      <name val="HGｺﾞｼｯｸM"/>
      <family val="3"/>
      <charset val="128"/>
    </font>
    <font>
      <sz val="9"/>
      <name val="HGｺﾞｼｯｸM"/>
      <family val="3"/>
      <charset val="128"/>
    </font>
    <font>
      <u/>
      <sz val="11"/>
      <color theme="10"/>
      <name val="ＭＳ Ｐゴシック"/>
      <family val="3"/>
      <charset val="128"/>
    </font>
    <font>
      <sz val="12"/>
      <name val="HGｺﾞｼｯｸM"/>
      <family val="3"/>
      <charset val="128"/>
    </font>
    <font>
      <b/>
      <sz val="8"/>
      <name val="HGｺﾞｼｯｸM"/>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b/>
      <sz val="9"/>
      <color rgb="FFFF0000"/>
      <name val="ＭＳ Ｐゴシック"/>
      <family val="3"/>
      <charset val="128"/>
    </font>
    <font>
      <sz val="6"/>
      <name val="游ゴシック Medium"/>
      <family val="2"/>
      <charset val="128"/>
    </font>
    <font>
      <b/>
      <u/>
      <sz val="9"/>
      <name val="ＭＳ Ｐ明朝"/>
      <family val="1"/>
      <charset val="128"/>
    </font>
    <font>
      <u/>
      <sz val="11"/>
      <name val="ＭＳ Ｐゴシック"/>
      <family val="3"/>
      <charset val="128"/>
    </font>
    <font>
      <u/>
      <sz val="11"/>
      <name val="ＭＳ Ｐ明朝"/>
      <family val="1"/>
      <charset val="128"/>
    </font>
    <font>
      <b/>
      <u/>
      <sz val="8"/>
      <name val="ＭＳ Ｐゴシック"/>
      <family val="3"/>
      <charset val="128"/>
    </font>
    <font>
      <u/>
      <sz val="9"/>
      <color indexed="81"/>
      <name val="ＭＳ Ｐ明朝"/>
      <family val="1"/>
      <charset val="128"/>
    </font>
    <font>
      <u/>
      <sz val="12"/>
      <color rgb="FF0070C0"/>
      <name val="ＭＳ Ｐゴシック"/>
      <family val="3"/>
      <charset val="128"/>
    </font>
    <font>
      <u/>
      <sz val="11"/>
      <color rgb="FF0070C0"/>
      <name val="ＭＳ Ｐゴシック"/>
      <family val="3"/>
      <charset val="128"/>
    </font>
    <font>
      <sz val="12"/>
      <color rgb="FF0070C0"/>
      <name val="ＭＳ Ｐ明朝"/>
      <family val="1"/>
      <charset val="128"/>
    </font>
    <font>
      <sz val="9"/>
      <color theme="3" tint="0.39997558519241921"/>
      <name val="ＭＳ Ｐ明朝"/>
      <family val="1"/>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s>
  <fills count="1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
      <patternFill patternType="solid">
        <fgColor rgb="FFCCFFCC"/>
        <bgColor indexed="64"/>
      </patternFill>
    </fill>
    <fill>
      <patternFill patternType="solid">
        <fgColor rgb="FFCCECFF"/>
        <bgColor indexed="64"/>
      </patternFill>
    </fill>
  </fills>
  <borders count="282">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right style="thin">
        <color rgb="FFFF0000"/>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right style="thin">
        <color rgb="FFFF0000"/>
      </right>
      <top style="hair">
        <color indexed="64"/>
      </top>
      <bottom style="hair">
        <color indexed="64"/>
      </bottom>
      <diagonal/>
    </border>
    <border>
      <left style="thin">
        <color rgb="FFFF0000"/>
      </left>
      <right/>
      <top style="hair">
        <color indexed="64"/>
      </top>
      <bottom style="hair">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thin">
        <color indexed="64"/>
      </right>
      <top style="hair">
        <color indexed="64"/>
      </top>
      <bottom style="double">
        <color indexed="64"/>
      </bottom>
      <diagonal/>
    </border>
    <border diagonalDown="1">
      <left/>
      <right style="double">
        <color indexed="64"/>
      </right>
      <top style="medium">
        <color indexed="64"/>
      </top>
      <bottom/>
      <diagonal style="thin">
        <color indexed="64"/>
      </diagonal>
    </border>
    <border diagonalDown="1">
      <left/>
      <right style="double">
        <color indexed="64"/>
      </right>
      <top/>
      <bottom style="medium">
        <color indexed="64"/>
      </bottom>
      <diagonal style="thin">
        <color indexed="64"/>
      </diagonal>
    </border>
    <border diagonalDown="1">
      <left style="thin">
        <color indexed="64"/>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85"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cellStyleXfs>
  <cellXfs count="4314">
    <xf numFmtId="0" fontId="0" fillId="0" borderId="0" xfId="0">
      <alignment vertical="center"/>
    </xf>
    <xf numFmtId="0" fontId="11" fillId="0" borderId="0" xfId="9" applyFont="1" applyFill="1">
      <alignment vertical="center"/>
    </xf>
    <xf numFmtId="0" fontId="14" fillId="0" borderId="0" xfId="9" applyFont="1" applyFill="1">
      <alignment vertical="center"/>
    </xf>
    <xf numFmtId="0" fontId="12" fillId="0" borderId="0" xfId="9" applyFont="1" applyFill="1">
      <alignment vertical="center"/>
    </xf>
    <xf numFmtId="0" fontId="15" fillId="0" borderId="0" xfId="9" applyFont="1" applyFill="1">
      <alignment vertical="center"/>
    </xf>
    <xf numFmtId="0" fontId="20" fillId="0" borderId="0" xfId="9" applyFont="1" applyFill="1">
      <alignment vertical="center"/>
    </xf>
    <xf numFmtId="0" fontId="12" fillId="0" borderId="0" xfId="9" applyFont="1" applyFill="1" applyAlignment="1">
      <alignment horizontal="right" vertical="center"/>
    </xf>
    <xf numFmtId="176" fontId="9" fillId="0" borderId="0" xfId="3" applyFont="1" applyFill="1" applyBorder="1" applyAlignment="1">
      <alignment vertical="center"/>
    </xf>
    <xf numFmtId="0" fontId="9" fillId="0" borderId="3" xfId="9" applyFill="1" applyBorder="1">
      <alignment vertical="center"/>
    </xf>
    <xf numFmtId="0" fontId="25" fillId="0" borderId="25" xfId="9" applyFont="1" applyFill="1" applyBorder="1">
      <alignment vertical="center"/>
    </xf>
    <xf numFmtId="0" fontId="15" fillId="0" borderId="25" xfId="9" applyFont="1" applyFill="1" applyBorder="1">
      <alignment vertical="center"/>
    </xf>
    <xf numFmtId="0" fontId="9" fillId="0" borderId="25" xfId="9" applyFill="1" applyBorder="1">
      <alignment vertical="center"/>
    </xf>
    <xf numFmtId="0" fontId="9" fillId="0" borderId="0" xfId="9" applyFill="1">
      <alignment vertical="center"/>
    </xf>
    <xf numFmtId="0" fontId="11" fillId="0" borderId="2" xfId="9" applyFont="1" applyFill="1" applyBorder="1" applyAlignment="1">
      <alignment horizontal="left" vertical="center"/>
    </xf>
    <xf numFmtId="0" fontId="9" fillId="0" borderId="1" xfId="9" applyFill="1" applyBorder="1" applyAlignment="1">
      <alignment horizontal="left" vertical="center"/>
    </xf>
    <xf numFmtId="0" fontId="9" fillId="0" borderId="13" xfId="9" applyFill="1" applyBorder="1">
      <alignment vertical="center"/>
    </xf>
    <xf numFmtId="0" fontId="9" fillId="0" borderId="2" xfId="9" applyFill="1" applyBorder="1">
      <alignment vertical="center"/>
    </xf>
    <xf numFmtId="0" fontId="9" fillId="0" borderId="1" xfId="9" applyFill="1" applyBorder="1">
      <alignment vertical="center"/>
    </xf>
    <xf numFmtId="0" fontId="27" fillId="0" borderId="1" xfId="9" applyFont="1" applyFill="1" applyBorder="1" applyAlignment="1">
      <alignment horizontal="left" vertical="center"/>
    </xf>
    <xf numFmtId="0" fontId="15" fillId="0" borderId="25" xfId="9" applyFont="1" applyFill="1" applyBorder="1" applyAlignment="1">
      <alignment horizontal="left" vertical="center"/>
    </xf>
    <xf numFmtId="0" fontId="12" fillId="0" borderId="25" xfId="9" applyFont="1" applyFill="1" applyBorder="1" applyAlignment="1">
      <alignment horizontal="right" vertical="center"/>
    </xf>
    <xf numFmtId="0" fontId="12" fillId="0" borderId="13" xfId="9" applyFont="1" applyFill="1" applyBorder="1" applyAlignment="1">
      <alignment horizontal="center" vertical="center"/>
    </xf>
    <xf numFmtId="0" fontId="36" fillId="0" borderId="0" xfId="9" applyFont="1" applyFill="1">
      <alignment vertical="center"/>
    </xf>
    <xf numFmtId="0" fontId="15" fillId="0" borderId="0" xfId="9" applyFont="1" applyFill="1" applyAlignment="1">
      <alignment vertical="center" wrapText="1"/>
    </xf>
    <xf numFmtId="0" fontId="9" fillId="0" borderId="25" xfId="9" applyFill="1" applyBorder="1" applyAlignment="1">
      <alignment horizontal="right" vertical="center"/>
    </xf>
    <xf numFmtId="0" fontId="25" fillId="0" borderId="2" xfId="9" applyFont="1" applyFill="1" applyBorder="1" applyAlignment="1">
      <alignment horizontal="left" vertical="center"/>
    </xf>
    <xf numFmtId="0" fontId="12" fillId="0" borderId="3" xfId="9" applyFont="1" applyFill="1" applyBorder="1" applyAlignment="1">
      <alignment horizontal="center" vertical="center"/>
    </xf>
    <xf numFmtId="0" fontId="11" fillId="0" borderId="3" xfId="9" applyFont="1" applyFill="1" applyBorder="1">
      <alignment vertical="center"/>
    </xf>
    <xf numFmtId="0" fontId="20" fillId="0" borderId="3" xfId="9" applyFont="1" applyFill="1" applyBorder="1" applyAlignment="1">
      <alignment horizontal="center" vertical="center"/>
    </xf>
    <xf numFmtId="0" fontId="11" fillId="0" borderId="0" xfId="9" applyFont="1" applyFill="1" applyAlignment="1">
      <alignment horizontal="left" vertical="center"/>
    </xf>
    <xf numFmtId="0" fontId="16" fillId="0" borderId="0" xfId="9" applyFont="1" applyFill="1">
      <alignment vertical="center"/>
    </xf>
    <xf numFmtId="0" fontId="25" fillId="0" borderId="0" xfId="9" applyFont="1" applyFill="1" applyAlignment="1">
      <alignment horizontal="left" vertical="center"/>
    </xf>
    <xf numFmtId="0" fontId="29" fillId="0" borderId="0" xfId="9" applyFont="1" applyFill="1" applyAlignment="1">
      <alignment horizontal="left" vertical="center"/>
    </xf>
    <xf numFmtId="0" fontId="20" fillId="0" borderId="0" xfId="9" applyFont="1" applyFill="1" applyAlignment="1">
      <alignment horizontal="right" vertical="center"/>
    </xf>
    <xf numFmtId="0" fontId="15" fillId="0" borderId="13" xfId="9" applyFont="1" applyFill="1" applyBorder="1" applyAlignment="1">
      <alignment horizontal="left" vertical="center"/>
    </xf>
    <xf numFmtId="0" fontId="3" fillId="0" borderId="13" xfId="9" applyFont="1" applyFill="1" applyBorder="1" applyAlignment="1">
      <alignment horizontal="center" vertical="center"/>
    </xf>
    <xf numFmtId="0" fontId="17" fillId="0" borderId="16" xfId="9" applyFont="1" applyFill="1" applyBorder="1">
      <alignment vertical="center"/>
    </xf>
    <xf numFmtId="0" fontId="13" fillId="0" borderId="12" xfId="9" applyFont="1" applyFill="1" applyBorder="1">
      <alignment vertical="center"/>
    </xf>
    <xf numFmtId="0" fontId="9" fillId="0" borderId="12" xfId="9" applyFill="1" applyBorder="1">
      <alignment vertical="center"/>
    </xf>
    <xf numFmtId="0" fontId="15" fillId="0" borderId="8" xfId="9" applyFont="1" applyFill="1" applyBorder="1">
      <alignment vertical="center"/>
    </xf>
    <xf numFmtId="0" fontId="17" fillId="0" borderId="1" xfId="9" applyFont="1" applyFill="1" applyBorder="1" applyAlignment="1">
      <alignment horizontal="left" vertical="center"/>
    </xf>
    <xf numFmtId="0" fontId="2" fillId="0" borderId="2" xfId="0" applyFont="1" applyBorder="1">
      <alignment vertical="center"/>
    </xf>
    <xf numFmtId="0" fontId="20" fillId="0" borderId="25" xfId="9" applyFont="1" applyFill="1" applyBorder="1">
      <alignment vertical="center"/>
    </xf>
    <xf numFmtId="0" fontId="20" fillId="0" borderId="25" xfId="9" applyFont="1" applyFill="1" applyBorder="1" applyAlignment="1">
      <alignment horizontal="center" vertical="center"/>
    </xf>
    <xf numFmtId="0" fontId="15" fillId="0" borderId="2" xfId="9" applyFont="1" applyFill="1" applyBorder="1">
      <alignment vertical="center"/>
    </xf>
    <xf numFmtId="0" fontId="15" fillId="0" borderId="27" xfId="9" applyFont="1" applyFill="1" applyBorder="1" applyAlignment="1">
      <alignment horizontal="left" vertical="center"/>
    </xf>
    <xf numFmtId="0" fontId="15" fillId="0" borderId="3" xfId="9" applyFont="1" applyFill="1" applyBorder="1">
      <alignment vertical="center"/>
    </xf>
    <xf numFmtId="0" fontId="20" fillId="0" borderId="5" xfId="0" applyFont="1" applyBorder="1">
      <alignment vertical="center"/>
    </xf>
    <xf numFmtId="0" fontId="9" fillId="0" borderId="0" xfId="9" applyFill="1" applyAlignment="1">
      <alignment horizontal="center" vertical="center"/>
    </xf>
    <xf numFmtId="0" fontId="36" fillId="0" borderId="18" xfId="9" applyFont="1" applyFill="1" applyBorder="1" applyAlignment="1">
      <alignment horizontal="right" vertical="center"/>
    </xf>
    <xf numFmtId="0" fontId="3" fillId="0" borderId="12" xfId="9" applyFont="1" applyFill="1" applyBorder="1" applyAlignment="1">
      <alignment horizontal="center" vertical="center"/>
    </xf>
    <xf numFmtId="0" fontId="3" fillId="0" borderId="0" xfId="9" applyFont="1" applyFill="1" applyAlignment="1">
      <alignment horizontal="center" vertical="center"/>
    </xf>
    <xf numFmtId="0" fontId="46" fillId="0" borderId="0" xfId="0" applyFont="1" applyAlignment="1">
      <alignment horizontal="left" vertical="top" wrapText="1"/>
    </xf>
    <xf numFmtId="0" fontId="46" fillId="0" borderId="0" xfId="0" applyFont="1" applyAlignment="1">
      <alignment vertical="top"/>
    </xf>
    <xf numFmtId="0" fontId="46" fillId="0" borderId="0" xfId="0" applyFont="1" applyAlignment="1">
      <alignment vertical="center" shrinkToFit="1"/>
    </xf>
    <xf numFmtId="0" fontId="46" fillId="0" borderId="0" xfId="0" applyFont="1" applyAlignment="1">
      <alignment vertical="top" shrinkToFit="1"/>
    </xf>
    <xf numFmtId="0" fontId="46" fillId="0" borderId="25" xfId="0" applyFont="1" applyBorder="1" applyAlignment="1">
      <alignment horizontal="left" vertical="top" wrapText="1"/>
    </xf>
    <xf numFmtId="0" fontId="46" fillId="0" borderId="25" xfId="0" applyFont="1" applyBorder="1" applyAlignment="1">
      <alignment vertical="top"/>
    </xf>
    <xf numFmtId="0" fontId="46" fillId="0" borderId="25" xfId="0" applyFont="1" applyBorder="1" applyAlignment="1">
      <alignment vertical="top" shrinkToFit="1"/>
    </xf>
    <xf numFmtId="0" fontId="9" fillId="0" borderId="0" xfId="9" applyFill="1" applyAlignment="1">
      <alignment vertical="top" wrapText="1"/>
    </xf>
    <xf numFmtId="0" fontId="50" fillId="0" borderId="0" xfId="9" applyFont="1" applyFill="1">
      <alignment vertical="center"/>
    </xf>
    <xf numFmtId="0" fontId="50" fillId="0" borderId="0" xfId="9" applyFont="1" applyFill="1" applyAlignment="1">
      <alignment horizontal="left" vertical="center"/>
    </xf>
    <xf numFmtId="0" fontId="52" fillId="0" borderId="1" xfId="9" applyFont="1" applyFill="1" applyBorder="1">
      <alignment vertical="center"/>
    </xf>
    <xf numFmtId="0" fontId="53" fillId="0" borderId="0" xfId="9" applyFont="1" applyFill="1">
      <alignment vertical="center"/>
    </xf>
    <xf numFmtId="0" fontId="54" fillId="0" borderId="0" xfId="9" applyFont="1" applyFill="1">
      <alignment vertical="center"/>
    </xf>
    <xf numFmtId="0" fontId="50" fillId="0" borderId="19" xfId="9" applyFont="1" applyFill="1" applyBorder="1" applyAlignment="1">
      <alignment horizontal="left" vertical="center"/>
    </xf>
    <xf numFmtId="0" fontId="54" fillId="0" borderId="2" xfId="9" applyFont="1" applyFill="1" applyBorder="1" applyAlignment="1">
      <alignment horizontal="left" vertical="center"/>
    </xf>
    <xf numFmtId="0" fontId="50" fillId="0" borderId="1" xfId="9" applyFont="1" applyFill="1" applyBorder="1" applyAlignment="1">
      <alignment horizontal="left" vertical="center"/>
    </xf>
    <xf numFmtId="0" fontId="50" fillId="0" borderId="13" xfId="9" applyFont="1" applyFill="1" applyBorder="1">
      <alignment vertical="center"/>
    </xf>
    <xf numFmtId="0" fontId="50" fillId="0" borderId="25" xfId="9" applyFont="1" applyFill="1" applyBorder="1">
      <alignment vertical="center"/>
    </xf>
    <xf numFmtId="0" fontId="50" fillId="0" borderId="2" xfId="9" applyFont="1" applyFill="1" applyBorder="1">
      <alignment vertical="center"/>
    </xf>
    <xf numFmtId="0" fontId="50" fillId="0" borderId="0" xfId="0" applyFont="1" applyAlignment="1">
      <alignment horizontal="center" vertical="center"/>
    </xf>
    <xf numFmtId="0" fontId="50" fillId="0" borderId="1" xfId="9" applyFont="1" applyFill="1" applyBorder="1">
      <alignment vertical="center"/>
    </xf>
    <xf numFmtId="0" fontId="48" fillId="0" borderId="0" xfId="9" applyFont="1" applyFill="1" applyAlignment="1">
      <alignment horizontal="left" vertical="center"/>
    </xf>
    <xf numFmtId="0" fontId="48" fillId="0" borderId="25" xfId="9" applyFont="1" applyFill="1" applyBorder="1" applyAlignment="1">
      <alignment horizontal="center" vertical="center"/>
    </xf>
    <xf numFmtId="0" fontId="52" fillId="0" borderId="1" xfId="9" applyFont="1" applyFill="1" applyBorder="1" applyAlignment="1">
      <alignment horizontal="left" vertical="center"/>
    </xf>
    <xf numFmtId="0" fontId="53" fillId="0" borderId="0" xfId="9" applyFont="1" applyFill="1" applyAlignment="1">
      <alignment horizontal="left" vertical="center"/>
    </xf>
    <xf numFmtId="0" fontId="48" fillId="0" borderId="25" xfId="9" applyFont="1" applyFill="1" applyBorder="1" applyAlignment="1">
      <alignment horizontal="left" vertical="center"/>
    </xf>
    <xf numFmtId="0" fontId="56" fillId="0" borderId="0" xfId="9" applyFont="1" applyFill="1" applyAlignment="1">
      <alignment horizontal="center" vertical="center"/>
    </xf>
    <xf numFmtId="0" fontId="46" fillId="0" borderId="0" xfId="9" applyFont="1" applyFill="1" applyAlignment="1">
      <alignment horizontal="center" vertical="center"/>
    </xf>
    <xf numFmtId="0" fontId="50" fillId="0" borderId="25" xfId="9" applyFont="1" applyFill="1" applyBorder="1" applyAlignment="1">
      <alignment horizontal="left" vertical="center"/>
    </xf>
    <xf numFmtId="0" fontId="51" fillId="0" borderId="63" xfId="9" applyFont="1" applyFill="1" applyBorder="1">
      <alignment vertical="center"/>
    </xf>
    <xf numFmtId="0" fontId="50" fillId="0" borderId="63" xfId="9" applyFont="1" applyFill="1" applyBorder="1">
      <alignment vertical="center"/>
    </xf>
    <xf numFmtId="0" fontId="50" fillId="0" borderId="63" xfId="9" applyFont="1" applyFill="1" applyBorder="1" applyAlignment="1">
      <alignment vertical="center" wrapText="1"/>
    </xf>
    <xf numFmtId="0" fontId="50" fillId="0" borderId="63" xfId="9" applyFont="1" applyFill="1" applyBorder="1" applyAlignment="1">
      <alignment horizontal="left" vertical="center"/>
    </xf>
    <xf numFmtId="0" fontId="50" fillId="0" borderId="0" xfId="9" applyFont="1" applyFill="1" applyAlignment="1">
      <alignment vertical="center" wrapText="1"/>
    </xf>
    <xf numFmtId="0" fontId="50" fillId="0" borderId="13" xfId="9" applyFont="1" applyFill="1" applyBorder="1" applyAlignment="1">
      <alignment horizontal="left" vertical="center"/>
    </xf>
    <xf numFmtId="0" fontId="50" fillId="0" borderId="25" xfId="9" applyFont="1" applyFill="1" applyBorder="1" applyAlignment="1">
      <alignment horizontal="right" vertical="center"/>
    </xf>
    <xf numFmtId="0" fontId="48" fillId="0" borderId="0" xfId="9" applyFont="1" applyFill="1" applyAlignment="1">
      <alignment horizontal="left" vertical="top"/>
    </xf>
    <xf numFmtId="0" fontId="48" fillId="0" borderId="11" xfId="9" applyFont="1" applyFill="1" applyBorder="1" applyAlignment="1">
      <alignment horizontal="left" vertical="top"/>
    </xf>
    <xf numFmtId="0" fontId="50" fillId="0" borderId="8" xfId="9" applyFont="1" applyFill="1" applyBorder="1" applyAlignment="1">
      <alignment horizontal="left" vertical="center"/>
    </xf>
    <xf numFmtId="0" fontId="50" fillId="0" borderId="8" xfId="9" applyFont="1" applyFill="1" applyBorder="1" applyAlignment="1">
      <alignment horizontal="center" vertical="center" textRotation="255"/>
    </xf>
    <xf numFmtId="187" fontId="50" fillId="0" borderId="79" xfId="9" applyNumberFormat="1" applyFont="1" applyFill="1" applyBorder="1" applyAlignment="1">
      <alignment horizontal="center" vertical="center"/>
    </xf>
    <xf numFmtId="187" fontId="50" fillId="0" borderId="7" xfId="9" applyNumberFormat="1" applyFont="1" applyFill="1" applyBorder="1" applyAlignment="1">
      <alignment horizontal="center" vertical="center"/>
    </xf>
    <xf numFmtId="0" fontId="48" fillId="0" borderId="46" xfId="9" applyFont="1" applyFill="1" applyBorder="1" applyAlignment="1">
      <alignment horizontal="left" vertical="center"/>
    </xf>
    <xf numFmtId="179" fontId="50" fillId="0" borderId="79" xfId="9" applyNumberFormat="1" applyFont="1" applyFill="1" applyBorder="1" applyAlignment="1">
      <alignment horizontal="center" vertical="center"/>
    </xf>
    <xf numFmtId="0" fontId="50" fillId="0" borderId="88" xfId="9" applyFont="1" applyFill="1" applyBorder="1">
      <alignment vertical="center"/>
    </xf>
    <xf numFmtId="0" fontId="57" fillId="0" borderId="88" xfId="9" applyFont="1" applyFill="1" applyBorder="1">
      <alignment vertical="center"/>
    </xf>
    <xf numFmtId="182" fontId="50" fillId="0" borderId="44" xfId="9" applyNumberFormat="1" applyFont="1" applyFill="1" applyBorder="1" applyAlignment="1">
      <alignment horizontal="right" vertical="center"/>
    </xf>
    <xf numFmtId="0" fontId="50" fillId="0" borderId="91" xfId="9" applyFont="1" applyFill="1" applyBorder="1" applyAlignment="1">
      <alignment horizontal="left" vertical="center"/>
    </xf>
    <xf numFmtId="0" fontId="50" fillId="0" borderId="46" xfId="9" applyFont="1" applyFill="1" applyBorder="1" applyAlignment="1">
      <alignment horizontal="left" vertical="center"/>
    </xf>
    <xf numFmtId="0" fontId="50" fillId="0" borderId="89" xfId="9" applyFont="1" applyFill="1" applyBorder="1" applyAlignment="1">
      <alignment horizontal="left" vertical="center"/>
    </xf>
    <xf numFmtId="0" fontId="50" fillId="0" borderId="45" xfId="9" applyFont="1" applyFill="1" applyBorder="1" applyAlignment="1">
      <alignment horizontal="left" vertical="center"/>
    </xf>
    <xf numFmtId="0" fontId="50" fillId="0" borderId="90" xfId="9" applyFont="1" applyFill="1" applyBorder="1" applyAlignment="1">
      <alignment horizontal="left" vertical="center"/>
    </xf>
    <xf numFmtId="179" fontId="50" fillId="0" borderId="57" xfId="9" applyNumberFormat="1" applyFont="1" applyFill="1" applyBorder="1" applyAlignment="1">
      <alignment horizontal="right" vertical="center"/>
    </xf>
    <xf numFmtId="0" fontId="50" fillId="0" borderId="30" xfId="9" applyFont="1" applyFill="1" applyBorder="1" applyAlignment="1">
      <alignment horizontal="left" vertical="center"/>
    </xf>
    <xf numFmtId="179" fontId="50" fillId="0" borderId="32" xfId="9" applyNumberFormat="1" applyFont="1" applyFill="1" applyBorder="1">
      <alignment vertical="center"/>
    </xf>
    <xf numFmtId="0" fontId="50" fillId="0" borderId="31" xfId="9" applyFont="1" applyFill="1" applyBorder="1" applyAlignment="1">
      <alignment horizontal="left" vertical="center"/>
    </xf>
    <xf numFmtId="0" fontId="54" fillId="0" borderId="31" xfId="9" applyFont="1" applyFill="1" applyBorder="1">
      <alignment vertical="center"/>
    </xf>
    <xf numFmtId="4" fontId="50" fillId="0" borderId="31" xfId="9" applyNumberFormat="1" applyFont="1" applyFill="1" applyBorder="1" applyAlignment="1">
      <alignment horizontal="left" vertical="center"/>
    </xf>
    <xf numFmtId="0" fontId="50" fillId="0" borderId="11" xfId="9" applyFont="1" applyFill="1" applyBorder="1" applyAlignment="1">
      <alignment horizontal="left" vertical="center"/>
    </xf>
    <xf numFmtId="0" fontId="58" fillId="0" borderId="0" xfId="0" applyFont="1">
      <alignment vertical="center"/>
    </xf>
    <xf numFmtId="0" fontId="58" fillId="0" borderId="1" xfId="0" applyFont="1" applyBorder="1">
      <alignment vertical="center"/>
    </xf>
    <xf numFmtId="0" fontId="59" fillId="0" borderId="0" xfId="0" applyFont="1" applyAlignment="1">
      <alignment vertical="top" wrapText="1"/>
    </xf>
    <xf numFmtId="0" fontId="58" fillId="0" borderId="2" xfId="0" applyFont="1" applyBorder="1">
      <alignment vertical="center"/>
    </xf>
    <xf numFmtId="0" fontId="60" fillId="0" borderId="0" xfId="0" applyFont="1" applyAlignment="1">
      <alignment horizontal="left" vertical="center" wrapText="1"/>
    </xf>
    <xf numFmtId="0" fontId="61" fillId="0" borderId="25" xfId="0" applyFont="1" applyBorder="1" applyAlignment="1">
      <alignment horizontal="right" vertical="top" shrinkToFit="1"/>
    </xf>
    <xf numFmtId="0" fontId="62" fillId="0" borderId="0" xfId="9" applyFont="1" applyFill="1" applyAlignment="1">
      <alignment horizontal="right" vertical="center"/>
    </xf>
    <xf numFmtId="0" fontId="46" fillId="0" borderId="0" xfId="9" applyFont="1" applyFill="1" applyAlignment="1">
      <alignment horizontal="left" vertical="center"/>
    </xf>
    <xf numFmtId="0" fontId="48" fillId="0" borderId="0" xfId="0" applyFont="1" applyAlignment="1">
      <alignment horizontal="center" vertical="center" wrapText="1"/>
    </xf>
    <xf numFmtId="0" fontId="48" fillId="0" borderId="2" xfId="0" applyFont="1" applyBorder="1" applyAlignment="1">
      <alignment horizontal="center" vertical="center" wrapText="1"/>
    </xf>
    <xf numFmtId="0" fontId="58" fillId="0" borderId="25" xfId="0" applyFont="1" applyBorder="1">
      <alignment vertical="center"/>
    </xf>
    <xf numFmtId="0" fontId="48" fillId="0" borderId="0" xfId="0" applyFont="1" applyAlignment="1">
      <alignment vertical="top" wrapText="1"/>
    </xf>
    <xf numFmtId="0" fontId="48" fillId="0" borderId="2" xfId="0" applyFont="1" applyBorder="1" applyAlignment="1">
      <alignment vertical="top" wrapText="1"/>
    </xf>
    <xf numFmtId="0" fontId="48" fillId="0" borderId="0" xfId="9" applyFont="1" applyFill="1">
      <alignment vertical="center"/>
    </xf>
    <xf numFmtId="0" fontId="48" fillId="0" borderId="0" xfId="0" applyFont="1" applyAlignment="1">
      <alignment vertical="top"/>
    </xf>
    <xf numFmtId="0" fontId="48" fillId="0" borderId="2" xfId="0" applyFont="1" applyBorder="1" applyAlignment="1">
      <alignment vertical="top"/>
    </xf>
    <xf numFmtId="0" fontId="46" fillId="0" borderId="25" xfId="0" applyFont="1" applyBorder="1" applyAlignment="1">
      <alignment horizontal="center" vertical="center" shrinkToFit="1"/>
    </xf>
    <xf numFmtId="0" fontId="48" fillId="0" borderId="25" xfId="9" applyFont="1" applyFill="1" applyBorder="1" applyAlignment="1">
      <alignment horizontal="right" vertical="top" shrinkToFit="1"/>
    </xf>
    <xf numFmtId="0" fontId="48" fillId="0" borderId="25" xfId="9" applyFont="1" applyFill="1" applyBorder="1" applyAlignment="1">
      <alignment horizontal="left" vertical="top" shrinkToFit="1"/>
    </xf>
    <xf numFmtId="0" fontId="48" fillId="0" borderId="0" xfId="0" applyFont="1" applyAlignment="1">
      <alignment vertical="center" wrapText="1"/>
    </xf>
    <xf numFmtId="0" fontId="48" fillId="0" borderId="0" xfId="0" applyFont="1" applyAlignment="1">
      <alignment horizontal="left" vertical="top"/>
    </xf>
    <xf numFmtId="0" fontId="50" fillId="0" borderId="4" xfId="9" applyFont="1" applyFill="1" applyBorder="1" applyAlignment="1">
      <alignment horizontal="left" vertical="center"/>
    </xf>
    <xf numFmtId="0" fontId="50" fillId="0" borderId="3" xfId="9" applyFont="1" applyFill="1" applyBorder="1" applyAlignment="1">
      <alignment horizontal="left" vertical="center"/>
    </xf>
    <xf numFmtId="0" fontId="50" fillId="0" borderId="3" xfId="9" applyFont="1" applyFill="1" applyBorder="1">
      <alignment vertical="center"/>
    </xf>
    <xf numFmtId="0" fontId="50" fillId="0" borderId="3" xfId="9" applyFont="1" applyFill="1" applyBorder="1" applyAlignment="1">
      <alignment horizontal="center" vertical="center"/>
    </xf>
    <xf numFmtId="0" fontId="50" fillId="0" borderId="27" xfId="9" applyFont="1" applyFill="1" applyBorder="1" applyAlignment="1">
      <alignment horizontal="left" vertical="center"/>
    </xf>
    <xf numFmtId="0" fontId="48" fillId="0" borderId="25" xfId="9" applyFont="1" applyFill="1" applyBorder="1" applyAlignment="1">
      <alignment horizontal="center" vertical="top" shrinkToFit="1"/>
    </xf>
    <xf numFmtId="0" fontId="44" fillId="0" borderId="25" xfId="9" applyFont="1" applyFill="1" applyBorder="1" applyAlignment="1">
      <alignment horizontal="center" vertical="top" shrinkToFit="1"/>
    </xf>
    <xf numFmtId="49" fontId="46" fillId="0" borderId="0" xfId="0" applyNumberFormat="1" applyFont="1" applyAlignment="1">
      <alignment horizontal="center" vertical="center" shrinkToFit="1"/>
    </xf>
    <xf numFmtId="0" fontId="50" fillId="0" borderId="44" xfId="9" applyFont="1" applyFill="1" applyBorder="1" applyAlignment="1">
      <alignment horizontal="left" vertical="center"/>
    </xf>
    <xf numFmtId="0" fontId="50" fillId="0" borderId="44" xfId="9" applyFont="1" applyFill="1" applyBorder="1">
      <alignment vertical="center"/>
    </xf>
    <xf numFmtId="0" fontId="50" fillId="0" borderId="44" xfId="9" applyFont="1" applyFill="1" applyBorder="1" applyAlignment="1">
      <alignment horizontal="center" vertical="center"/>
    </xf>
    <xf numFmtId="0" fontId="50" fillId="0" borderId="0" xfId="9" applyFont="1" applyFill="1" applyAlignment="1">
      <alignment horizontal="center" vertical="center"/>
    </xf>
    <xf numFmtId="0" fontId="48" fillId="0" borderId="0" xfId="9" applyFont="1" applyFill="1" applyAlignment="1">
      <alignment horizontal="right" vertical="center"/>
    </xf>
    <xf numFmtId="0" fontId="50" fillId="0" borderId="32" xfId="9" applyFont="1" applyFill="1" applyBorder="1" applyAlignment="1">
      <alignment horizontal="center" vertical="center"/>
    </xf>
    <xf numFmtId="0" fontId="50" fillId="0" borderId="31" xfId="9" applyFont="1" applyFill="1" applyBorder="1" applyAlignment="1">
      <alignment horizontal="center" vertical="center"/>
    </xf>
    <xf numFmtId="182" fontId="50" fillId="0" borderId="0" xfId="9" applyNumberFormat="1" applyFont="1" applyFill="1" applyAlignment="1">
      <alignment horizontal="center" vertical="center"/>
    </xf>
    <xf numFmtId="0" fontId="50" fillId="0" borderId="0" xfId="0" applyFont="1">
      <alignment vertical="center"/>
    </xf>
    <xf numFmtId="0" fontId="48" fillId="0" borderId="0" xfId="0" applyFont="1" applyAlignment="1">
      <alignment vertical="top" shrinkToFit="1"/>
    </xf>
    <xf numFmtId="0" fontId="45" fillId="0" borderId="0" xfId="9" applyFont="1" applyFill="1" applyAlignment="1">
      <alignment horizontal="left" vertical="top" wrapText="1"/>
    </xf>
    <xf numFmtId="0" fontId="45" fillId="0" borderId="2" xfId="9" applyFont="1" applyFill="1" applyBorder="1" applyAlignment="1">
      <alignment horizontal="left" vertical="top" wrapText="1"/>
    </xf>
    <xf numFmtId="0" fontId="20" fillId="0" borderId="0" xfId="9" applyFont="1" applyFill="1" applyAlignment="1">
      <alignment horizontal="left" vertical="center"/>
    </xf>
    <xf numFmtId="0" fontId="15" fillId="0" borderId="2" xfId="0" applyFont="1" applyBorder="1" applyAlignment="1">
      <alignment horizontal="left" vertical="top"/>
    </xf>
    <xf numFmtId="0" fontId="20" fillId="0" borderId="2" xfId="0" applyFont="1" applyBorder="1" applyAlignment="1">
      <alignment vertical="top" wrapText="1"/>
    </xf>
    <xf numFmtId="0" fontId="3" fillId="0" borderId="0" xfId="9" applyFont="1" applyFill="1">
      <alignment vertical="center"/>
    </xf>
    <xf numFmtId="0" fontId="36" fillId="0" borderId="0" xfId="9" applyFont="1" applyFill="1" applyAlignment="1">
      <alignment horizontal="right" vertical="center"/>
    </xf>
    <xf numFmtId="0" fontId="15" fillId="0" borderId="25" xfId="9" applyFont="1" applyFill="1" applyBorder="1" applyAlignment="1">
      <alignment horizontal="center" vertical="center"/>
    </xf>
    <xf numFmtId="0" fontId="15" fillId="0" borderId="0" xfId="9" applyFont="1" applyFill="1" applyAlignment="1">
      <alignment vertical="top"/>
    </xf>
    <xf numFmtId="0" fontId="15" fillId="0" borderId="2" xfId="9" applyFont="1" applyFill="1" applyBorder="1" applyAlignment="1">
      <alignment vertical="top" wrapText="1"/>
    </xf>
    <xf numFmtId="0" fontId="15" fillId="0" borderId="25" xfId="9" applyFont="1" applyFill="1" applyBorder="1" applyAlignment="1">
      <alignment horizontal="right" vertical="center" shrinkToFit="1"/>
    </xf>
    <xf numFmtId="0" fontId="9" fillId="0" borderId="4" xfId="9" applyFill="1" applyBorder="1">
      <alignment vertical="center"/>
    </xf>
    <xf numFmtId="0" fontId="9" fillId="0" borderId="27" xfId="9" applyFill="1" applyBorder="1">
      <alignment vertical="center"/>
    </xf>
    <xf numFmtId="0" fontId="20" fillId="0" borderId="2" xfId="0" applyFont="1" applyBorder="1">
      <alignment vertical="center"/>
    </xf>
    <xf numFmtId="176" fontId="15" fillId="0" borderId="25" xfId="3" applyFont="1" applyFill="1" applyBorder="1" applyAlignment="1">
      <alignment vertical="center"/>
    </xf>
    <xf numFmtId="176" fontId="15" fillId="0" borderId="0" xfId="3" applyFont="1" applyFill="1" applyBorder="1" applyAlignment="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0" fontId="3" fillId="0" borderId="2" xfId="9" applyFont="1" applyFill="1" applyBorder="1" applyAlignment="1">
      <alignment horizontal="center" vertical="center"/>
    </xf>
    <xf numFmtId="0" fontId="2" fillId="0" borderId="25" xfId="0" applyFont="1" applyBorder="1" applyAlignment="1">
      <alignment vertical="top"/>
    </xf>
    <xf numFmtId="0" fontId="15" fillId="0" borderId="7" xfId="9" applyFont="1" applyFill="1" applyBorder="1" applyAlignment="1">
      <alignment horizontal="right" vertical="center"/>
    </xf>
    <xf numFmtId="0" fontId="29" fillId="0" borderId="2" xfId="9" applyFont="1" applyFill="1" applyBorder="1" applyAlignment="1">
      <alignment horizontal="left" vertical="center"/>
    </xf>
    <xf numFmtId="0" fontId="15" fillId="0" borderId="12" xfId="9" applyFont="1" applyFill="1" applyBorder="1">
      <alignment vertical="center"/>
    </xf>
    <xf numFmtId="0" fontId="23" fillId="0" borderId="7" xfId="9" applyFont="1" applyFill="1" applyBorder="1" applyAlignment="1">
      <alignment horizontal="right" vertical="center"/>
    </xf>
    <xf numFmtId="0" fontId="9" fillId="0" borderId="7" xfId="9" applyFill="1" applyBorder="1">
      <alignment vertical="center"/>
    </xf>
    <xf numFmtId="198" fontId="15" fillId="0" borderId="0" xfId="0" applyNumberFormat="1" applyFont="1" applyAlignment="1">
      <alignment horizontal="right" vertical="center"/>
    </xf>
    <xf numFmtId="0" fontId="2" fillId="0" borderId="2" xfId="0" applyFont="1" applyBorder="1" applyAlignment="1">
      <alignment vertical="center" wrapText="1"/>
    </xf>
    <xf numFmtId="0" fontId="26" fillId="0" borderId="25" xfId="9" applyFont="1" applyFill="1" applyBorder="1" applyAlignment="1">
      <alignment horizontal="center" vertical="center"/>
    </xf>
    <xf numFmtId="0" fontId="26" fillId="0" borderId="0" xfId="9" applyFont="1" applyFill="1">
      <alignment vertical="center"/>
    </xf>
    <xf numFmtId="0" fontId="26" fillId="0" borderId="25" xfId="9" applyFont="1" applyFill="1" applyBorder="1" applyAlignment="1">
      <alignment horizontal="right" vertical="center"/>
    </xf>
    <xf numFmtId="0" fontId="11" fillId="0" borderId="5" xfId="9" applyFont="1" applyFill="1" applyBorder="1" applyAlignment="1">
      <alignment horizontal="left" vertical="center"/>
    </xf>
    <xf numFmtId="0" fontId="26" fillId="0" borderId="0" xfId="9" applyFont="1" applyFill="1" applyAlignment="1">
      <alignment horizontal="center" vertical="center"/>
    </xf>
    <xf numFmtId="0" fontId="23" fillId="0" borderId="0" xfId="9" applyFont="1" applyFill="1" applyAlignment="1">
      <alignment horizontal="right" vertical="center"/>
    </xf>
    <xf numFmtId="0" fontId="20" fillId="0" borderId="2" xfId="0" applyFont="1" applyBorder="1" applyAlignment="1">
      <alignment vertical="top"/>
    </xf>
    <xf numFmtId="0" fontId="15" fillId="0" borderId="25" xfId="9" applyFont="1" applyFill="1" applyBorder="1" applyAlignment="1">
      <alignment vertical="top"/>
    </xf>
    <xf numFmtId="0" fontId="15" fillId="0" borderId="2" xfId="9" applyFont="1" applyFill="1" applyBorder="1" applyAlignment="1">
      <alignment vertical="center" wrapText="1"/>
    </xf>
    <xf numFmtId="0" fontId="2" fillId="0" borderId="0" xfId="0" applyFont="1" applyAlignment="1">
      <alignment vertical="top"/>
    </xf>
    <xf numFmtId="0" fontId="3" fillId="0" borderId="16" xfId="9" applyFont="1" applyFill="1" applyBorder="1" applyAlignment="1">
      <alignment horizontal="center" vertical="center"/>
    </xf>
    <xf numFmtId="0" fontId="2" fillId="0" borderId="0" xfId="0" applyFont="1">
      <alignment vertical="center"/>
    </xf>
    <xf numFmtId="0" fontId="15" fillId="0" borderId="1" xfId="9" applyFont="1" applyFill="1" applyBorder="1" applyAlignment="1">
      <alignment horizontal="left" vertical="center"/>
    </xf>
    <xf numFmtId="0" fontId="9" fillId="0" borderId="2" xfId="9" applyFill="1" applyBorder="1" applyAlignment="1">
      <alignment horizontal="left" vertical="center"/>
    </xf>
    <xf numFmtId="0" fontId="24" fillId="0" borderId="2" xfId="9" applyFont="1" applyFill="1" applyBorder="1" applyAlignment="1">
      <alignment horizontal="left" vertical="center"/>
    </xf>
    <xf numFmtId="0" fontId="24" fillId="0" borderId="0" xfId="9" applyFont="1" applyFill="1" applyAlignment="1">
      <alignment horizontal="left" vertical="center" wrapText="1"/>
    </xf>
    <xf numFmtId="0" fontId="24" fillId="0" borderId="3" xfId="9" applyFont="1" applyFill="1" applyBorder="1" applyAlignment="1">
      <alignment vertical="center" wrapText="1"/>
    </xf>
    <xf numFmtId="0" fontId="24" fillId="0" borderId="5" xfId="9" applyFont="1" applyFill="1" applyBorder="1" applyAlignment="1">
      <alignment horizontal="left" vertical="center"/>
    </xf>
    <xf numFmtId="0" fontId="9" fillId="0" borderId="0" xfId="0" applyFont="1">
      <alignment vertical="center"/>
    </xf>
    <xf numFmtId="0" fontId="12" fillId="0" borderId="0" xfId="0" applyFont="1">
      <alignment vertical="center"/>
    </xf>
    <xf numFmtId="0" fontId="15" fillId="0" borderId="25" xfId="9" applyFont="1" applyFill="1" applyBorder="1" applyAlignment="1">
      <alignment horizontal="left" vertical="top"/>
    </xf>
    <xf numFmtId="0" fontId="12" fillId="0" borderId="25" xfId="9" applyFont="1" applyFill="1" applyBorder="1" applyAlignment="1">
      <alignment horizontal="center" vertical="center"/>
    </xf>
    <xf numFmtId="0" fontId="24" fillId="0" borderId="7" xfId="9" applyFont="1" applyFill="1" applyBorder="1" applyAlignment="1">
      <alignment vertical="center" wrapText="1"/>
    </xf>
    <xf numFmtId="0" fontId="15" fillId="0" borderId="0" xfId="9" applyFont="1" applyFill="1" applyAlignment="1"/>
    <xf numFmtId="0" fontId="2" fillId="0" borderId="2" xfId="0" applyFont="1" applyBorder="1" applyAlignment="1">
      <alignment vertical="top" wrapText="1"/>
    </xf>
    <xf numFmtId="0" fontId="41" fillId="0" borderId="0" xfId="9" applyFont="1" applyFill="1" applyAlignment="1">
      <alignment horizontal="left" vertical="center" wrapText="1"/>
    </xf>
    <xf numFmtId="0" fontId="41" fillId="0" borderId="0" xfId="9" applyFont="1" applyFill="1" applyAlignment="1">
      <alignment horizontal="left" vertical="center"/>
    </xf>
    <xf numFmtId="0" fontId="15" fillId="0" borderId="3" xfId="9" applyFont="1" applyFill="1" applyBorder="1" applyAlignment="1">
      <alignment horizontal="left" vertical="center"/>
    </xf>
    <xf numFmtId="0" fontId="15" fillId="0" borderId="0" xfId="9" applyFont="1" applyFill="1" applyAlignment="1" applyProtection="1">
      <alignment vertical="top" wrapText="1"/>
      <protection locked="0"/>
    </xf>
    <xf numFmtId="0" fontId="15" fillId="0" borderId="7" xfId="9" applyFont="1" applyFill="1" applyBorder="1" applyAlignment="1">
      <alignment horizontal="right" vertical="top" wrapText="1"/>
    </xf>
    <xf numFmtId="0" fontId="15" fillId="0" borderId="7" xfId="9" applyFont="1" applyFill="1" applyBorder="1" applyAlignment="1">
      <alignment horizontal="right" vertical="center" wrapText="1"/>
    </xf>
    <xf numFmtId="0" fontId="15" fillId="0" borderId="116" xfId="9" applyFont="1" applyFill="1" applyBorder="1" applyAlignment="1" applyProtection="1">
      <alignment vertical="top" shrinkToFit="1"/>
      <protection locked="0"/>
    </xf>
    <xf numFmtId="49" fontId="15" fillId="0" borderId="0" xfId="9" applyNumberFormat="1" applyFont="1" applyFill="1" applyAlignment="1" applyProtection="1">
      <alignment horizontal="center" vertical="top" shrinkToFit="1"/>
      <protection locked="0"/>
    </xf>
    <xf numFmtId="0" fontId="15" fillId="0" borderId="7" xfId="9" applyFont="1" applyFill="1" applyBorder="1" applyAlignment="1" applyProtection="1">
      <alignment vertical="top" shrinkToFit="1"/>
      <protection locked="0"/>
    </xf>
    <xf numFmtId="49" fontId="15" fillId="0" borderId="8" xfId="9" applyNumberFormat="1" applyFont="1" applyFill="1" applyBorder="1" applyAlignment="1" applyProtection="1">
      <alignment horizontal="center" vertical="top" shrinkToFit="1"/>
      <protection locked="0"/>
    </xf>
    <xf numFmtId="0" fontId="24" fillId="0" borderId="19" xfId="9" applyFont="1" applyFill="1" applyBorder="1" applyAlignment="1">
      <alignment horizontal="left" vertical="center" wrapText="1"/>
    </xf>
    <xf numFmtId="0" fontId="15" fillId="0" borderId="25" xfId="9" applyFont="1" applyFill="1" applyBorder="1" applyAlignment="1" applyProtection="1">
      <alignment horizontal="right" vertical="top"/>
      <protection locked="0"/>
    </xf>
    <xf numFmtId="0" fontId="15" fillId="0" borderId="25" xfId="9" applyFont="1" applyFill="1" applyBorder="1" applyAlignment="1">
      <alignment horizontal="right" vertical="top" shrinkToFit="1"/>
    </xf>
    <xf numFmtId="0" fontId="20" fillId="0" borderId="0" xfId="0" applyFont="1" applyAlignment="1">
      <alignment vertical="top" wrapText="1"/>
    </xf>
    <xf numFmtId="0" fontId="15" fillId="0" borderId="156" xfId="9" applyFont="1" applyFill="1" applyBorder="1" applyAlignment="1" applyProtection="1">
      <alignment vertical="top" shrinkToFit="1"/>
      <protection locked="0"/>
    </xf>
    <xf numFmtId="49" fontId="15" fillId="0" borderId="46" xfId="9" applyNumberFormat="1" applyFont="1" applyFill="1" applyBorder="1" applyAlignment="1" applyProtection="1">
      <alignment horizontal="center" vertical="top" shrinkToFit="1"/>
      <protection locked="0"/>
    </xf>
    <xf numFmtId="0" fontId="15" fillId="0" borderId="78" xfId="9" applyFont="1" applyFill="1" applyBorder="1" applyAlignment="1" applyProtection="1">
      <alignment vertical="top" shrinkToFit="1"/>
      <protection locked="0"/>
    </xf>
    <xf numFmtId="49" fontId="15" fillId="0" borderId="89" xfId="9" applyNumberFormat="1" applyFont="1" applyFill="1" applyBorder="1" applyAlignment="1" applyProtection="1">
      <alignment horizontal="center" vertical="top" shrinkToFit="1"/>
      <protection locked="0"/>
    </xf>
    <xf numFmtId="0" fontId="15" fillId="0" borderId="0" xfId="9" applyFont="1" applyFill="1" applyAlignment="1">
      <alignment horizontal="center" vertical="center" shrinkToFit="1"/>
    </xf>
    <xf numFmtId="0" fontId="15" fillId="0" borderId="2" xfId="0" applyFont="1" applyBorder="1">
      <alignment vertical="center"/>
    </xf>
    <xf numFmtId="0" fontId="15" fillId="0" borderId="27" xfId="9" applyFont="1" applyFill="1" applyBorder="1">
      <alignment vertical="center"/>
    </xf>
    <xf numFmtId="0" fontId="15" fillId="0" borderId="25" xfId="9" applyFont="1" applyFill="1" applyBorder="1" applyAlignment="1">
      <alignment horizontal="right" vertical="top" wrapText="1"/>
    </xf>
    <xf numFmtId="0" fontId="15" fillId="0" borderId="0" xfId="9" applyFont="1">
      <alignment vertical="center"/>
    </xf>
    <xf numFmtId="0" fontId="15" fillId="0" borderId="2" xfId="9" applyFont="1" applyFill="1" applyBorder="1" applyAlignment="1">
      <alignment horizontal="left" vertical="center"/>
    </xf>
    <xf numFmtId="0" fontId="15" fillId="0" borderId="2" xfId="9" applyFont="1" applyFill="1" applyBorder="1" applyAlignment="1">
      <alignment horizontal="left" vertical="top"/>
    </xf>
    <xf numFmtId="0" fontId="63" fillId="0" borderId="25" xfId="9" applyFont="1" applyFill="1" applyBorder="1" applyAlignment="1">
      <alignment horizontal="right" vertical="top"/>
    </xf>
    <xf numFmtId="0" fontId="9" fillId="0" borderId="0" xfId="9" applyFill="1" applyAlignment="1">
      <alignment horizontal="right" vertical="center"/>
    </xf>
    <xf numFmtId="0" fontId="15" fillId="2" borderId="7" xfId="9" applyFont="1" applyFill="1" applyBorder="1" applyAlignment="1" applyProtection="1">
      <alignment vertical="center" shrinkToFit="1"/>
      <protection locked="0"/>
    </xf>
    <xf numFmtId="0" fontId="15" fillId="2" borderId="0" xfId="9" applyFont="1" applyFill="1" applyAlignment="1" applyProtection="1">
      <alignment vertical="center" shrinkToFit="1"/>
      <protection locked="0"/>
    </xf>
    <xf numFmtId="0" fontId="9" fillId="0" borderId="0" xfId="9" applyFill="1" applyAlignment="1">
      <alignment vertical="center" shrinkToFit="1"/>
    </xf>
    <xf numFmtId="0" fontId="5" fillId="0" borderId="1" xfId="9" applyFont="1" applyFill="1" applyBorder="1" applyAlignment="1">
      <alignment horizontal="left" vertical="center"/>
    </xf>
    <xf numFmtId="0" fontId="63" fillId="0" borderId="2" xfId="9" applyFont="1" applyFill="1" applyBorder="1" applyAlignment="1">
      <alignment vertical="top" wrapText="1"/>
    </xf>
    <xf numFmtId="0" fontId="12" fillId="0" borderId="0" xfId="9" applyFont="1" applyFill="1" applyAlignment="1">
      <alignment vertical="center" shrinkToFit="1"/>
    </xf>
    <xf numFmtId="0" fontId="15" fillId="0" borderId="0" xfId="0" applyFont="1" applyAlignment="1">
      <alignment horizontal="left" vertical="top"/>
    </xf>
    <xf numFmtId="0" fontId="27" fillId="0" borderId="13" xfId="9" applyFont="1" applyFill="1" applyBorder="1" applyAlignment="1">
      <alignment horizontal="left" vertical="top"/>
    </xf>
    <xf numFmtId="0" fontId="15" fillId="0" borderId="2" xfId="9" applyFont="1" applyFill="1" applyBorder="1" applyAlignment="1">
      <alignment vertical="top" shrinkToFit="1"/>
    </xf>
    <xf numFmtId="0" fontId="26" fillId="0" borderId="0" xfId="9" applyFont="1" applyFill="1" applyAlignment="1">
      <alignment horizontal="left" vertical="center"/>
    </xf>
    <xf numFmtId="0" fontId="15" fillId="0" borderId="25" xfId="9" applyFont="1" applyFill="1" applyBorder="1" applyAlignment="1">
      <alignment horizontal="right" vertical="top"/>
    </xf>
    <xf numFmtId="0" fontId="15" fillId="0" borderId="0" xfId="9" applyFont="1" applyFill="1" applyAlignment="1">
      <alignment horizontal="left" vertical="top"/>
    </xf>
    <xf numFmtId="0" fontId="15" fillId="0" borderId="0" xfId="9" applyFont="1" applyFill="1" applyAlignment="1">
      <alignment horizontal="right" vertical="top"/>
    </xf>
    <xf numFmtId="0" fontId="20" fillId="0" borderId="25" xfId="9" applyFont="1" applyFill="1" applyBorder="1" applyAlignment="1">
      <alignment horizontal="right" vertical="top"/>
    </xf>
    <xf numFmtId="0" fontId="15" fillId="0" borderId="25" xfId="9" applyFont="1" applyFill="1" applyBorder="1" applyAlignment="1">
      <alignment horizontal="center" vertical="top"/>
    </xf>
    <xf numFmtId="0" fontId="15" fillId="0" borderId="25" xfId="9" applyFont="1" applyFill="1" applyBorder="1" applyAlignment="1">
      <alignment horizontal="right" vertical="center"/>
    </xf>
    <xf numFmtId="0" fontId="9" fillId="0" borderId="0" xfId="9" applyFill="1" applyAlignment="1">
      <alignment horizontal="left" vertical="center"/>
    </xf>
    <xf numFmtId="0" fontId="9" fillId="0" borderId="0" xfId="9" applyFill="1" applyAlignment="1">
      <alignment horizontal="left" vertical="top"/>
    </xf>
    <xf numFmtId="0" fontId="9" fillId="0" borderId="0" xfId="9" applyFill="1" applyAlignment="1">
      <alignment horizontal="center" vertical="center" shrinkToFit="1"/>
    </xf>
    <xf numFmtId="0" fontId="15" fillId="0" borderId="5" xfId="9" applyFont="1" applyFill="1" applyBorder="1" applyAlignment="1">
      <alignment horizontal="left" vertical="top" wrapText="1"/>
    </xf>
    <xf numFmtId="0" fontId="5" fillId="0" borderId="0" xfId="9" applyFont="1" applyFill="1" applyAlignment="1">
      <alignment horizontal="left" vertical="center"/>
    </xf>
    <xf numFmtId="0" fontId="9" fillId="0" borderId="0" xfId="0" applyFont="1" applyAlignment="1">
      <alignment horizontal="left" vertical="center" wrapText="1"/>
    </xf>
    <xf numFmtId="0" fontId="15" fillId="0" borderId="2" xfId="0" applyFont="1" applyBorder="1" applyAlignment="1">
      <alignment vertical="top" wrapText="1"/>
    </xf>
    <xf numFmtId="0" fontId="36" fillId="0" borderId="12" xfId="9" applyFont="1" applyFill="1" applyBorder="1">
      <alignment vertical="center"/>
    </xf>
    <xf numFmtId="0" fontId="15" fillId="0" borderId="0" xfId="9" applyFont="1" applyFill="1" applyAlignment="1">
      <alignment vertical="top" wrapText="1"/>
    </xf>
    <xf numFmtId="0" fontId="15" fillId="0" borderId="0" xfId="0" applyFont="1" applyAlignment="1">
      <alignment vertical="top" wrapText="1"/>
    </xf>
    <xf numFmtId="0" fontId="9" fillId="0" borderId="0" xfId="0" applyFont="1" applyAlignment="1">
      <alignment horizontal="left" vertical="center"/>
    </xf>
    <xf numFmtId="0" fontId="27" fillId="0" borderId="0" xfId="9" applyFont="1" applyFill="1" applyAlignment="1">
      <alignment horizontal="left" vertical="center"/>
    </xf>
    <xf numFmtId="0" fontId="12" fillId="0" borderId="0" xfId="9" applyFont="1" applyFill="1" applyAlignment="1">
      <alignment horizontal="center" vertical="center"/>
    </xf>
    <xf numFmtId="0" fontId="2" fillId="0" borderId="2" xfId="0" applyFont="1" applyBorder="1" applyAlignment="1">
      <alignment horizontal="left" vertical="top"/>
    </xf>
    <xf numFmtId="0" fontId="23" fillId="0" borderId="0" xfId="9" applyFont="1" applyFill="1" applyAlignment="1">
      <alignment horizontal="left" vertical="center"/>
    </xf>
    <xf numFmtId="0" fontId="2" fillId="0" borderId="2" xfId="0" applyFont="1" applyBorder="1" applyAlignment="1">
      <alignment horizontal="left" vertical="top" wrapText="1"/>
    </xf>
    <xf numFmtId="49" fontId="3" fillId="0" borderId="0" xfId="9" applyNumberFormat="1" applyFont="1" applyFill="1" applyAlignment="1">
      <alignment horizontal="center" vertical="center"/>
    </xf>
    <xf numFmtId="0" fontId="15" fillId="0" borderId="0" xfId="9" applyFont="1" applyFill="1" applyAlignment="1">
      <alignment horizontal="left" vertical="top" wrapText="1"/>
    </xf>
    <xf numFmtId="0" fontId="20" fillId="0" borderId="0" xfId="9" applyFont="1" applyFill="1" applyAlignment="1">
      <alignment horizontal="center" vertical="center"/>
    </xf>
    <xf numFmtId="0" fontId="15" fillId="0" borderId="0" xfId="9" applyFont="1" applyFill="1" applyAlignment="1">
      <alignment horizontal="left" vertical="center"/>
    </xf>
    <xf numFmtId="0" fontId="12" fillId="0" borderId="0" xfId="9" applyFont="1" applyFill="1" applyAlignment="1">
      <alignment horizontal="left" vertical="center"/>
    </xf>
    <xf numFmtId="0" fontId="15" fillId="0" borderId="2" xfId="9" applyFont="1" applyFill="1" applyBorder="1" applyAlignment="1">
      <alignment horizontal="left" vertical="top" wrapText="1"/>
    </xf>
    <xf numFmtId="0" fontId="15" fillId="2" borderId="78" xfId="9" applyFont="1" applyFill="1" applyBorder="1" applyAlignment="1" applyProtection="1">
      <alignment vertical="center" shrinkToFit="1"/>
      <protection locked="0"/>
    </xf>
    <xf numFmtId="0" fontId="15" fillId="2" borderId="46" xfId="9" applyFont="1" applyFill="1" applyBorder="1" applyAlignment="1" applyProtection="1">
      <alignment vertical="center" shrinkToFit="1"/>
      <protection locked="0"/>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15" fillId="0" borderId="2" xfId="9" applyFont="1" applyFill="1" applyBorder="1" applyAlignment="1">
      <alignment horizontal="left" vertical="center" wrapText="1"/>
    </xf>
    <xf numFmtId="0" fontId="15" fillId="0" borderId="2" xfId="9" applyFont="1" applyFill="1" applyBorder="1" applyAlignment="1">
      <alignment horizontal="left" wrapText="1"/>
    </xf>
    <xf numFmtId="0" fontId="15" fillId="0" borderId="0" xfId="9" applyFont="1" applyFill="1" applyAlignment="1">
      <alignment horizontal="center" vertical="center"/>
    </xf>
    <xf numFmtId="0" fontId="15" fillId="0" borderId="2" xfId="0" applyFont="1" applyBorder="1" applyAlignment="1">
      <alignment horizontal="left" vertical="top" wrapText="1"/>
    </xf>
    <xf numFmtId="0" fontId="15" fillId="0" borderId="8" xfId="9" applyFont="1" applyFill="1" applyBorder="1" applyAlignment="1">
      <alignment vertical="top" wrapText="1"/>
    </xf>
    <xf numFmtId="0" fontId="15" fillId="0" borderId="10" xfId="9" applyFont="1" applyFill="1" applyBorder="1" applyAlignment="1">
      <alignment vertical="top" wrapText="1"/>
    </xf>
    <xf numFmtId="0" fontId="82" fillId="0" borderId="2" xfId="9" applyFont="1" applyFill="1" applyBorder="1" applyAlignment="1">
      <alignment vertical="top" wrapText="1"/>
    </xf>
    <xf numFmtId="0" fontId="8" fillId="0" borderId="31"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0" fontId="15" fillId="0" borderId="2" xfId="9" applyFont="1" applyFill="1" applyBorder="1" applyAlignment="1">
      <alignment vertical="top" wrapText="1" shrinkToFit="1"/>
    </xf>
    <xf numFmtId="0" fontId="15" fillId="0" borderId="2" xfId="9" applyFont="1" applyFill="1" applyBorder="1" applyAlignment="1">
      <alignment vertical="top"/>
    </xf>
    <xf numFmtId="0" fontId="16" fillId="0" borderId="0" xfId="9" applyFont="1" applyFill="1" applyAlignment="1">
      <alignment wrapText="1"/>
    </xf>
    <xf numFmtId="0" fontId="19" fillId="0" borderId="0" xfId="9" applyFont="1" applyFill="1" applyAlignment="1"/>
    <xf numFmtId="0" fontId="16" fillId="0" borderId="0" xfId="0" applyFont="1" applyAlignment="1">
      <alignment vertical="center" shrinkToFit="1"/>
    </xf>
    <xf numFmtId="0" fontId="16" fillId="0" borderId="8" xfId="9" applyFont="1" applyFill="1" applyBorder="1">
      <alignment vertical="center"/>
    </xf>
    <xf numFmtId="0" fontId="16" fillId="0" borderId="11" xfId="9" applyFont="1" applyFill="1" applyBorder="1" applyAlignment="1">
      <alignment wrapText="1"/>
    </xf>
    <xf numFmtId="0" fontId="19" fillId="0" borderId="11" xfId="9" applyFont="1" applyFill="1" applyBorder="1" applyAlignment="1"/>
    <xf numFmtId="0" fontId="16" fillId="0" borderId="11" xfId="9" applyFont="1" applyFill="1" applyBorder="1" applyAlignment="1">
      <alignment vertical="top"/>
    </xf>
    <xf numFmtId="0" fontId="16" fillId="0" borderId="10" xfId="9" applyFont="1" applyFill="1" applyBorder="1" applyAlignment="1">
      <alignment vertical="top"/>
    </xf>
    <xf numFmtId="0" fontId="15" fillId="0" borderId="25" xfId="9" applyFont="1" applyFill="1" applyBorder="1" applyAlignment="1">
      <alignment horizontal="center" vertical="center" wrapText="1"/>
    </xf>
    <xf numFmtId="0" fontId="9" fillId="0" borderId="51" xfId="0" applyFont="1" applyBorder="1" applyAlignment="1">
      <alignment horizontal="left" vertical="center" wrapText="1"/>
    </xf>
    <xf numFmtId="0" fontId="9" fillId="0" borderId="47" xfId="0" applyFont="1" applyBorder="1" applyAlignment="1">
      <alignment horizontal="left" vertical="center" wrapText="1"/>
    </xf>
    <xf numFmtId="0" fontId="9" fillId="0" borderId="44" xfId="0" applyFont="1" applyBorder="1" applyAlignment="1">
      <alignment horizontal="left" vertical="center" wrapText="1"/>
    </xf>
    <xf numFmtId="0" fontId="9" fillId="0" borderId="91" xfId="0" applyFont="1" applyBorder="1" applyAlignment="1">
      <alignment horizontal="left" vertical="center" wrapText="1"/>
    </xf>
    <xf numFmtId="0" fontId="8" fillId="0" borderId="34" xfId="0" applyFont="1" applyBorder="1" applyAlignment="1" applyProtection="1">
      <alignment horizontal="center" vertical="center" shrinkToFit="1"/>
      <protection locked="0"/>
    </xf>
    <xf numFmtId="198" fontId="15" fillId="0" borderId="3" xfId="0" applyNumberFormat="1" applyFont="1" applyBorder="1" applyAlignment="1">
      <alignment horizontal="right" vertical="center"/>
    </xf>
    <xf numFmtId="14" fontId="88" fillId="2" borderId="0" xfId="9" applyNumberFormat="1" applyFont="1" applyFill="1" applyAlignment="1" applyProtection="1">
      <alignment horizontal="left" vertical="center"/>
      <protection hidden="1"/>
    </xf>
    <xf numFmtId="0" fontId="15" fillId="0" borderId="0" xfId="9" applyFont="1" applyFill="1" applyAlignment="1">
      <alignment horizontal="right" vertical="center"/>
    </xf>
    <xf numFmtId="0" fontId="36" fillId="0" borderId="0" xfId="9" applyFont="1" applyFill="1" applyAlignment="1">
      <alignment horizontal="center" vertical="center"/>
    </xf>
    <xf numFmtId="0" fontId="36" fillId="0" borderId="0" xfId="9" applyFont="1" applyFill="1" applyAlignment="1">
      <alignment horizontal="left" vertical="center" wrapText="1"/>
    </xf>
    <xf numFmtId="0" fontId="3" fillId="0" borderId="36" xfId="9" applyFont="1" applyFill="1" applyBorder="1" applyAlignment="1">
      <alignment horizontal="center" vertical="center"/>
    </xf>
    <xf numFmtId="0" fontId="12" fillId="0" borderId="0" xfId="9" applyFont="1" applyFill="1" applyAlignment="1">
      <alignment vertical="top" wrapText="1"/>
    </xf>
    <xf numFmtId="0" fontId="27" fillId="0" borderId="13" xfId="9" applyFont="1" applyFill="1" applyBorder="1">
      <alignment vertical="center"/>
    </xf>
    <xf numFmtId="0" fontId="15" fillId="0" borderId="0" xfId="0" applyFont="1" applyAlignment="1">
      <alignment vertical="center" wrapText="1" shrinkToFit="1"/>
    </xf>
    <xf numFmtId="0" fontId="15" fillId="0" borderId="25" xfId="0" applyFont="1" applyBorder="1" applyAlignment="1">
      <alignment horizontal="right" vertical="top"/>
    </xf>
    <xf numFmtId="0" fontId="15" fillId="0" borderId="5" xfId="9" applyFont="1" applyFill="1" applyBorder="1" applyAlignment="1">
      <alignment vertical="top" wrapText="1"/>
    </xf>
    <xf numFmtId="0" fontId="9" fillId="0" borderId="1" xfId="0" quotePrefix="1" applyFont="1" applyBorder="1">
      <alignment vertical="center"/>
    </xf>
    <xf numFmtId="0" fontId="9" fillId="0" borderId="1" xfId="0" quotePrefix="1" applyFont="1" applyBorder="1" applyAlignment="1">
      <alignment vertical="top"/>
    </xf>
    <xf numFmtId="0" fontId="9" fillId="0" borderId="0" xfId="0" applyFont="1" applyAlignment="1">
      <alignment vertical="top"/>
    </xf>
    <xf numFmtId="0" fontId="25" fillId="0" borderId="3" xfId="9" applyFont="1" applyFill="1" applyBorder="1" applyAlignment="1">
      <alignment horizontal="left" vertical="center"/>
    </xf>
    <xf numFmtId="198" fontId="15" fillId="0" borderId="0" xfId="0" applyNumberFormat="1" applyFont="1" applyAlignment="1">
      <alignment horizontal="left" vertical="center"/>
    </xf>
    <xf numFmtId="199" fontId="15" fillId="0" borderId="0" xfId="0" applyNumberFormat="1" applyFont="1" applyAlignment="1">
      <alignment vertical="center" wrapText="1"/>
    </xf>
    <xf numFmtId="201" fontId="15" fillId="0" borderId="3" xfId="0" applyNumberFormat="1" applyFont="1" applyBorder="1" applyAlignment="1">
      <alignment horizontal="left" vertical="center"/>
    </xf>
    <xf numFmtId="0" fontId="24" fillId="0" borderId="27" xfId="9" applyFont="1" applyFill="1" applyBorder="1" applyAlignment="1">
      <alignment vertical="center" wrapText="1"/>
    </xf>
    <xf numFmtId="198" fontId="15" fillId="0" borderId="0" xfId="0" applyNumberFormat="1" applyFont="1" applyAlignment="1">
      <alignment vertical="center" shrinkToFit="1"/>
    </xf>
    <xf numFmtId="198" fontId="15" fillId="0" borderId="0" xfId="0" applyNumberFormat="1" applyFont="1" applyAlignment="1">
      <alignment horizontal="center" vertical="center"/>
    </xf>
    <xf numFmtId="0" fontId="15" fillId="0" borderId="28" xfId="9" applyFont="1" applyFill="1" applyBorder="1" applyAlignment="1">
      <alignment vertical="center" wrapText="1"/>
    </xf>
    <xf numFmtId="200" fontId="15" fillId="0" borderId="0" xfId="9" applyNumberFormat="1" applyFont="1" applyFill="1" applyAlignment="1">
      <alignment vertical="center" wrapText="1"/>
    </xf>
    <xf numFmtId="198" fontId="15" fillId="0" borderId="0" xfId="0" applyNumberFormat="1" applyFont="1">
      <alignment vertical="center"/>
    </xf>
    <xf numFmtId="0" fontId="15" fillId="0" borderId="0" xfId="0" applyFont="1" applyAlignment="1">
      <alignment vertical="center" wrapText="1"/>
    </xf>
    <xf numFmtId="210" fontId="15" fillId="0" borderId="0" xfId="9" applyNumberFormat="1" applyFont="1" applyFill="1" applyAlignment="1">
      <alignment horizontal="center" vertical="center" shrinkToFit="1"/>
    </xf>
    <xf numFmtId="210" fontId="15" fillId="0" borderId="0" xfId="9" applyNumberFormat="1" applyFont="1" applyFill="1" applyAlignment="1">
      <alignment vertical="center" shrinkToFit="1"/>
    </xf>
    <xf numFmtId="0" fontId="15" fillId="0" borderId="2" xfId="0" applyFont="1" applyBorder="1" applyAlignment="1">
      <alignment vertical="center" wrapText="1"/>
    </xf>
    <xf numFmtId="0" fontId="15" fillId="0" borderId="3" xfId="0" applyFont="1" applyBorder="1" applyAlignment="1">
      <alignment vertical="center" wrapText="1"/>
    </xf>
    <xf numFmtId="0" fontId="15" fillId="0" borderId="5" xfId="0" applyFont="1" applyBorder="1" applyAlignment="1">
      <alignment vertical="center" wrapText="1"/>
    </xf>
    <xf numFmtId="0" fontId="64" fillId="0" borderId="0" xfId="9" applyFont="1" applyFill="1" applyAlignment="1">
      <alignment vertical="top" wrapText="1"/>
    </xf>
    <xf numFmtId="0" fontId="15" fillId="0" borderId="25" xfId="9" applyFont="1" applyFill="1" applyBorder="1" applyAlignment="1">
      <alignment vertical="top" wrapText="1"/>
    </xf>
    <xf numFmtId="0" fontId="64" fillId="0" borderId="25" xfId="9" applyFont="1" applyFill="1" applyBorder="1" applyAlignment="1">
      <alignment vertical="top" wrapText="1"/>
    </xf>
    <xf numFmtId="0" fontId="64" fillId="0" borderId="2" xfId="9" applyFont="1" applyFill="1" applyBorder="1" applyAlignment="1">
      <alignment vertical="top" wrapText="1"/>
    </xf>
    <xf numFmtId="0" fontId="64" fillId="0" borderId="25" xfId="9" applyFont="1" applyFill="1" applyBorder="1" applyAlignment="1">
      <alignment vertical="center" wrapText="1"/>
    </xf>
    <xf numFmtId="0" fontId="64" fillId="0" borderId="2" xfId="9" applyFont="1" applyFill="1" applyBorder="1" applyAlignment="1">
      <alignment vertical="center" wrapText="1"/>
    </xf>
    <xf numFmtId="0" fontId="15" fillId="0" borderId="0" xfId="9" applyFont="1" applyFill="1" applyAlignment="1">
      <alignment vertical="center" shrinkToFit="1"/>
    </xf>
    <xf numFmtId="0" fontId="15" fillId="0" borderId="0" xfId="9" applyFont="1" applyFill="1" applyAlignment="1">
      <alignment horizontal="left" vertical="center" shrinkToFit="1"/>
    </xf>
    <xf numFmtId="0" fontId="15" fillId="0" borderId="12" xfId="9" applyFont="1" applyFill="1" applyBorder="1" applyAlignment="1">
      <alignment horizontal="left" vertical="center"/>
    </xf>
    <xf numFmtId="0" fontId="27" fillId="0" borderId="1" xfId="9" applyFont="1" applyFill="1" applyBorder="1" applyAlignment="1">
      <alignment vertical="top"/>
    </xf>
    <xf numFmtId="0" fontId="2" fillId="0" borderId="0" xfId="0" applyFont="1" applyAlignment="1">
      <alignment vertical="center" shrinkToFit="1"/>
    </xf>
    <xf numFmtId="49" fontId="15" fillId="0" borderId="46" xfId="1" applyNumberFormat="1" applyFont="1" applyFill="1" applyBorder="1" applyAlignment="1" applyProtection="1">
      <alignment horizontal="center" vertical="top" shrinkToFit="1"/>
    </xf>
    <xf numFmtId="0" fontId="8" fillId="0" borderId="0" xfId="0" applyFont="1" applyAlignment="1">
      <alignment vertical="top" wrapText="1"/>
    </xf>
    <xf numFmtId="0" fontId="15" fillId="0" borderId="0" xfId="0" applyFont="1" applyAlignment="1">
      <alignment vertical="center" shrinkToFit="1"/>
    </xf>
    <xf numFmtId="182" fontId="15" fillId="6" borderId="0" xfId="1" applyNumberFormat="1" applyFont="1" applyFill="1" applyBorder="1" applyAlignment="1" applyProtection="1">
      <alignment vertical="center" shrinkToFit="1"/>
    </xf>
    <xf numFmtId="0" fontId="15" fillId="0" borderId="0" xfId="0" applyFont="1" applyAlignment="1" applyProtection="1">
      <alignment vertical="center" wrapText="1"/>
      <protection locked="0"/>
    </xf>
    <xf numFmtId="0" fontId="15" fillId="0" borderId="0" xfId="0" applyFont="1" applyAlignment="1" applyProtection="1">
      <alignment vertical="center" shrinkToFit="1"/>
      <protection locked="0"/>
    </xf>
    <xf numFmtId="0" fontId="21" fillId="0" borderId="21" xfId="9" applyFont="1" applyFill="1" applyBorder="1" applyAlignment="1">
      <alignment horizontal="left" vertical="center"/>
    </xf>
    <xf numFmtId="0" fontId="21" fillId="0" borderId="21" xfId="9" applyFont="1" applyFill="1" applyBorder="1">
      <alignment vertical="center"/>
    </xf>
    <xf numFmtId="0" fontId="15" fillId="0" borderId="21" xfId="9" applyFont="1" applyFill="1" applyBorder="1" applyAlignment="1">
      <alignment vertical="top" wrapText="1"/>
    </xf>
    <xf numFmtId="0" fontId="9" fillId="0" borderId="159" xfId="0" applyFont="1" applyBorder="1" applyAlignment="1" applyProtection="1">
      <alignment horizontal="center" vertical="center" shrinkToFit="1"/>
      <protection locked="0"/>
    </xf>
    <xf numFmtId="0" fontId="9" fillId="0" borderId="0" xfId="0" applyFont="1" applyAlignment="1">
      <alignment horizontal="right" vertical="center"/>
    </xf>
    <xf numFmtId="0" fontId="36" fillId="0" borderId="7" xfId="9" applyFont="1" applyFill="1" applyBorder="1" applyAlignment="1">
      <alignment horizontal="right" vertical="top"/>
    </xf>
    <xf numFmtId="0" fontId="3" fillId="0" borderId="1" xfId="6" applyFont="1" applyFill="1" applyBorder="1" applyAlignment="1">
      <alignment horizontal="left" vertical="center"/>
    </xf>
    <xf numFmtId="0" fontId="15" fillId="0" borderId="25" xfId="6" applyFont="1" applyFill="1" applyBorder="1" applyAlignment="1">
      <alignment horizontal="right" vertical="top"/>
    </xf>
    <xf numFmtId="201" fontId="28" fillId="0" borderId="12" xfId="0" applyNumberFormat="1" applyFont="1" applyBorder="1" applyAlignment="1">
      <alignment horizontal="right" vertical="center"/>
    </xf>
    <xf numFmtId="0" fontId="27" fillId="0" borderId="1" xfId="9" applyFont="1" applyFill="1" applyBorder="1">
      <alignment vertical="center"/>
    </xf>
    <xf numFmtId="0" fontId="15" fillId="0" borderId="45" xfId="9" applyFont="1" applyFill="1" applyBorder="1">
      <alignment vertical="center"/>
    </xf>
    <xf numFmtId="0" fontId="15" fillId="0" borderId="45" xfId="9" applyFont="1" applyFill="1" applyBorder="1" applyAlignment="1">
      <alignment vertical="top" wrapText="1"/>
    </xf>
    <xf numFmtId="0" fontId="26" fillId="0" borderId="13" xfId="9" applyFont="1" applyFill="1" applyBorder="1" applyAlignment="1">
      <alignment horizontal="center" vertical="center"/>
    </xf>
    <xf numFmtId="0" fontId="15" fillId="0" borderId="2" xfId="9" applyFont="1" applyFill="1" applyBorder="1" applyAlignment="1">
      <alignment wrapText="1"/>
    </xf>
    <xf numFmtId="0" fontId="3" fillId="0" borderId="0" xfId="9" applyFont="1" applyFill="1" applyAlignment="1">
      <alignment horizontal="left" vertical="center"/>
    </xf>
    <xf numFmtId="0" fontId="12" fillId="0" borderId="3" xfId="9" applyFont="1" applyFill="1" applyBorder="1">
      <alignment vertical="center"/>
    </xf>
    <xf numFmtId="0" fontId="12" fillId="0" borderId="3" xfId="9" applyFont="1" applyFill="1" applyBorder="1" applyAlignment="1">
      <alignment horizontal="left" vertical="center"/>
    </xf>
    <xf numFmtId="0" fontId="15" fillId="0" borderId="0" xfId="9" applyFont="1" applyFill="1" applyAlignment="1">
      <alignment shrinkToFit="1"/>
    </xf>
    <xf numFmtId="0" fontId="20" fillId="0" borderId="0" xfId="9" applyFont="1" applyFill="1" applyAlignment="1"/>
    <xf numFmtId="0" fontId="21" fillId="0" borderId="2" xfId="9" applyFont="1" applyFill="1" applyBorder="1">
      <alignment vertical="center"/>
    </xf>
    <xf numFmtId="0" fontId="21" fillId="0" borderId="0" xfId="9" applyFont="1" applyFill="1">
      <alignment vertical="center"/>
    </xf>
    <xf numFmtId="0" fontId="21" fillId="0" borderId="25" xfId="9" applyFont="1" applyFill="1" applyBorder="1">
      <alignment vertical="center"/>
    </xf>
    <xf numFmtId="0" fontId="23" fillId="0" borderId="25" xfId="6" applyFont="1" applyFill="1" applyBorder="1">
      <alignment vertical="center"/>
    </xf>
    <xf numFmtId="0" fontId="23" fillId="0" borderId="0" xfId="9" applyFont="1" applyFill="1">
      <alignment vertical="center"/>
    </xf>
    <xf numFmtId="0" fontId="23" fillId="0" borderId="0" xfId="6" applyFont="1" applyFill="1">
      <alignment vertical="center"/>
    </xf>
    <xf numFmtId="0" fontId="15" fillId="0" borderId="0" xfId="9" applyFont="1" applyFill="1" applyAlignment="1">
      <alignment horizontal="left" vertical="center" wrapText="1"/>
    </xf>
    <xf numFmtId="0" fontId="15" fillId="0" borderId="0" xfId="0" applyFont="1" applyAlignment="1">
      <alignment horizontal="left" vertical="center"/>
    </xf>
    <xf numFmtId="0" fontId="13" fillId="0" borderId="0" xfId="0" applyFont="1" applyAlignment="1">
      <alignment horizontal="center" vertical="center"/>
    </xf>
    <xf numFmtId="0" fontId="8" fillId="0" borderId="0" xfId="0" applyFont="1" applyAlignment="1">
      <alignment horizontal="center" vertical="center"/>
    </xf>
    <xf numFmtId="0" fontId="8" fillId="0" borderId="0" xfId="0" applyFont="1">
      <alignment vertical="center"/>
    </xf>
    <xf numFmtId="0" fontId="17" fillId="0" borderId="0" xfId="0" applyFont="1">
      <alignment vertical="center"/>
    </xf>
    <xf numFmtId="0" fontId="81" fillId="0" borderId="0" xfId="0" applyFont="1" applyAlignment="1">
      <alignment horizontal="center" vertical="center"/>
    </xf>
    <xf numFmtId="0" fontId="80" fillId="0" borderId="0" xfId="0" applyFont="1">
      <alignment vertical="center"/>
    </xf>
    <xf numFmtId="0" fontId="81" fillId="0" borderId="0" xfId="0" applyFont="1">
      <alignment vertical="center"/>
    </xf>
    <xf numFmtId="0" fontId="13" fillId="0" borderId="0" xfId="0" applyFont="1">
      <alignment vertical="center"/>
    </xf>
    <xf numFmtId="0" fontId="13" fillId="0" borderId="0" xfId="0" applyFont="1" applyAlignment="1">
      <alignment horizontal="right" vertical="center"/>
    </xf>
    <xf numFmtId="0" fontId="13" fillId="0" borderId="0" xfId="0" applyFont="1" applyAlignment="1">
      <alignment horizontal="left" vertical="center"/>
    </xf>
    <xf numFmtId="0" fontId="81" fillId="12" borderId="0" xfId="0" applyFont="1" applyFill="1" applyAlignment="1">
      <alignment horizontal="center" vertical="center"/>
    </xf>
    <xf numFmtId="0" fontId="94" fillId="0" borderId="0" xfId="14" applyFont="1" applyProtection="1">
      <alignment vertical="center"/>
    </xf>
    <xf numFmtId="0" fontId="94" fillId="0" borderId="0" xfId="14" applyFont="1" applyFill="1" applyAlignment="1" applyProtection="1">
      <alignment vertical="center"/>
    </xf>
    <xf numFmtId="0" fontId="15" fillId="0" borderId="0" xfId="9" applyFont="1" applyFill="1" applyAlignment="1">
      <alignment horizontal="right" vertical="top" wrapText="1"/>
    </xf>
    <xf numFmtId="0" fontId="15" fillId="0" borderId="0" xfId="9" applyFont="1" applyFill="1" applyAlignment="1">
      <alignment horizontal="right" vertical="center" shrinkToFit="1"/>
    </xf>
    <xf numFmtId="0" fontId="15" fillId="0" borderId="0" xfId="0" applyFont="1" applyAlignment="1">
      <alignment horizontal="right" vertical="top" wrapText="1"/>
    </xf>
    <xf numFmtId="0" fontId="3" fillId="0" borderId="0" xfId="9" applyFont="1" applyFill="1" applyAlignment="1">
      <alignment horizontal="right" vertical="center"/>
    </xf>
    <xf numFmtId="0" fontId="9" fillId="0" borderId="0" xfId="9" applyAlignment="1">
      <alignment horizontal="left" vertical="center"/>
    </xf>
    <xf numFmtId="0" fontId="15" fillId="0" borderId="0" xfId="9" applyFont="1" applyFill="1" applyAlignment="1">
      <alignment horizontal="right" vertical="top" shrinkToFit="1"/>
    </xf>
    <xf numFmtId="0" fontId="11" fillId="0" borderId="25" xfId="9" applyFont="1" applyFill="1" applyBorder="1">
      <alignment vertical="center"/>
    </xf>
    <xf numFmtId="0" fontId="95" fillId="0" borderId="0" xfId="14" applyFont="1" applyFill="1" applyAlignment="1" applyProtection="1">
      <alignment vertical="center"/>
    </xf>
    <xf numFmtId="0" fontId="3" fillId="0" borderId="0" xfId="9" applyFont="1">
      <alignment vertical="center"/>
    </xf>
    <xf numFmtId="0" fontId="3" fillId="0" borderId="13" xfId="9" applyFont="1" applyBorder="1">
      <alignment vertical="center"/>
    </xf>
    <xf numFmtId="0" fontId="3" fillId="0" borderId="2" xfId="9" applyFont="1" applyBorder="1">
      <alignment vertical="center"/>
    </xf>
    <xf numFmtId="0" fontId="13" fillId="2" borderId="0" xfId="9" applyFont="1" applyFill="1">
      <alignment vertical="center"/>
    </xf>
    <xf numFmtId="0" fontId="8" fillId="0" borderId="0" xfId="9" applyFont="1" applyAlignment="1">
      <alignment vertical="top"/>
    </xf>
    <xf numFmtId="0" fontId="8" fillId="0" borderId="2" xfId="9" applyFont="1" applyBorder="1" applyAlignment="1">
      <alignment vertical="top"/>
    </xf>
    <xf numFmtId="0" fontId="15" fillId="0" borderId="0" xfId="9" applyFont="1" applyAlignment="1">
      <alignment horizontal="left" vertical="top" wrapText="1"/>
    </xf>
    <xf numFmtId="0" fontId="15" fillId="0" borderId="2" xfId="9" applyFont="1" applyBorder="1" applyAlignment="1">
      <alignment vertical="top" wrapText="1"/>
    </xf>
    <xf numFmtId="0" fontId="75" fillId="0" borderId="0" xfId="9" applyFont="1" applyFill="1">
      <alignment vertical="center"/>
    </xf>
    <xf numFmtId="0" fontId="76" fillId="0" borderId="0" xfId="9" applyFont="1" applyFill="1">
      <alignment vertical="center"/>
    </xf>
    <xf numFmtId="0" fontId="24" fillId="2" borderId="0" xfId="9" applyFont="1" applyFill="1" applyAlignment="1">
      <alignment horizontal="left" vertical="center"/>
    </xf>
    <xf numFmtId="0" fontId="13" fillId="0" borderId="0" xfId="9" applyFont="1" applyFill="1">
      <alignment vertical="center"/>
    </xf>
    <xf numFmtId="0" fontId="21" fillId="0" borderId="0" xfId="9" quotePrefix="1" applyFont="1" applyFill="1" applyAlignment="1">
      <alignment horizontal="right" vertical="top" wrapText="1"/>
    </xf>
    <xf numFmtId="0" fontId="21" fillId="0" borderId="0" xfId="9" quotePrefix="1" applyFont="1" applyFill="1" applyAlignment="1">
      <alignment horizontal="right" vertical="top"/>
    </xf>
    <xf numFmtId="0" fontId="15" fillId="0" borderId="2" xfId="9" applyFont="1" applyFill="1" applyBorder="1" applyAlignment="1"/>
    <xf numFmtId="0" fontId="15" fillId="0" borderId="0" xfId="9" applyFont="1" applyAlignment="1">
      <alignment vertical="top" wrapText="1"/>
    </xf>
    <xf numFmtId="0" fontId="15" fillId="0" borderId="0" xfId="9" applyFont="1" applyFill="1" applyAlignment="1">
      <alignment horizontal="center" vertical="top"/>
    </xf>
    <xf numFmtId="0" fontId="15" fillId="0" borderId="30" xfId="9" applyFont="1" applyFill="1" applyBorder="1" applyAlignment="1">
      <alignment horizontal="left" vertical="center"/>
    </xf>
    <xf numFmtId="0" fontId="15" fillId="0" borderId="31" xfId="9" applyFont="1" applyFill="1" applyBorder="1" applyAlignment="1">
      <alignment horizontal="left" vertical="center"/>
    </xf>
    <xf numFmtId="0" fontId="15" fillId="0" borderId="69" xfId="9" applyFont="1" applyFill="1" applyBorder="1" applyAlignment="1">
      <alignment horizontal="left" vertical="top"/>
    </xf>
    <xf numFmtId="0" fontId="15" fillId="0" borderId="70" xfId="9" applyFont="1" applyFill="1" applyBorder="1" applyAlignment="1">
      <alignment horizontal="left" vertical="top"/>
    </xf>
    <xf numFmtId="0" fontId="17" fillId="0" borderId="0" xfId="9" applyFont="1" applyFill="1" applyAlignment="1">
      <alignment vertical="top" wrapText="1"/>
    </xf>
    <xf numFmtId="0" fontId="15" fillId="2" borderId="0" xfId="9" applyFont="1" applyFill="1" applyAlignment="1">
      <alignment vertical="top" wrapText="1"/>
    </xf>
    <xf numFmtId="0" fontId="15" fillId="0" borderId="0" xfId="0" applyFont="1" applyAlignment="1">
      <alignment horizontal="right" vertical="center"/>
    </xf>
    <xf numFmtId="0" fontId="16" fillId="0" borderId="0" xfId="9" applyFont="1" applyFill="1" applyAlignment="1">
      <alignment horizontal="center" vertical="top"/>
    </xf>
    <xf numFmtId="184" fontId="9" fillId="0" borderId="0" xfId="0" applyNumberFormat="1" applyFont="1">
      <alignment vertical="center"/>
    </xf>
    <xf numFmtId="0" fontId="28" fillId="2" borderId="0" xfId="9" applyFont="1" applyFill="1" applyAlignment="1">
      <alignment horizontal="right" vertical="center" shrinkToFit="1"/>
    </xf>
    <xf numFmtId="0" fontId="15" fillId="0" borderId="2" xfId="9" applyFont="1" applyBorder="1">
      <alignment vertical="center"/>
    </xf>
    <xf numFmtId="0" fontId="15" fillId="0" borderId="0" xfId="9" applyFont="1" applyAlignment="1">
      <alignment horizontal="center" vertical="center"/>
    </xf>
    <xf numFmtId="0" fontId="15" fillId="0" borderId="0" xfId="9" applyFont="1" applyAlignment="1">
      <alignment vertical="top" shrinkToFit="1"/>
    </xf>
    <xf numFmtId="0" fontId="15" fillId="0" borderId="2" xfId="9" applyFont="1" applyBorder="1" applyAlignment="1">
      <alignment vertical="top" shrinkToFit="1"/>
    </xf>
    <xf numFmtId="0" fontId="15" fillId="0" borderId="0" xfId="9" applyFont="1" applyAlignment="1">
      <alignment horizontal="left" vertical="top"/>
    </xf>
    <xf numFmtId="0" fontId="15" fillId="2" borderId="0" xfId="9" applyFont="1" applyFill="1" applyAlignment="1">
      <alignment horizontal="center" vertical="center"/>
    </xf>
    <xf numFmtId="0" fontId="38" fillId="2" borderId="0" xfId="9" applyFont="1" applyFill="1" applyAlignment="1">
      <alignment horizontal="center" vertical="center"/>
    </xf>
    <xf numFmtId="0" fontId="26" fillId="0" borderId="0" xfId="9" applyFont="1" applyAlignment="1">
      <alignment horizontal="center" vertical="center"/>
    </xf>
    <xf numFmtId="0" fontId="26" fillId="0" borderId="0" xfId="9" applyFont="1" applyAlignment="1">
      <alignment horizontal="right" vertical="center"/>
    </xf>
    <xf numFmtId="0" fontId="3" fillId="0" borderId="20" xfId="9" applyFont="1" applyFill="1" applyBorder="1" applyAlignment="1">
      <alignment horizontal="center" vertical="center"/>
    </xf>
    <xf numFmtId="0" fontId="28" fillId="0" borderId="25" xfId="9" applyFont="1" applyFill="1" applyBorder="1" applyAlignment="1">
      <alignment horizontal="right" vertical="top"/>
    </xf>
    <xf numFmtId="184" fontId="15" fillId="2"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top" shrinkToFit="1"/>
    </xf>
    <xf numFmtId="3" fontId="15" fillId="0" borderId="0" xfId="9" applyNumberFormat="1" applyFont="1" applyProtection="1">
      <alignment vertical="center"/>
      <protection hidden="1"/>
    </xf>
    <xf numFmtId="0" fontId="15" fillId="0" borderId="18" xfId="9" applyFont="1" applyFill="1" applyBorder="1" applyAlignment="1">
      <alignment horizontal="center" vertical="center"/>
    </xf>
    <xf numFmtId="198" fontId="15" fillId="0" borderId="45" xfId="0" applyNumberFormat="1" applyFont="1" applyBorder="1" applyAlignment="1">
      <alignment horizontal="center" vertical="center"/>
    </xf>
    <xf numFmtId="0" fontId="15" fillId="0" borderId="55" xfId="9" applyFont="1" applyFill="1" applyBorder="1" applyAlignment="1">
      <alignment horizontal="center" vertical="center"/>
    </xf>
    <xf numFmtId="0" fontId="15" fillId="0" borderId="57" xfId="9" applyFont="1" applyFill="1" applyBorder="1" applyAlignment="1">
      <alignment horizontal="center" vertical="center"/>
    </xf>
    <xf numFmtId="0" fontId="15" fillId="0" borderId="20" xfId="9" applyFont="1" applyFill="1" applyBorder="1">
      <alignment vertical="center"/>
    </xf>
    <xf numFmtId="0" fontId="15" fillId="0" borderId="13" xfId="9" applyFont="1" applyFill="1" applyBorder="1">
      <alignment vertical="center"/>
    </xf>
    <xf numFmtId="0" fontId="27" fillId="0" borderId="0" xfId="9" applyFont="1" applyFill="1">
      <alignment vertical="center"/>
    </xf>
    <xf numFmtId="176" fontId="9" fillId="0" borderId="13" xfId="3" applyFont="1" applyFill="1" applyBorder="1" applyAlignment="1" applyProtection="1">
      <alignment vertical="center"/>
    </xf>
    <xf numFmtId="0" fontId="64" fillId="0" borderId="25" xfId="9" applyFont="1" applyFill="1" applyBorder="1" applyAlignment="1">
      <alignment horizontal="right" vertical="top" wrapText="1"/>
    </xf>
    <xf numFmtId="0" fontId="2" fillId="0" borderId="0" xfId="0" applyFont="1" applyAlignment="1">
      <alignment horizontal="center" vertical="center"/>
    </xf>
    <xf numFmtId="0" fontId="2" fillId="0" borderId="13" xfId="0" applyFont="1" applyBorder="1" applyAlignment="1">
      <alignment vertical="center" shrinkToFit="1"/>
    </xf>
    <xf numFmtId="0" fontId="15" fillId="0" borderId="28" xfId="9" applyFont="1" applyFill="1" applyBorder="1" applyAlignment="1">
      <alignment horizontal="left" vertical="center"/>
    </xf>
    <xf numFmtId="0" fontId="28" fillId="0" borderId="2" xfId="9" applyFont="1" applyFill="1" applyBorder="1" applyAlignment="1">
      <alignment horizontal="center" vertical="center"/>
    </xf>
    <xf numFmtId="176" fontId="15" fillId="0" borderId="13" xfId="3" applyFont="1" applyFill="1" applyBorder="1" applyAlignment="1" applyProtection="1">
      <alignment vertical="center"/>
    </xf>
    <xf numFmtId="0" fontId="30" fillId="0" borderId="2" xfId="0" applyFont="1" applyBorder="1">
      <alignment vertical="center"/>
    </xf>
    <xf numFmtId="0" fontId="15" fillId="0" borderId="6" xfId="9" applyFont="1" applyFill="1" applyBorder="1">
      <alignment vertical="center"/>
    </xf>
    <xf numFmtId="0" fontId="64" fillId="0" borderId="8" xfId="9" applyFont="1" applyFill="1" applyBorder="1" applyAlignment="1">
      <alignment vertical="top" wrapText="1"/>
    </xf>
    <xf numFmtId="0" fontId="15" fillId="0" borderId="8" xfId="0" applyFont="1" applyBorder="1" applyAlignment="1">
      <alignment vertical="top" wrapText="1"/>
    </xf>
    <xf numFmtId="0" fontId="15" fillId="0" borderId="11" xfId="0" applyFont="1" applyBorder="1" applyAlignment="1">
      <alignment vertical="top" wrapText="1"/>
    </xf>
    <xf numFmtId="0" fontId="15" fillId="0" borderId="10" xfId="0" applyFont="1" applyBorder="1" applyAlignment="1">
      <alignment vertical="top" wrapText="1"/>
    </xf>
    <xf numFmtId="0" fontId="36" fillId="0" borderId="0" xfId="9" applyFont="1" applyFill="1" applyAlignment="1">
      <alignment vertical="top"/>
    </xf>
    <xf numFmtId="0" fontId="36" fillId="0" borderId="0" xfId="9" applyFont="1" applyFill="1" applyAlignment="1">
      <alignment vertical="top" wrapText="1"/>
    </xf>
    <xf numFmtId="176" fontId="15" fillId="0" borderId="25" xfId="3" applyFont="1" applyFill="1" applyBorder="1" applyAlignment="1" applyProtection="1">
      <alignment horizontal="right" vertical="center"/>
    </xf>
    <xf numFmtId="0" fontId="23" fillId="0" borderId="2" xfId="9" applyFont="1" applyFill="1" applyBorder="1" applyAlignment="1">
      <alignment horizontal="right" vertical="center"/>
    </xf>
    <xf numFmtId="0" fontId="15" fillId="0" borderId="19" xfId="9" applyFont="1" applyFill="1" applyBorder="1" applyAlignment="1">
      <alignment horizontal="right" vertical="top"/>
    </xf>
    <xf numFmtId="0" fontId="36" fillId="0" borderId="25" xfId="9" applyFont="1" applyFill="1" applyBorder="1" applyAlignment="1">
      <alignment horizontal="right" vertical="top"/>
    </xf>
    <xf numFmtId="176" fontId="9" fillId="0" borderId="25" xfId="3" applyFont="1" applyFill="1" applyBorder="1" applyAlignment="1">
      <alignment vertical="center"/>
    </xf>
    <xf numFmtId="0" fontId="75" fillId="0" borderId="0" xfId="9" applyFont="1" applyFill="1" applyAlignment="1">
      <alignment vertical="center" shrinkToFit="1"/>
    </xf>
    <xf numFmtId="0" fontId="15" fillId="0" borderId="217" xfId="9" applyFont="1" applyBorder="1" applyAlignment="1">
      <alignment horizontal="right" vertical="top"/>
    </xf>
    <xf numFmtId="0" fontId="15" fillId="0" borderId="220" xfId="9" applyFont="1" applyFill="1" applyBorder="1" applyAlignment="1">
      <alignment vertical="top" wrapText="1"/>
    </xf>
    <xf numFmtId="0" fontId="2" fillId="0" borderId="0" xfId="0" applyFont="1" applyAlignment="1">
      <alignment vertical="center" wrapText="1"/>
    </xf>
    <xf numFmtId="0" fontId="15" fillId="0" borderId="9" xfId="9" applyFont="1" applyFill="1" applyBorder="1" applyAlignment="1">
      <alignment horizontal="right" vertical="center"/>
    </xf>
    <xf numFmtId="0" fontId="64" fillId="0" borderId="0" xfId="9" applyFont="1" applyFill="1" applyAlignment="1">
      <alignment vertical="center" wrapText="1"/>
    </xf>
    <xf numFmtId="0" fontId="26" fillId="0" borderId="0" xfId="9" applyFont="1" applyFill="1" applyAlignment="1">
      <alignment horizontal="left" vertical="top"/>
    </xf>
    <xf numFmtId="0" fontId="12" fillId="0" borderId="0" xfId="9" applyFont="1" applyFill="1" applyAlignment="1">
      <alignment vertical="top"/>
    </xf>
    <xf numFmtId="0" fontId="9" fillId="0" borderId="0" xfId="0" applyFont="1" applyAlignment="1">
      <alignment vertical="top" wrapText="1"/>
    </xf>
    <xf numFmtId="0" fontId="9" fillId="0" borderId="0" xfId="0" applyFont="1" applyAlignment="1">
      <alignment horizontal="left" vertical="top"/>
    </xf>
    <xf numFmtId="0" fontId="17" fillId="0" borderId="0" xfId="9" applyFont="1" applyFill="1" applyAlignment="1">
      <alignment horizontal="left" vertical="center"/>
    </xf>
    <xf numFmtId="0" fontId="64" fillId="0" borderId="10" xfId="9" applyFont="1" applyFill="1" applyBorder="1" applyAlignment="1">
      <alignment vertical="top" wrapText="1"/>
    </xf>
    <xf numFmtId="0" fontId="26" fillId="0" borderId="12" xfId="9" applyFont="1" applyFill="1" applyBorder="1" applyAlignment="1">
      <alignment horizontal="center" vertical="center"/>
    </xf>
    <xf numFmtId="0" fontId="26" fillId="0" borderId="84" xfId="9" applyFont="1" applyFill="1" applyBorder="1" applyAlignment="1">
      <alignment horizontal="center" vertical="center"/>
    </xf>
    <xf numFmtId="0" fontId="26" fillId="0" borderId="6" xfId="9" applyFont="1" applyFill="1" applyBorder="1" applyAlignment="1">
      <alignment horizontal="center" vertical="center"/>
    </xf>
    <xf numFmtId="0" fontId="26" fillId="0" borderId="129" xfId="9" applyFont="1" applyFill="1" applyBorder="1" applyAlignment="1">
      <alignment horizontal="center" vertical="center"/>
    </xf>
    <xf numFmtId="0" fontId="26" fillId="0" borderId="125" xfId="9" applyFont="1" applyFill="1" applyBorder="1" applyAlignment="1">
      <alignment horizontal="center" vertical="center"/>
    </xf>
    <xf numFmtId="0" fontId="26" fillId="0" borderId="11" xfId="9" applyFont="1" applyFill="1" applyBorder="1" applyAlignment="1">
      <alignment horizontal="center" vertical="center"/>
    </xf>
    <xf numFmtId="0" fontId="26" fillId="0" borderId="10" xfId="9" applyFont="1" applyFill="1" applyBorder="1" applyAlignment="1">
      <alignment horizontal="center" vertical="center"/>
    </xf>
    <xf numFmtId="0" fontId="26" fillId="0" borderId="45" xfId="9" applyFont="1" applyFill="1" applyBorder="1" applyAlignment="1">
      <alignment horizontal="center" vertical="center"/>
    </xf>
    <xf numFmtId="0" fontId="26" fillId="0" borderId="96" xfId="9" applyFont="1" applyFill="1" applyBorder="1" applyAlignment="1">
      <alignment horizontal="center" vertical="center"/>
    </xf>
    <xf numFmtId="0" fontId="26" fillId="0" borderId="90" xfId="9" applyFont="1" applyFill="1" applyBorder="1" applyAlignment="1">
      <alignment horizontal="center" vertical="center"/>
    </xf>
    <xf numFmtId="0" fontId="16" fillId="0" borderId="0" xfId="9" applyFont="1" applyFill="1" applyAlignment="1">
      <alignment vertical="top"/>
    </xf>
    <xf numFmtId="0" fontId="16" fillId="0" borderId="8" xfId="9" applyFont="1" applyFill="1" applyBorder="1" applyAlignment="1">
      <alignment vertical="top"/>
    </xf>
    <xf numFmtId="0" fontId="16" fillId="0" borderId="88" xfId="9" applyFont="1" applyFill="1" applyBorder="1" applyAlignment="1">
      <alignment wrapText="1"/>
    </xf>
    <xf numFmtId="0" fontId="19" fillId="0" borderId="88" xfId="9" applyFont="1" applyFill="1" applyBorder="1" applyAlignment="1"/>
    <xf numFmtId="0" fontId="16" fillId="0" borderId="88" xfId="0" applyFont="1" applyBorder="1" applyAlignment="1">
      <alignment vertical="center" shrinkToFit="1"/>
    </xf>
    <xf numFmtId="0" fontId="16" fillId="0" borderId="88" xfId="9" applyFont="1" applyFill="1" applyBorder="1">
      <alignment vertical="center"/>
    </xf>
    <xf numFmtId="0" fontId="16" fillId="0" borderId="102" xfId="9" applyFont="1" applyFill="1" applyBorder="1">
      <alignment vertical="center"/>
    </xf>
    <xf numFmtId="0" fontId="16" fillId="0" borderId="46" xfId="9" applyFont="1" applyFill="1" applyBorder="1" applyAlignment="1">
      <alignment wrapText="1"/>
    </xf>
    <xf numFmtId="0" fontId="19" fillId="0" borderId="46" xfId="9" applyFont="1" applyFill="1" applyBorder="1" applyAlignment="1"/>
    <xf numFmtId="0" fontId="16" fillId="0" borderId="46" xfId="9" applyFont="1" applyFill="1" applyBorder="1" applyAlignment="1">
      <alignment vertical="top"/>
    </xf>
    <xf numFmtId="0" fontId="16" fillId="0" borderId="89" xfId="9" applyFont="1" applyFill="1" applyBorder="1" applyAlignment="1">
      <alignment vertical="top"/>
    </xf>
    <xf numFmtId="0" fontId="15" fillId="0" borderId="0" xfId="9" applyFont="1" applyFill="1" applyAlignment="1" applyProtection="1">
      <alignment horizontal="center" vertical="center"/>
      <protection locked="0"/>
    </xf>
    <xf numFmtId="0" fontId="15" fillId="0" borderId="0" xfId="9" applyFont="1" applyFill="1" applyAlignment="1" applyProtection="1">
      <alignment horizontal="left" vertical="center"/>
      <protection locked="0"/>
    </xf>
    <xf numFmtId="0" fontId="15" fillId="0" borderId="25" xfId="9" applyFont="1" applyFill="1" applyBorder="1" applyProtection="1">
      <alignment vertical="center"/>
      <protection locked="0"/>
    </xf>
    <xf numFmtId="0" fontId="20" fillId="0" borderId="2" xfId="16" applyFont="1" applyBorder="1">
      <alignment vertical="center"/>
    </xf>
    <xf numFmtId="0" fontId="94" fillId="0" borderId="0" xfId="14" applyFont="1" applyFill="1" applyAlignment="1" applyProtection="1">
      <alignment vertical="center"/>
      <protection locked="0"/>
    </xf>
    <xf numFmtId="0" fontId="31" fillId="0" borderId="34" xfId="9" applyFont="1" applyFill="1" applyBorder="1" applyProtection="1">
      <alignment vertical="center"/>
      <protection locked="0"/>
    </xf>
    <xf numFmtId="0" fontId="3" fillId="0" borderId="1" xfId="9" applyFont="1" applyFill="1" applyBorder="1" applyAlignment="1" applyProtection="1">
      <alignment horizontal="center" vertical="center"/>
      <protection locked="0"/>
    </xf>
    <xf numFmtId="0" fontId="3" fillId="0" borderId="0" xfId="9" applyFont="1" applyFill="1" applyAlignment="1" applyProtection="1">
      <alignment horizontal="center" vertical="center"/>
      <protection locked="0"/>
    </xf>
    <xf numFmtId="0" fontId="31" fillId="0" borderId="0" xfId="9" applyFont="1" applyFill="1" applyAlignment="1" applyProtection="1">
      <alignment horizontal="center" vertical="center"/>
      <protection locked="0"/>
    </xf>
    <xf numFmtId="0" fontId="31" fillId="0" borderId="25" xfId="9" applyFont="1" applyFill="1" applyBorder="1" applyAlignment="1" applyProtection="1">
      <alignment horizontal="center" vertical="center"/>
      <protection locked="0"/>
    </xf>
    <xf numFmtId="0" fontId="31" fillId="0" borderId="20" xfId="9" applyFont="1" applyFill="1" applyBorder="1" applyAlignment="1" applyProtection="1">
      <alignment horizontal="center" vertical="center"/>
      <protection locked="0"/>
    </xf>
    <xf numFmtId="176" fontId="15" fillId="0" borderId="0" xfId="3" applyFont="1" applyFill="1" applyBorder="1" applyAlignment="1" applyProtection="1">
      <alignment vertical="center"/>
      <protection locked="0"/>
    </xf>
    <xf numFmtId="0" fontId="25" fillId="0" borderId="2" xfId="9" applyFont="1" applyFill="1" applyBorder="1" applyAlignment="1" applyProtection="1">
      <alignment horizontal="left" vertical="center"/>
      <protection locked="0"/>
    </xf>
    <xf numFmtId="0" fontId="15" fillId="0" borderId="2" xfId="9" applyFont="1" applyFill="1" applyBorder="1" applyAlignment="1" applyProtection="1">
      <alignment horizontal="left" vertical="center"/>
      <protection locked="0"/>
    </xf>
    <xf numFmtId="0" fontId="15" fillId="0" borderId="2" xfId="9" applyFont="1" applyFill="1" applyBorder="1" applyProtection="1">
      <alignment vertical="center"/>
      <protection locked="0"/>
    </xf>
    <xf numFmtId="0" fontId="28" fillId="0" borderId="2" xfId="9" applyFont="1" applyFill="1" applyBorder="1" applyAlignment="1" applyProtection="1">
      <alignment horizontal="center" vertical="center"/>
      <protection locked="0"/>
    </xf>
    <xf numFmtId="176" fontId="15" fillId="0" borderId="25" xfId="3" applyFont="1" applyFill="1" applyBorder="1" applyAlignment="1">
      <alignment horizontal="right" vertical="center"/>
    </xf>
    <xf numFmtId="176" fontId="15" fillId="0" borderId="25" xfId="3" applyFont="1" applyFill="1" applyBorder="1" applyAlignment="1">
      <alignment horizontal="right" vertical="top"/>
    </xf>
    <xf numFmtId="176" fontId="15" fillId="0" borderId="0" xfId="3" applyFont="1" applyFill="1" applyBorder="1" applyAlignment="1">
      <alignment vertical="top" wrapText="1"/>
    </xf>
    <xf numFmtId="176" fontId="15" fillId="0" borderId="27" xfId="3" applyFont="1" applyFill="1" applyBorder="1" applyAlignment="1">
      <alignment vertical="center"/>
    </xf>
    <xf numFmtId="176" fontId="15" fillId="0" borderId="3" xfId="3" applyFont="1" applyFill="1" applyBorder="1" applyAlignment="1">
      <alignment vertical="top" wrapText="1"/>
    </xf>
    <xf numFmtId="0" fontId="2" fillId="0" borderId="0" xfId="0" applyFont="1" applyAlignment="1">
      <alignment horizontal="left" vertical="center" wrapText="1"/>
    </xf>
    <xf numFmtId="0" fontId="8" fillId="0" borderId="1" xfId="9" applyFont="1" applyFill="1" applyBorder="1" applyAlignment="1">
      <alignment vertical="top"/>
    </xf>
    <xf numFmtId="0" fontId="8" fillId="0" borderId="13" xfId="9" applyFont="1" applyFill="1" applyBorder="1" applyAlignment="1">
      <alignment horizontal="left" vertical="top"/>
    </xf>
    <xf numFmtId="0" fontId="8" fillId="0" borderId="1" xfId="9" applyFont="1" applyFill="1" applyBorder="1" applyAlignment="1">
      <alignment horizontal="left" vertical="center"/>
    </xf>
    <xf numFmtId="0" fontId="24" fillId="0" borderId="0" xfId="9" applyFont="1" applyFill="1">
      <alignment vertical="center"/>
    </xf>
    <xf numFmtId="176" fontId="15" fillId="0" borderId="2" xfId="3" applyFont="1" applyFill="1" applyBorder="1" applyAlignment="1">
      <alignment vertical="top" wrapText="1"/>
    </xf>
    <xf numFmtId="0" fontId="93" fillId="0" borderId="2" xfId="9" applyFont="1" applyFill="1" applyBorder="1" applyAlignment="1">
      <alignment vertical="top" wrapText="1"/>
    </xf>
    <xf numFmtId="0" fontId="15" fillId="0" borderId="27" xfId="9" applyFont="1" applyFill="1" applyBorder="1" applyAlignment="1">
      <alignment vertical="top"/>
    </xf>
    <xf numFmtId="0" fontId="15" fillId="0" borderId="3" xfId="9" applyFont="1" applyFill="1" applyBorder="1" applyAlignment="1">
      <alignment vertical="top" wrapText="1"/>
    </xf>
    <xf numFmtId="0" fontId="33" fillId="0" borderId="12" xfId="9" applyFont="1" applyFill="1" applyBorder="1" applyAlignment="1">
      <alignment vertical="top" wrapText="1"/>
    </xf>
    <xf numFmtId="0" fontId="15" fillId="0" borderId="5" xfId="9" applyFont="1" applyFill="1" applyBorder="1">
      <alignment vertical="center"/>
    </xf>
    <xf numFmtId="0" fontId="15" fillId="0" borderId="12" xfId="9" applyFont="1" applyFill="1" applyBorder="1" applyAlignment="1">
      <alignment horizontal="left" vertical="top" wrapText="1"/>
    </xf>
    <xf numFmtId="0" fontId="3" fillId="0" borderId="0" xfId="0" applyFont="1">
      <alignment vertical="center"/>
    </xf>
    <xf numFmtId="0" fontId="5" fillId="0" borderId="0" xfId="0" applyFont="1" applyAlignment="1">
      <alignment horizontal="center" vertical="center"/>
    </xf>
    <xf numFmtId="0" fontId="5" fillId="0" borderId="0" xfId="0" applyFont="1">
      <alignment vertical="center"/>
    </xf>
    <xf numFmtId="0" fontId="8" fillId="0" borderId="34" xfId="0" applyFont="1" applyBorder="1" applyAlignment="1">
      <alignment horizontal="center" vertical="center"/>
    </xf>
    <xf numFmtId="0" fontId="13" fillId="0" borderId="67" xfId="0" applyFont="1" applyBorder="1" applyAlignment="1">
      <alignment horizontal="center" vertical="center" wrapText="1"/>
    </xf>
    <xf numFmtId="0" fontId="24" fillId="0" borderId="67" xfId="0" applyFont="1" applyBorder="1" applyAlignment="1">
      <alignment horizontal="left" vertical="center" wrapText="1" shrinkToFit="1"/>
    </xf>
    <xf numFmtId="0" fontId="8" fillId="0" borderId="67" xfId="0" applyFont="1" applyBorder="1" applyAlignment="1">
      <alignment horizontal="left" vertical="center" shrinkToFit="1"/>
    </xf>
    <xf numFmtId="0" fontId="7" fillId="0" borderId="21" xfId="0" applyFont="1" applyBorder="1" applyAlignment="1">
      <alignment horizontal="distributed" vertical="center" indent="1"/>
    </xf>
    <xf numFmtId="0" fontId="6" fillId="0" borderId="21" xfId="0" applyFont="1" applyBorder="1">
      <alignment vertical="center"/>
    </xf>
    <xf numFmtId="0" fontId="78" fillId="0" borderId="0" xfId="0" applyFont="1">
      <alignment vertical="center"/>
    </xf>
    <xf numFmtId="0" fontId="8" fillId="0" borderId="33" xfId="0" applyFont="1" applyBorder="1">
      <alignment vertical="center"/>
    </xf>
    <xf numFmtId="0" fontId="7" fillId="0" borderId="34" xfId="0" applyFont="1" applyBorder="1">
      <alignment vertical="center"/>
    </xf>
    <xf numFmtId="0" fontId="8" fillId="0" borderId="36" xfId="0" applyFont="1" applyBorder="1">
      <alignment vertical="center"/>
    </xf>
    <xf numFmtId="0" fontId="8" fillId="0" borderId="37" xfId="0" applyFont="1" applyBorder="1" applyAlignment="1">
      <alignment horizontal="distributed" vertical="center"/>
    </xf>
    <xf numFmtId="0" fontId="6" fillId="0" borderId="31" xfId="0" applyFont="1" applyBorder="1">
      <alignment vertical="center"/>
    </xf>
    <xf numFmtId="0" fontId="8" fillId="0" borderId="31" xfId="0" applyFont="1" applyBorder="1" applyAlignment="1">
      <alignment horizontal="center" vertical="center"/>
    </xf>
    <xf numFmtId="0" fontId="8" fillId="0" borderId="38" xfId="0" applyFont="1" applyBorder="1">
      <alignment vertical="center"/>
    </xf>
    <xf numFmtId="0" fontId="8" fillId="0" borderId="39" xfId="0" applyFont="1" applyBorder="1" applyAlignment="1">
      <alignment horizontal="distributed" vertical="center"/>
    </xf>
    <xf numFmtId="0" fontId="6" fillId="0" borderId="40" xfId="0" applyFont="1" applyBorder="1">
      <alignment vertical="center"/>
    </xf>
    <xf numFmtId="0" fontId="8" fillId="0" borderId="40" xfId="0" applyFont="1" applyBorder="1" applyAlignment="1">
      <alignment horizontal="center" vertical="center"/>
    </xf>
    <xf numFmtId="0" fontId="8" fillId="0" borderId="42" xfId="0" applyFont="1" applyBorder="1">
      <alignment vertical="center"/>
    </xf>
    <xf numFmtId="0" fontId="8" fillId="0" borderId="0" xfId="0" applyFont="1" applyAlignment="1">
      <alignment horizontal="distributed" vertical="center"/>
    </xf>
    <xf numFmtId="0" fontId="24" fillId="0" borderId="21" xfId="0" applyFont="1" applyBorder="1" applyAlignment="1">
      <alignment horizontal="center" vertical="center" textRotation="255"/>
    </xf>
    <xf numFmtId="0" fontId="8" fillId="0" borderId="21" xfId="0" applyFont="1" applyBorder="1" applyAlignment="1">
      <alignment horizontal="distributed" vertical="center"/>
    </xf>
    <xf numFmtId="0" fontId="24" fillId="0" borderId="21" xfId="0" applyFont="1" applyBorder="1" applyAlignment="1">
      <alignment horizontal="center" vertical="center"/>
    </xf>
    <xf numFmtId="0" fontId="8" fillId="0" borderId="21" xfId="0" applyFont="1" applyBorder="1" applyAlignment="1">
      <alignment horizontal="center" vertical="center"/>
    </xf>
    <xf numFmtId="0" fontId="8" fillId="0" borderId="21" xfId="0" applyFont="1" applyBorder="1" applyAlignment="1">
      <alignment horizontal="center" vertical="center" shrinkToFit="1"/>
    </xf>
    <xf numFmtId="0" fontId="24" fillId="0" borderId="0" xfId="0" applyFont="1" applyAlignment="1">
      <alignment horizontal="center" vertical="center" textRotation="255"/>
    </xf>
    <xf numFmtId="0" fontId="24" fillId="0" borderId="0" xfId="0" applyFont="1" applyAlignment="1">
      <alignment horizontal="center" vertical="center"/>
    </xf>
    <xf numFmtId="0" fontId="8" fillId="0" borderId="0" xfId="0" applyFont="1" applyAlignment="1">
      <alignment horizontal="center" vertical="center" shrinkToFit="1"/>
    </xf>
    <xf numFmtId="0" fontId="8" fillId="0" borderId="0" xfId="0" applyFont="1" applyAlignment="1">
      <alignment horizontal="right" vertical="top"/>
    </xf>
    <xf numFmtId="0" fontId="27" fillId="0" borderId="1" xfId="9" applyFont="1" applyFill="1" applyBorder="1" applyAlignment="1">
      <alignment horizontal="right" vertical="center"/>
    </xf>
    <xf numFmtId="0" fontId="15" fillId="0" borderId="28" xfId="9" applyFont="1" applyFill="1" applyBorder="1" applyAlignment="1">
      <alignment horizontal="left" vertical="top" wrapText="1"/>
    </xf>
    <xf numFmtId="0" fontId="15" fillId="0" borderId="13" xfId="9" applyFont="1" applyFill="1" applyBorder="1" applyAlignment="1">
      <alignment vertical="top" wrapText="1"/>
    </xf>
    <xf numFmtId="0" fontId="15" fillId="0" borderId="13" xfId="0" applyFont="1" applyBorder="1" applyAlignment="1">
      <alignment vertical="top" wrapText="1"/>
    </xf>
    <xf numFmtId="0" fontId="83" fillId="0" borderId="0" xfId="9" applyFont="1" applyAlignment="1">
      <alignment horizontal="left" vertical="center"/>
    </xf>
    <xf numFmtId="0" fontId="83" fillId="0" borderId="1" xfId="9" applyFont="1" applyBorder="1" applyAlignment="1">
      <alignment horizontal="left" vertical="center"/>
    </xf>
    <xf numFmtId="0" fontId="83" fillId="0" borderId="2" xfId="9" applyFont="1" applyFill="1" applyBorder="1">
      <alignment vertical="center"/>
    </xf>
    <xf numFmtId="0" fontId="83" fillId="0" borderId="0" xfId="9" applyFont="1" applyFill="1">
      <alignment vertical="center"/>
    </xf>
    <xf numFmtId="0" fontId="86" fillId="0" borderId="0" xfId="9" applyFont="1" applyAlignment="1">
      <alignment horizontal="left" vertical="center"/>
    </xf>
    <xf numFmtId="0" fontId="83" fillId="0" borderId="0" xfId="9" applyFont="1">
      <alignment vertical="center"/>
    </xf>
    <xf numFmtId="0" fontId="83" fillId="0" borderId="0" xfId="9" quotePrefix="1" applyFont="1">
      <alignment vertical="center"/>
    </xf>
    <xf numFmtId="0" fontId="15" fillId="0" borderId="46" xfId="9" applyFont="1" applyBorder="1" applyAlignment="1">
      <alignment horizontal="left" vertical="center"/>
    </xf>
    <xf numFmtId="0" fontId="15" fillId="0" borderId="18" xfId="9" applyFont="1" applyBorder="1">
      <alignment vertical="center"/>
    </xf>
    <xf numFmtId="0" fontId="15" fillId="0" borderId="78" xfId="9" applyFont="1" applyBorder="1" applyAlignment="1">
      <alignment vertical="center" shrinkToFit="1"/>
    </xf>
    <xf numFmtId="0" fontId="15" fillId="0" borderId="32" xfId="9" applyFont="1" applyBorder="1" applyAlignment="1">
      <alignment vertical="center" wrapText="1"/>
    </xf>
    <xf numFmtId="0" fontId="83" fillId="0" borderId="0" xfId="0" applyFont="1">
      <alignment vertical="center"/>
    </xf>
    <xf numFmtId="0" fontId="83" fillId="0" borderId="1" xfId="0" applyFont="1" applyBorder="1">
      <alignment vertical="center"/>
    </xf>
    <xf numFmtId="0" fontId="87" fillId="0" borderId="2" xfId="0" applyFont="1" applyBorder="1" applyAlignment="1">
      <alignment vertical="center" wrapText="1"/>
    </xf>
    <xf numFmtId="0" fontId="87" fillId="0" borderId="0" xfId="0" applyFont="1" applyAlignment="1">
      <alignment vertical="center" wrapText="1"/>
    </xf>
    <xf numFmtId="0" fontId="84" fillId="0" borderId="0" xfId="9" applyFont="1" applyAlignment="1">
      <alignment horizontal="left" vertical="top"/>
    </xf>
    <xf numFmtId="0" fontId="87" fillId="0" borderId="2" xfId="0" applyFont="1" applyBorder="1" applyAlignment="1">
      <alignment horizontal="left" vertical="center" wrapText="1"/>
    </xf>
    <xf numFmtId="0" fontId="87" fillId="0" borderId="0" xfId="0" applyFont="1" applyAlignment="1">
      <alignment horizontal="left" vertical="center" wrapText="1"/>
    </xf>
    <xf numFmtId="0" fontId="32" fillId="0" borderId="1" xfId="0" applyFont="1" applyBorder="1">
      <alignment vertical="center"/>
    </xf>
    <xf numFmtId="0" fontId="32" fillId="0" borderId="2" xfId="0" applyFont="1" applyBorder="1">
      <alignment vertical="center"/>
    </xf>
    <xf numFmtId="0" fontId="32" fillId="0" borderId="0" xfId="0" applyFont="1">
      <alignment vertical="center"/>
    </xf>
    <xf numFmtId="0" fontId="32" fillId="0" borderId="13" xfId="0" applyFont="1" applyBorder="1">
      <alignment vertical="center"/>
    </xf>
    <xf numFmtId="0" fontId="15" fillId="0" borderId="2" xfId="0" applyFont="1" applyBorder="1" applyAlignment="1">
      <alignment vertical="top" wrapText="1" shrinkToFit="1"/>
    </xf>
    <xf numFmtId="0" fontId="15" fillId="0" borderId="13" xfId="0" applyFont="1" applyBorder="1" applyAlignment="1">
      <alignment vertical="top" wrapText="1" shrinkToFit="1"/>
    </xf>
    <xf numFmtId="0" fontId="32" fillId="0" borderId="25" xfId="0" applyFont="1" applyBorder="1">
      <alignment vertical="center"/>
    </xf>
    <xf numFmtId="0" fontId="15" fillId="0" borderId="13"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25" xfId="0" applyFont="1" applyBorder="1" applyAlignment="1">
      <alignment horizontal="center" vertical="center" wrapText="1"/>
    </xf>
    <xf numFmtId="0" fontId="20" fillId="0" borderId="0" xfId="0" applyFont="1" applyAlignment="1">
      <alignment vertical="center" shrinkToFit="1"/>
    </xf>
    <xf numFmtId="0" fontId="15" fillId="0" borderId="2" xfId="0" applyFont="1" applyBorder="1" applyAlignment="1">
      <alignment horizontal="left" vertical="top" wrapText="1" shrinkToFit="1"/>
    </xf>
    <xf numFmtId="0" fontId="15" fillId="0" borderId="0" xfId="0" applyFont="1" applyAlignment="1">
      <alignment vertical="top"/>
    </xf>
    <xf numFmtId="0" fontId="15" fillId="0" borderId="2" xfId="0" applyFont="1" applyBorder="1" applyAlignment="1">
      <alignment vertical="top"/>
    </xf>
    <xf numFmtId="0" fontId="15" fillId="0" borderId="5" xfId="0" applyFont="1" applyBorder="1" applyAlignment="1">
      <alignment horizontal="left" vertical="top" wrapText="1"/>
    </xf>
    <xf numFmtId="0" fontId="15" fillId="0" borderId="0" xfId="0" applyFont="1" applyAlignment="1">
      <alignment horizontal="left" vertical="top" wrapText="1"/>
    </xf>
    <xf numFmtId="49" fontId="3" fillId="0" borderId="0" xfId="9" quotePrefix="1" applyNumberFormat="1" applyFont="1" applyFill="1" applyAlignment="1">
      <alignment horizontal="center" vertical="center"/>
    </xf>
    <xf numFmtId="0" fontId="9" fillId="0" borderId="0" xfId="9" applyAlignment="1">
      <alignment horizontal="center" vertical="center"/>
    </xf>
    <xf numFmtId="0" fontId="15" fillId="0" borderId="25" xfId="9" applyFont="1" applyFill="1" applyBorder="1" applyAlignment="1"/>
    <xf numFmtId="0" fontId="9" fillId="0" borderId="0" xfId="9">
      <alignment vertical="center"/>
    </xf>
    <xf numFmtId="0" fontId="9" fillId="2" borderId="0" xfId="9" applyFill="1" applyAlignment="1">
      <alignment horizontal="left" vertical="center"/>
    </xf>
    <xf numFmtId="0" fontId="9" fillId="2" borderId="0" xfId="9" applyFill="1" applyAlignment="1">
      <alignment vertical="top" wrapText="1"/>
    </xf>
    <xf numFmtId="0" fontId="9" fillId="0" borderId="0" xfId="9" applyAlignment="1">
      <alignment vertical="top" wrapText="1"/>
    </xf>
    <xf numFmtId="0" fontId="9" fillId="0" borderId="12" xfId="9" applyFill="1" applyBorder="1" applyAlignment="1">
      <alignment horizontal="center" vertical="center" shrinkToFit="1"/>
    </xf>
    <xf numFmtId="0" fontId="9" fillId="0" borderId="3" xfId="9" applyFill="1" applyBorder="1" applyAlignment="1">
      <alignment horizontal="center" vertical="center" shrinkToFit="1"/>
    </xf>
    <xf numFmtId="0" fontId="9" fillId="2" borderId="0" xfId="9" applyFill="1" applyAlignment="1">
      <alignment horizontal="right" vertical="center"/>
    </xf>
    <xf numFmtId="0" fontId="9" fillId="0" borderId="12" xfId="9" applyFill="1" applyBorder="1" applyAlignment="1">
      <alignment horizontal="left" vertical="center"/>
    </xf>
    <xf numFmtId="0" fontId="15" fillId="2" borderId="0" xfId="9" applyFont="1" applyFill="1">
      <alignment vertical="center"/>
    </xf>
    <xf numFmtId="0" fontId="9" fillId="0" borderId="5" xfId="9" applyFill="1" applyBorder="1">
      <alignment vertical="center"/>
    </xf>
    <xf numFmtId="0" fontId="15" fillId="0" borderId="1" xfId="9" applyFont="1" applyFill="1" applyBorder="1" applyAlignment="1">
      <alignment horizontal="left" vertical="top"/>
    </xf>
    <xf numFmtId="182" fontId="20" fillId="6" borderId="18" xfId="9" applyNumberFormat="1" applyFont="1" applyFill="1" applyBorder="1" applyAlignment="1">
      <alignment horizontal="left" vertical="center" shrinkToFit="1"/>
    </xf>
    <xf numFmtId="182" fontId="12" fillId="6" borderId="50" xfId="0" applyNumberFormat="1" applyFont="1" applyFill="1" applyBorder="1" applyAlignment="1">
      <alignment horizontal="right" vertical="center" shrinkToFit="1"/>
    </xf>
    <xf numFmtId="182" fontId="15" fillId="0" borderId="0" xfId="9" applyNumberFormat="1" applyFont="1" applyFill="1" applyAlignment="1">
      <alignment horizontal="right"/>
    </xf>
    <xf numFmtId="182" fontId="15" fillId="0" borderId="0" xfId="9" applyNumberFormat="1" applyFont="1" applyFill="1" applyAlignment="1">
      <alignment horizontal="left"/>
    </xf>
    <xf numFmtId="183" fontId="2" fillId="0" borderId="0" xfId="0" applyNumberFormat="1" applyFont="1" applyAlignment="1">
      <alignment vertical="center" shrinkToFit="1"/>
    </xf>
    <xf numFmtId="182" fontId="20" fillId="0" borderId="0" xfId="9" applyNumberFormat="1" applyFont="1" applyFill="1" applyAlignment="1">
      <alignment horizontal="left" vertical="center" shrinkToFit="1"/>
    </xf>
    <xf numFmtId="182" fontId="12" fillId="0" borderId="0" xfId="0" applyNumberFormat="1" applyFont="1" applyAlignment="1">
      <alignment horizontal="right" vertical="center" shrinkToFit="1"/>
    </xf>
    <xf numFmtId="182" fontId="12" fillId="0" borderId="0" xfId="9" applyNumberFormat="1" applyFont="1" applyFill="1">
      <alignment vertical="center"/>
    </xf>
    <xf numFmtId="182" fontId="15" fillId="0" borderId="0" xfId="9" applyNumberFormat="1" applyFont="1" applyFill="1" applyAlignment="1">
      <alignment horizontal="left" shrinkToFit="1"/>
    </xf>
    <xf numFmtId="182" fontId="15" fillId="0" borderId="0" xfId="9" applyNumberFormat="1" applyFont="1" applyFill="1" applyAlignment="1">
      <alignment shrinkToFit="1"/>
    </xf>
    <xf numFmtId="182" fontId="15" fillId="0" borderId="0" xfId="9" applyNumberFormat="1" applyFont="1" applyFill="1">
      <alignment vertical="center"/>
    </xf>
    <xf numFmtId="0" fontId="24" fillId="0" borderId="0" xfId="9" applyFont="1" applyFill="1" applyAlignment="1">
      <alignment horizontal="center" vertical="center"/>
    </xf>
    <xf numFmtId="182" fontId="12" fillId="0" borderId="1" xfId="9" applyNumberFormat="1" applyFont="1" applyFill="1" applyBorder="1">
      <alignment vertical="center"/>
    </xf>
    <xf numFmtId="0" fontId="12" fillId="0" borderId="1" xfId="9" applyFont="1" applyFill="1" applyBorder="1">
      <alignment vertical="center"/>
    </xf>
    <xf numFmtId="0" fontId="68" fillId="0" borderId="0" xfId="9" applyFont="1" applyFill="1" applyAlignment="1">
      <alignment horizontal="left" vertical="center"/>
    </xf>
    <xf numFmtId="0" fontId="33" fillId="0" borderId="0" xfId="0" applyFont="1" applyAlignment="1">
      <alignment horizontal="center" vertical="center"/>
    </xf>
    <xf numFmtId="0" fontId="12" fillId="0" borderId="21" xfId="9" applyFont="1" applyFill="1" applyBorder="1" applyAlignment="1">
      <alignment horizontal="right" vertical="center"/>
    </xf>
    <xf numFmtId="0" fontId="84" fillId="0" borderId="0" xfId="9" applyFont="1" applyFill="1" applyAlignment="1">
      <alignment horizontal="center" vertical="center"/>
    </xf>
    <xf numFmtId="0" fontId="36" fillId="0" borderId="0" xfId="9" applyFont="1" applyFill="1" applyAlignment="1">
      <alignment vertical="center" wrapText="1"/>
    </xf>
    <xf numFmtId="196" fontId="8" fillId="0" borderId="0" xfId="0" applyNumberFormat="1" applyFont="1" applyAlignment="1">
      <alignment vertical="center" shrinkToFit="1"/>
    </xf>
    <xf numFmtId="196" fontId="83" fillId="0" borderId="0" xfId="9" applyNumberFormat="1" applyFont="1" applyFill="1" applyAlignment="1">
      <alignment vertical="center" shrinkToFit="1"/>
    </xf>
    <xf numFmtId="0" fontId="83" fillId="0" borderId="0" xfId="9" applyFont="1" applyFill="1" applyAlignment="1">
      <alignment horizontal="center" vertical="center"/>
    </xf>
    <xf numFmtId="196" fontId="83" fillId="0" borderId="0" xfId="9" applyNumberFormat="1" applyFont="1" applyFill="1" applyAlignment="1">
      <alignment horizontal="left" vertical="center" shrinkToFit="1"/>
    </xf>
    <xf numFmtId="0" fontId="83" fillId="0" borderId="0" xfId="9" applyFont="1" applyFill="1" applyAlignment="1">
      <alignment horizontal="left" vertical="center" shrinkToFit="1"/>
    </xf>
    <xf numFmtId="0" fontId="15" fillId="0" borderId="0" xfId="9" applyFont="1" applyFill="1" applyAlignment="1">
      <alignment vertical="center" textRotation="255" wrapText="1"/>
    </xf>
    <xf numFmtId="0" fontId="15" fillId="11" borderId="33" xfId="9" applyFont="1" applyFill="1" applyBorder="1">
      <alignment vertical="center"/>
    </xf>
    <xf numFmtId="0" fontId="15" fillId="11" borderId="34" xfId="9" applyFont="1" applyFill="1" applyBorder="1">
      <alignment vertical="center"/>
    </xf>
    <xf numFmtId="0" fontId="15" fillId="11" borderId="36" xfId="9" applyFont="1" applyFill="1" applyBorder="1">
      <alignment vertical="center"/>
    </xf>
    <xf numFmtId="0" fontId="15" fillId="0" borderId="0" xfId="9" applyFont="1" applyFill="1" applyAlignment="1">
      <alignment vertical="center" textRotation="255"/>
    </xf>
    <xf numFmtId="0" fontId="20" fillId="0" borderId="0" xfId="0" applyFont="1" applyAlignment="1">
      <alignment vertical="center" textRotation="255"/>
    </xf>
    <xf numFmtId="20" fontId="15" fillId="0" borderId="0" xfId="9" applyNumberFormat="1" applyFont="1" applyFill="1">
      <alignment vertical="center"/>
    </xf>
    <xf numFmtId="20" fontId="15" fillId="0" borderId="0" xfId="9" applyNumberFormat="1" applyFont="1" applyFill="1" applyAlignment="1">
      <alignment vertical="center" shrinkToFit="1"/>
    </xf>
    <xf numFmtId="0" fontId="9" fillId="2" borderId="158" xfId="9" applyFill="1" applyBorder="1" applyAlignment="1" applyProtection="1">
      <alignment horizontal="center" vertical="center" shrinkToFit="1"/>
      <protection locked="0"/>
    </xf>
    <xf numFmtId="0" fontId="9" fillId="2" borderId="159" xfId="9" applyFill="1" applyBorder="1" applyAlignment="1" applyProtection="1">
      <alignment horizontal="center" vertical="center" shrinkToFit="1"/>
      <protection locked="0"/>
    </xf>
    <xf numFmtId="0" fontId="9" fillId="2" borderId="159" xfId="9" applyFill="1" applyBorder="1" applyAlignment="1" applyProtection="1">
      <alignment horizontal="center" vertical="top" shrinkToFit="1"/>
      <protection locked="0"/>
    </xf>
    <xf numFmtId="0" fontId="9" fillId="2" borderId="196" xfId="9" applyFill="1" applyBorder="1" applyAlignment="1" applyProtection="1">
      <alignment horizontal="center" vertical="top" shrinkToFit="1"/>
      <protection locked="0"/>
    </xf>
    <xf numFmtId="0" fontId="9" fillId="2" borderId="196" xfId="9" applyFill="1" applyBorder="1" applyAlignment="1" applyProtection="1">
      <alignment horizontal="center" vertical="center" shrinkToFit="1"/>
      <protection locked="0"/>
    </xf>
    <xf numFmtId="0" fontId="3" fillId="0" borderId="0" xfId="9" quotePrefix="1" applyFont="1">
      <alignment vertical="center"/>
    </xf>
    <xf numFmtId="0" fontId="9" fillId="0" borderId="11" xfId="9" applyBorder="1">
      <alignment vertical="center"/>
    </xf>
    <xf numFmtId="0" fontId="9" fillId="2" borderId="0" xfId="9" applyFill="1">
      <alignment vertical="center"/>
    </xf>
    <xf numFmtId="0" fontId="89" fillId="8" borderId="24" xfId="0" applyFont="1" applyFill="1" applyBorder="1" applyAlignment="1">
      <alignment horizontal="center" vertical="center" shrinkToFit="1"/>
    </xf>
    <xf numFmtId="0" fontId="9" fillId="2" borderId="198" xfId="9" applyFill="1" applyBorder="1" applyAlignment="1">
      <alignment horizontal="center" vertical="center"/>
    </xf>
    <xf numFmtId="211" fontId="9" fillId="2" borderId="198" xfId="9" applyNumberFormat="1" applyFill="1" applyBorder="1" applyAlignment="1">
      <alignment horizontal="center" vertical="center"/>
    </xf>
    <xf numFmtId="0" fontId="41" fillId="0" borderId="0" xfId="9" applyFont="1" applyAlignment="1">
      <alignment vertical="center" wrapText="1"/>
    </xf>
    <xf numFmtId="0" fontId="9" fillId="2" borderId="81" xfId="9" applyFill="1" applyBorder="1" applyAlignment="1">
      <alignment horizontal="center" vertical="center"/>
    </xf>
    <xf numFmtId="0" fontId="9" fillId="2" borderId="81" xfId="9" applyFill="1" applyBorder="1" applyAlignment="1">
      <alignment horizontal="center" vertical="center" shrinkToFit="1"/>
    </xf>
    <xf numFmtId="0" fontId="41" fillId="0" borderId="0" xfId="9" applyFont="1">
      <alignment vertical="center"/>
    </xf>
    <xf numFmtId="0" fontId="19" fillId="9" borderId="23" xfId="0" applyFont="1" applyFill="1" applyBorder="1">
      <alignment vertical="center"/>
    </xf>
    <xf numFmtId="0" fontId="19" fillId="9" borderId="81" xfId="0" applyFont="1" applyFill="1" applyBorder="1" applyAlignment="1">
      <alignment horizontal="center" vertical="center"/>
    </xf>
    <xf numFmtId="20" fontId="19" fillId="9" borderId="11" xfId="0" applyNumberFormat="1" applyFont="1" applyFill="1" applyBorder="1" applyAlignment="1">
      <alignment horizontal="centerContinuous" vertical="center"/>
    </xf>
    <xf numFmtId="0" fontId="19" fillId="9" borderId="11" xfId="0" applyFont="1" applyFill="1" applyBorder="1" applyAlignment="1">
      <alignment horizontal="centerContinuous" vertical="center"/>
    </xf>
    <xf numFmtId="0" fontId="19" fillId="9" borderId="10" xfId="0" applyFont="1" applyFill="1" applyBorder="1" applyAlignment="1">
      <alignment horizontal="centerContinuous" vertical="center"/>
    </xf>
    <xf numFmtId="213" fontId="9" fillId="0" borderId="0" xfId="9" applyNumberFormat="1">
      <alignment vertical="center"/>
    </xf>
    <xf numFmtId="0" fontId="19" fillId="9" borderId="24" xfId="0" applyFont="1" applyFill="1" applyBorder="1">
      <alignment vertical="center"/>
    </xf>
    <xf numFmtId="0" fontId="19" fillId="0" borderId="157" xfId="0" applyFont="1" applyBorder="1" applyAlignment="1">
      <alignment horizontal="center" vertical="center"/>
    </xf>
    <xf numFmtId="0" fontId="20" fillId="9" borderId="30" xfId="0" applyFont="1" applyFill="1" applyBorder="1" applyAlignment="1">
      <alignment horizontal="center" vertical="center"/>
    </xf>
    <xf numFmtId="0" fontId="20" fillId="9" borderId="24" xfId="0" applyFont="1" applyFill="1" applyBorder="1" applyAlignment="1">
      <alignment horizontal="center" vertical="center"/>
    </xf>
    <xf numFmtId="0" fontId="19" fillId="0" borderId="210" xfId="0" applyFont="1" applyBorder="1" applyAlignment="1">
      <alignment horizontal="center" vertical="center"/>
    </xf>
    <xf numFmtId="0" fontId="19" fillId="0" borderId="211" xfId="0" applyFont="1" applyBorder="1" applyAlignment="1">
      <alignment horizontal="center" vertical="center"/>
    </xf>
    <xf numFmtId="0" fontId="11" fillId="2" borderId="0" xfId="9" applyFont="1" applyFill="1" applyAlignment="1">
      <alignment horizontal="left" vertical="center"/>
    </xf>
    <xf numFmtId="0" fontId="20" fillId="0" borderId="0" xfId="0" applyFont="1">
      <alignment vertical="center"/>
    </xf>
    <xf numFmtId="0" fontId="9" fillId="2" borderId="0" xfId="9" applyFill="1" applyAlignment="1">
      <alignment vertical="center" wrapText="1"/>
    </xf>
    <xf numFmtId="0" fontId="19" fillId="8" borderId="24" xfId="0" applyFont="1" applyFill="1" applyBorder="1" applyAlignment="1">
      <alignment horizontal="center" vertical="center"/>
    </xf>
    <xf numFmtId="0" fontId="22" fillId="10" borderId="54" xfId="9" applyFont="1" applyFill="1" applyBorder="1" applyAlignment="1">
      <alignment horizontal="right" vertical="center"/>
    </xf>
    <xf numFmtId="0" fontId="22" fillId="10" borderId="51" xfId="9" applyFont="1" applyFill="1" applyBorder="1">
      <alignment vertical="center"/>
    </xf>
    <xf numFmtId="0" fontId="22" fillId="10" borderId="47" xfId="9" applyFont="1" applyFill="1" applyBorder="1">
      <alignment vertical="center"/>
    </xf>
    <xf numFmtId="214" fontId="22" fillId="10" borderId="51" xfId="9" applyNumberFormat="1" applyFont="1" applyFill="1" applyBorder="1">
      <alignment vertical="center"/>
    </xf>
    <xf numFmtId="201" fontId="22" fillId="0" borderId="7" xfId="9" applyNumberFormat="1" applyFont="1" applyFill="1" applyBorder="1" applyAlignment="1">
      <alignment vertical="center" shrinkToFit="1"/>
    </xf>
    <xf numFmtId="0" fontId="9" fillId="2" borderId="0" xfId="9" applyFill="1" applyAlignment="1">
      <alignment horizontal="right" vertical="center" wrapText="1"/>
    </xf>
    <xf numFmtId="0" fontId="19" fillId="0" borderId="24" xfId="0" applyFont="1" applyBorder="1" applyAlignment="1">
      <alignment horizontal="center" vertical="center"/>
    </xf>
    <xf numFmtId="20" fontId="19" fillId="0" borderId="24" xfId="0" applyNumberFormat="1" applyFont="1" applyBorder="1" applyAlignment="1">
      <alignment horizontal="center" vertical="center"/>
    </xf>
    <xf numFmtId="201" fontId="19" fillId="8" borderId="32" xfId="0" applyNumberFormat="1" applyFont="1" applyFill="1" applyBorder="1" applyAlignment="1">
      <alignment horizontal="center" vertical="center"/>
    </xf>
    <xf numFmtId="0" fontId="20" fillId="0" borderId="207" xfId="0" applyFont="1" applyBorder="1" applyAlignment="1">
      <alignment horizontal="center" vertical="center"/>
    </xf>
    <xf numFmtId="0" fontId="20" fillId="0" borderId="15" xfId="0" applyFont="1" applyBorder="1" applyAlignment="1">
      <alignment horizontal="center" vertical="center"/>
    </xf>
    <xf numFmtId="0" fontId="20" fillId="0" borderId="108" xfId="0" applyFont="1" applyBorder="1" applyAlignment="1">
      <alignment horizontal="center" vertical="center"/>
    </xf>
    <xf numFmtId="0" fontId="22" fillId="2" borderId="55" xfId="9" applyFont="1" applyFill="1" applyBorder="1" applyAlignment="1">
      <alignment horizontal="right" vertical="center"/>
    </xf>
    <xf numFmtId="0" fontId="22" fillId="2" borderId="45" xfId="9" applyFont="1" applyFill="1" applyBorder="1">
      <alignment vertical="center"/>
    </xf>
    <xf numFmtId="0" fontId="22" fillId="2" borderId="90" xfId="9" applyFont="1" applyFill="1" applyBorder="1">
      <alignment vertical="center"/>
    </xf>
    <xf numFmtId="214" fontId="22" fillId="2" borderId="45" xfId="9" applyNumberFormat="1" applyFont="1" applyFill="1" applyBorder="1">
      <alignment vertical="center"/>
    </xf>
    <xf numFmtId="0" fontId="22" fillId="0" borderId="7" xfId="9" applyFont="1" applyFill="1" applyBorder="1" applyAlignment="1">
      <alignment vertical="center" shrinkToFit="1"/>
    </xf>
    <xf numFmtId="0" fontId="22" fillId="0" borderId="0" xfId="9" applyFont="1" applyFill="1">
      <alignment vertical="center"/>
    </xf>
    <xf numFmtId="0" fontId="20" fillId="0" borderId="212" xfId="0" applyFont="1" applyBorder="1" applyAlignment="1">
      <alignment horizontal="center" vertical="center"/>
    </xf>
    <xf numFmtId="0" fontId="20" fillId="0" borderId="24" xfId="0" applyFont="1" applyBorder="1" applyAlignment="1">
      <alignment horizontal="center" vertical="center"/>
    </xf>
    <xf numFmtId="0" fontId="20" fillId="0" borderId="213" xfId="0" applyFont="1" applyBorder="1" applyAlignment="1">
      <alignment horizontal="center" vertical="center"/>
    </xf>
    <xf numFmtId="0" fontId="22" fillId="2" borderId="57" xfId="9" applyFont="1" applyFill="1" applyBorder="1" applyAlignment="1">
      <alignment horizontal="right" vertical="center" shrinkToFit="1"/>
    </xf>
    <xf numFmtId="0" fontId="22" fillId="2" borderId="44" xfId="9" applyFont="1" applyFill="1" applyBorder="1" applyAlignment="1">
      <alignment vertical="center" textRotation="255" shrinkToFit="1"/>
    </xf>
    <xf numFmtId="0" fontId="22" fillId="2" borderId="44" xfId="9" applyFont="1" applyFill="1" applyBorder="1" applyAlignment="1">
      <alignment horizontal="left" vertical="center" shrinkToFit="1"/>
    </xf>
    <xf numFmtId="0" fontId="22" fillId="2" borderId="44" xfId="9" applyFont="1" applyFill="1" applyBorder="1">
      <alignment vertical="center"/>
    </xf>
    <xf numFmtId="0" fontId="22" fillId="0" borderId="0" xfId="9" applyFont="1" applyFill="1" applyAlignment="1">
      <alignment horizontal="left" vertical="center" shrinkToFit="1"/>
    </xf>
    <xf numFmtId="0" fontId="22" fillId="0" borderId="0" xfId="9" applyFont="1" applyFill="1" applyAlignment="1">
      <alignment vertical="center" shrinkToFit="1"/>
    </xf>
    <xf numFmtId="0" fontId="20" fillId="0" borderId="208" xfId="0" applyFont="1" applyBorder="1" applyAlignment="1">
      <alignment horizontal="center" vertical="center"/>
    </xf>
    <xf numFmtId="0" fontId="20" fillId="0" borderId="214" xfId="0" applyFont="1" applyBorder="1" applyAlignment="1">
      <alignment horizontal="center" vertical="center"/>
    </xf>
    <xf numFmtId="0" fontId="20" fillId="0" borderId="209" xfId="0" applyFont="1" applyBorder="1" applyAlignment="1">
      <alignment horizontal="center" vertical="center"/>
    </xf>
    <xf numFmtId="0" fontId="9" fillId="2" borderId="12" xfId="9" applyFill="1" applyBorder="1" applyAlignment="1">
      <alignment vertical="top"/>
    </xf>
    <xf numFmtId="0" fontId="9" fillId="2" borderId="12" xfId="9" applyFill="1" applyBorder="1">
      <alignment vertical="center"/>
    </xf>
    <xf numFmtId="0" fontId="9" fillId="2" borderId="0" xfId="9" applyFill="1" applyAlignment="1">
      <alignment horizontal="left" vertical="center" shrinkToFit="1"/>
    </xf>
    <xf numFmtId="0" fontId="9" fillId="0" borderId="0" xfId="6" applyFill="1" applyAlignment="1">
      <alignment vertical="top" wrapText="1"/>
    </xf>
    <xf numFmtId="0" fontId="9" fillId="0" borderId="1" xfId="6" applyFill="1" applyBorder="1" applyAlignment="1">
      <alignment horizontal="left" vertical="center"/>
    </xf>
    <xf numFmtId="0" fontId="9" fillId="0" borderId="0" xfId="6" applyFill="1" applyAlignment="1">
      <alignment horizontal="left" vertical="top" wrapText="1"/>
    </xf>
    <xf numFmtId="0" fontId="9" fillId="0" borderId="0" xfId="6" applyFill="1">
      <alignment vertical="center"/>
    </xf>
    <xf numFmtId="0" fontId="9" fillId="0" borderId="13" xfId="9" applyFill="1" applyBorder="1" applyAlignment="1">
      <alignment horizontal="right" vertical="center"/>
    </xf>
    <xf numFmtId="181" fontId="91" fillId="5" borderId="51" xfId="9" applyNumberFormat="1" applyFont="1" applyFill="1" applyBorder="1" applyAlignment="1">
      <alignment horizontal="center" vertical="center" shrinkToFit="1"/>
    </xf>
    <xf numFmtId="0" fontId="9" fillId="0" borderId="0" xfId="0" applyFont="1" applyAlignment="1">
      <alignment horizontal="center" vertical="center" shrinkToFit="1"/>
    </xf>
    <xf numFmtId="0" fontId="12" fillId="0" borderId="12" xfId="0" applyFont="1" applyBorder="1">
      <alignment vertical="center"/>
    </xf>
    <xf numFmtId="0" fontId="12" fillId="0" borderId="25" xfId="0" applyFont="1" applyBorder="1">
      <alignment vertical="center"/>
    </xf>
    <xf numFmtId="0" fontId="9" fillId="0" borderId="2" xfId="9" applyFill="1" applyBorder="1" applyAlignment="1">
      <alignment horizontal="right" vertical="center"/>
    </xf>
    <xf numFmtId="0" fontId="9" fillId="0" borderId="0" xfId="9" applyFill="1" applyAlignment="1">
      <alignment vertical="center" wrapText="1" shrinkToFit="1"/>
    </xf>
    <xf numFmtId="0" fontId="2" fillId="0" borderId="0" xfId="0" applyFont="1" applyAlignment="1">
      <alignment vertical="top" wrapText="1"/>
    </xf>
    <xf numFmtId="0" fontId="9" fillId="0" borderId="1" xfId="0" applyFont="1" applyBorder="1">
      <alignment vertical="center"/>
    </xf>
    <xf numFmtId="0" fontId="9" fillId="0" borderId="13" xfId="9" applyFill="1" applyBorder="1" applyAlignment="1">
      <alignment wrapText="1"/>
    </xf>
    <xf numFmtId="0" fontId="9" fillId="0" borderId="1" xfId="6" quotePrefix="1" applyFill="1" applyBorder="1" applyAlignment="1">
      <alignment vertical="top" wrapText="1"/>
    </xf>
    <xf numFmtId="0" fontId="15" fillId="0" borderId="0" xfId="6" applyFont="1" applyFill="1" applyAlignment="1">
      <alignment vertical="top" wrapText="1"/>
    </xf>
    <xf numFmtId="0" fontId="15" fillId="0" borderId="25" xfId="9" applyFont="1" applyBorder="1" applyAlignment="1">
      <alignment horizontal="center" vertical="center"/>
    </xf>
    <xf numFmtId="0" fontId="9" fillId="0" borderId="0" xfId="6" applyFill="1" applyAlignment="1">
      <alignment horizontal="left" vertical="center"/>
    </xf>
    <xf numFmtId="0" fontId="15" fillId="2" borderId="25" xfId="9" applyFont="1" applyFill="1" applyBorder="1" applyAlignment="1">
      <alignment horizontal="center" vertical="center"/>
    </xf>
    <xf numFmtId="0" fontId="9" fillId="0" borderId="1" xfId="6" quotePrefix="1" applyFill="1" applyBorder="1">
      <alignment vertical="center"/>
    </xf>
    <xf numFmtId="3" fontId="9" fillId="0" borderId="0" xfId="9" applyNumberFormat="1" applyFill="1" applyAlignment="1">
      <alignment horizontal="center" vertical="center"/>
    </xf>
    <xf numFmtId="0" fontId="15" fillId="0" borderId="25" xfId="0" applyFont="1" applyBorder="1" applyAlignment="1">
      <alignment horizontal="right" vertical="center"/>
    </xf>
    <xf numFmtId="0" fontId="9" fillId="0" borderId="0" xfId="9" applyAlignment="1">
      <alignment vertical="center" wrapText="1"/>
    </xf>
    <xf numFmtId="3" fontId="9" fillId="0" borderId="0" xfId="9" applyNumberFormat="1" applyFill="1">
      <alignment vertical="center"/>
    </xf>
    <xf numFmtId="0" fontId="67" fillId="0" borderId="0" xfId="9" applyFont="1" applyAlignment="1">
      <alignment horizontal="left" vertical="top"/>
    </xf>
    <xf numFmtId="0" fontId="15" fillId="0" borderId="0" xfId="9" applyFont="1" applyAlignment="1">
      <alignment horizontal="left" vertical="center"/>
    </xf>
    <xf numFmtId="0" fontId="15" fillId="0" borderId="0" xfId="9" applyFont="1" applyAlignment="1">
      <alignment vertical="top"/>
    </xf>
    <xf numFmtId="0" fontId="9" fillId="0" borderId="25" xfId="9" applyBorder="1" applyAlignment="1">
      <alignment horizontal="center" vertical="center"/>
    </xf>
    <xf numFmtId="181" fontId="15" fillId="0" borderId="45" xfId="9" applyNumberFormat="1" applyFont="1" applyFill="1" applyBorder="1" applyAlignment="1" applyProtection="1">
      <alignment horizontal="center" vertical="center" shrinkToFit="1"/>
      <protection locked="0"/>
    </xf>
    <xf numFmtId="181" fontId="15" fillId="0" borderId="44" xfId="9" applyNumberFormat="1" applyFont="1" applyFill="1" applyBorder="1" applyAlignment="1" applyProtection="1">
      <alignment horizontal="center" vertical="center" shrinkToFit="1"/>
      <protection locked="0"/>
    </xf>
    <xf numFmtId="0" fontId="17" fillId="0" borderId="0" xfId="9" applyFont="1">
      <alignment vertical="center"/>
    </xf>
    <xf numFmtId="178" fontId="15" fillId="2" borderId="25" xfId="9" applyNumberFormat="1" applyFont="1" applyFill="1" applyBorder="1" applyAlignment="1">
      <alignment horizontal="right" vertical="center" shrinkToFit="1"/>
    </xf>
    <xf numFmtId="178" fontId="15" fillId="2" borderId="0" xfId="9" applyNumberFormat="1" applyFont="1" applyFill="1" applyAlignment="1">
      <alignment horizontal="left" vertical="center" shrinkToFit="1"/>
    </xf>
    <xf numFmtId="178" fontId="15" fillId="2" borderId="7" xfId="9" applyNumberFormat="1" applyFont="1" applyFill="1" applyBorder="1" applyAlignment="1">
      <alignment horizontal="right" vertical="center" shrinkToFit="1"/>
    </xf>
    <xf numFmtId="178" fontId="15" fillId="2" borderId="8" xfId="9" applyNumberFormat="1" applyFont="1" applyFill="1" applyBorder="1" applyAlignment="1">
      <alignment horizontal="left" vertical="center" shrinkToFit="1"/>
    </xf>
    <xf numFmtId="0" fontId="15" fillId="0" borderId="19" xfId="9" applyFont="1" applyFill="1" applyBorder="1" applyAlignment="1"/>
    <xf numFmtId="0" fontId="15" fillId="0" borderId="12" xfId="9" applyFont="1" applyFill="1" applyBorder="1" applyAlignment="1"/>
    <xf numFmtId="0" fontId="15" fillId="0" borderId="28" xfId="9" applyFont="1" applyFill="1" applyBorder="1" applyAlignment="1"/>
    <xf numFmtId="0" fontId="15" fillId="2" borderId="46" xfId="9" applyFont="1" applyFill="1" applyBorder="1" applyAlignment="1">
      <alignment horizontal="center" vertical="center" shrinkToFit="1"/>
    </xf>
    <xf numFmtId="0" fontId="15" fillId="0" borderId="13" xfId="9" applyFont="1" applyFill="1" applyBorder="1" applyAlignment="1"/>
    <xf numFmtId="0" fontId="15" fillId="2" borderId="7" xfId="9" applyFont="1" applyFill="1" applyBorder="1" applyAlignment="1">
      <alignment vertical="center" shrinkToFit="1"/>
    </xf>
    <xf numFmtId="0" fontId="15" fillId="2" borderId="8" xfId="9" applyFont="1" applyFill="1" applyBorder="1" applyAlignment="1">
      <alignment horizontal="left" vertical="center"/>
    </xf>
    <xf numFmtId="0" fontId="15" fillId="2" borderId="0" xfId="9" applyFont="1" applyFill="1" applyAlignment="1">
      <alignment vertical="center" shrinkToFit="1"/>
    </xf>
    <xf numFmtId="184" fontId="15" fillId="6" borderId="0" xfId="9" applyNumberFormat="1" applyFont="1" applyFill="1" applyAlignment="1">
      <alignment vertical="center" shrinkToFit="1"/>
    </xf>
    <xf numFmtId="178" fontId="15" fillId="2" borderId="25" xfId="9" applyNumberFormat="1" applyFont="1" applyFill="1" applyBorder="1" applyAlignment="1">
      <alignment vertical="center" shrinkToFit="1"/>
    </xf>
    <xf numFmtId="178" fontId="15" fillId="2" borderId="0" xfId="9" applyNumberFormat="1" applyFont="1" applyFill="1" applyAlignment="1">
      <alignment vertical="center" shrinkToFit="1"/>
    </xf>
    <xf numFmtId="178" fontId="15" fillId="2" borderId="7" xfId="9" applyNumberFormat="1" applyFont="1" applyFill="1" applyBorder="1" applyAlignment="1">
      <alignment vertical="center" shrinkToFit="1"/>
    </xf>
    <xf numFmtId="178" fontId="15" fillId="2" borderId="8" xfId="9" applyNumberFormat="1" applyFont="1" applyFill="1" applyBorder="1" applyAlignment="1">
      <alignment vertical="center" shrinkToFit="1"/>
    </xf>
    <xf numFmtId="0" fontId="15" fillId="0" borderId="115" xfId="9" applyFont="1" applyFill="1" applyBorder="1">
      <alignment vertical="center"/>
    </xf>
    <xf numFmtId="0" fontId="15" fillId="0" borderId="46" xfId="9" applyFont="1" applyFill="1" applyBorder="1">
      <alignment vertical="center"/>
    </xf>
    <xf numFmtId="0" fontId="15" fillId="0" borderId="171" xfId="9" applyFont="1" applyFill="1" applyBorder="1">
      <alignment vertical="center"/>
    </xf>
    <xf numFmtId="0" fontId="15" fillId="2" borderId="78" xfId="9" applyFont="1" applyFill="1" applyBorder="1" applyAlignment="1">
      <alignment vertical="center" shrinkToFit="1"/>
    </xf>
    <xf numFmtId="0" fontId="15" fillId="2" borderId="89" xfId="9" applyFont="1" applyFill="1" applyBorder="1" applyAlignment="1">
      <alignment horizontal="left" vertical="center"/>
    </xf>
    <xf numFmtId="0" fontId="15" fillId="2" borderId="46" xfId="9" applyFont="1" applyFill="1" applyBorder="1" applyAlignment="1">
      <alignment vertical="center" shrinkToFit="1"/>
    </xf>
    <xf numFmtId="184" fontId="15" fillId="6" borderId="46" xfId="9" applyNumberFormat="1" applyFont="1" applyFill="1" applyBorder="1" applyAlignment="1">
      <alignment vertical="center" shrinkToFit="1"/>
    </xf>
    <xf numFmtId="178" fontId="15" fillId="2" borderId="115" xfId="9" applyNumberFormat="1" applyFont="1" applyFill="1" applyBorder="1" applyAlignment="1">
      <alignment vertical="center" shrinkToFit="1"/>
    </xf>
    <xf numFmtId="178" fontId="15" fillId="2" borderId="46" xfId="9" applyNumberFormat="1" applyFont="1" applyFill="1" applyBorder="1" applyAlignment="1">
      <alignment vertical="center" shrinkToFit="1"/>
    </xf>
    <xf numFmtId="178" fontId="15" fillId="2" borderId="78" xfId="9" applyNumberFormat="1" applyFont="1" applyFill="1" applyBorder="1" applyAlignment="1">
      <alignment vertical="center" shrinkToFit="1"/>
    </xf>
    <xf numFmtId="178" fontId="15" fillId="2" borderId="89" xfId="9" applyNumberFormat="1" applyFont="1" applyFill="1" applyBorder="1" applyAlignment="1">
      <alignment vertical="center" shrinkToFit="1"/>
    </xf>
    <xf numFmtId="0" fontId="15" fillId="2" borderId="9" xfId="9" applyFont="1" applyFill="1" applyBorder="1" applyAlignment="1">
      <alignment vertical="center" shrinkToFit="1"/>
    </xf>
    <xf numFmtId="0" fontId="15" fillId="2" borderId="10" xfId="9" applyFont="1" applyFill="1" applyBorder="1" applyAlignment="1">
      <alignment horizontal="left" vertical="center"/>
    </xf>
    <xf numFmtId="0" fontId="15" fillId="2" borderId="11" xfId="9" applyFont="1" applyFill="1" applyBorder="1" applyAlignment="1">
      <alignment vertical="center" shrinkToFit="1"/>
    </xf>
    <xf numFmtId="184" fontId="15" fillId="6" borderId="53" xfId="9" applyNumberFormat="1" applyFont="1" applyFill="1" applyBorder="1" applyAlignment="1">
      <alignment vertical="center" shrinkToFit="1"/>
    </xf>
    <xf numFmtId="0" fontId="15" fillId="2" borderId="29" xfId="9" applyFont="1" applyFill="1" applyBorder="1" applyAlignment="1">
      <alignment horizontal="left" vertical="center"/>
    </xf>
    <xf numFmtId="178" fontId="15" fillId="2" borderId="26" xfId="9" applyNumberFormat="1" applyFont="1" applyFill="1" applyBorder="1" applyAlignment="1">
      <alignment vertical="center" shrinkToFit="1"/>
    </xf>
    <xf numFmtId="178" fontId="15" fillId="2" borderId="11" xfId="9" applyNumberFormat="1" applyFont="1" applyFill="1" applyBorder="1" applyAlignment="1">
      <alignment vertical="center" shrinkToFit="1"/>
    </xf>
    <xf numFmtId="178" fontId="15" fillId="2" borderId="9" xfId="9" applyNumberFormat="1" applyFont="1" applyFill="1" applyBorder="1" applyAlignment="1">
      <alignment vertical="center" shrinkToFit="1"/>
    </xf>
    <xf numFmtId="178" fontId="15" fillId="2" borderId="10" xfId="9" applyNumberFormat="1" applyFont="1" applyFill="1" applyBorder="1" applyAlignment="1">
      <alignment vertical="center" shrinkToFit="1"/>
    </xf>
    <xf numFmtId="182" fontId="15" fillId="6" borderId="22" xfId="9" applyNumberFormat="1" applyFont="1" applyFill="1" applyBorder="1" applyAlignment="1">
      <alignment vertical="center" shrinkToFit="1"/>
    </xf>
    <xf numFmtId="0" fontId="15" fillId="2" borderId="21" xfId="9" applyFont="1" applyFill="1" applyBorder="1" applyAlignment="1">
      <alignment horizontal="left" vertical="center" shrinkToFit="1"/>
    </xf>
    <xf numFmtId="184" fontId="15" fillId="6" borderId="22" xfId="9" applyNumberFormat="1" applyFont="1" applyFill="1" applyBorder="1" applyAlignment="1">
      <alignment vertical="center" shrinkToFit="1"/>
    </xf>
    <xf numFmtId="1" fontId="15" fillId="2" borderId="21" xfId="9" applyNumberFormat="1" applyFont="1" applyFill="1" applyBorder="1" applyAlignment="1">
      <alignment horizontal="left" vertical="center" shrinkToFit="1"/>
    </xf>
    <xf numFmtId="3" fontId="15" fillId="0" borderId="0" xfId="9" applyNumberFormat="1" applyFont="1">
      <alignment vertical="center"/>
    </xf>
    <xf numFmtId="182" fontId="15" fillId="6" borderId="4" xfId="9" applyNumberFormat="1" applyFont="1" applyFill="1" applyBorder="1" applyAlignment="1">
      <alignment vertical="center" shrinkToFit="1"/>
    </xf>
    <xf numFmtId="0" fontId="15" fillId="2" borderId="3" xfId="9" applyFont="1" applyFill="1" applyBorder="1" applyAlignment="1">
      <alignment horizontal="left" vertical="center" shrinkToFit="1"/>
    </xf>
    <xf numFmtId="184" fontId="15" fillId="6" borderId="4" xfId="9" applyNumberFormat="1" applyFont="1" applyFill="1" applyBorder="1" applyAlignment="1">
      <alignment vertical="center" shrinkToFit="1"/>
    </xf>
    <xf numFmtId="0" fontId="20" fillId="0" borderId="0" xfId="0" quotePrefix="1" applyFont="1" applyAlignment="1">
      <alignment horizontal="center" vertical="top"/>
    </xf>
    <xf numFmtId="0" fontId="15" fillId="0" borderId="0" xfId="9" applyFont="1" applyAlignment="1">
      <alignment horizontal="right" vertical="center"/>
    </xf>
    <xf numFmtId="0" fontId="20" fillId="0" borderId="0" xfId="0" quotePrefix="1" applyFont="1" applyAlignment="1">
      <alignment vertical="top"/>
    </xf>
    <xf numFmtId="0" fontId="20" fillId="0" borderId="0" xfId="9" quotePrefix="1" applyFont="1">
      <alignment vertical="center"/>
    </xf>
    <xf numFmtId="0" fontId="73" fillId="0" borderId="0" xfId="9" applyFont="1">
      <alignment vertical="center"/>
    </xf>
    <xf numFmtId="0" fontId="8" fillId="0" borderId="0" xfId="9" applyFont="1">
      <alignment vertical="center"/>
    </xf>
    <xf numFmtId="0" fontId="15" fillId="2" borderId="0" xfId="9" applyFont="1" applyFill="1" applyAlignment="1">
      <alignment vertical="center" textRotation="255"/>
    </xf>
    <xf numFmtId="0" fontId="15" fillId="2" borderId="0" xfId="9" applyFont="1" applyFill="1" applyAlignment="1">
      <alignment vertical="center" textRotation="255" shrinkToFit="1"/>
    </xf>
    <xf numFmtId="0" fontId="15" fillId="2" borderId="0" xfId="9" applyFont="1" applyFill="1" applyAlignment="1">
      <alignment vertical="center" wrapText="1"/>
    </xf>
    <xf numFmtId="0" fontId="38" fillId="0" borderId="0" xfId="9" applyFont="1" applyAlignment="1">
      <alignment vertical="center" wrapText="1" shrinkToFit="1"/>
    </xf>
    <xf numFmtId="0" fontId="63" fillId="2" borderId="0" xfId="9" applyFont="1" applyFill="1" applyAlignment="1">
      <alignment vertical="center" wrapText="1"/>
    </xf>
    <xf numFmtId="0" fontId="15" fillId="0" borderId="0" xfId="9" applyFont="1" applyAlignment="1">
      <alignment vertical="center" wrapText="1"/>
    </xf>
    <xf numFmtId="178" fontId="15" fillId="2" borderId="0" xfId="9" applyNumberFormat="1" applyFont="1" applyFill="1" applyAlignment="1">
      <alignment horizontal="right" vertical="center" shrinkToFit="1"/>
    </xf>
    <xf numFmtId="49" fontId="15" fillId="2" borderId="0" xfId="9" applyNumberFormat="1" applyFont="1" applyFill="1" applyAlignment="1">
      <alignment vertical="center" shrinkToFit="1"/>
    </xf>
    <xf numFmtId="0" fontId="15" fillId="0" borderId="0" xfId="9" applyFont="1" applyAlignment="1">
      <alignment vertical="center" shrinkToFit="1"/>
    </xf>
    <xf numFmtId="0" fontId="15" fillId="2" borderId="0" xfId="9" applyFont="1" applyFill="1" applyAlignment="1">
      <alignment wrapText="1"/>
    </xf>
    <xf numFmtId="0" fontId="16" fillId="2" borderId="0" xfId="9" applyFont="1" applyFill="1" applyAlignment="1">
      <alignment vertical="center" wrapText="1"/>
    </xf>
    <xf numFmtId="192" fontId="15" fillId="0" borderId="0" xfId="9" applyNumberFormat="1" applyFont="1">
      <alignment vertical="center"/>
    </xf>
    <xf numFmtId="0" fontId="15" fillId="2" borderId="0" xfId="9" applyFont="1" applyFill="1" applyAlignment="1">
      <alignment horizontal="left" vertical="center"/>
    </xf>
    <xf numFmtId="1" fontId="15" fillId="6" borderId="0" xfId="9" applyNumberFormat="1" applyFont="1" applyFill="1" applyAlignment="1">
      <alignment vertical="center" shrinkToFit="1"/>
    </xf>
    <xf numFmtId="0" fontId="15" fillId="2" borderId="0" xfId="9" applyFont="1" applyFill="1" applyAlignment="1">
      <alignment horizontal="left" vertical="center" shrinkToFit="1"/>
    </xf>
    <xf numFmtId="1" fontId="15" fillId="2" borderId="0" xfId="9" applyNumberFormat="1" applyFont="1" applyFill="1" applyAlignment="1">
      <alignment horizontal="left" vertical="center" shrinkToFit="1"/>
    </xf>
    <xf numFmtId="182" fontId="15" fillId="6" borderId="0" xfId="9" applyNumberFormat="1" applyFont="1" applyFill="1" applyAlignment="1">
      <alignment vertical="center" shrinkToFit="1"/>
    </xf>
    <xf numFmtId="178" fontId="15" fillId="6" borderId="0" xfId="9" applyNumberFormat="1" applyFont="1" applyFill="1" applyAlignment="1">
      <alignment vertical="center" shrinkToFit="1"/>
    </xf>
    <xf numFmtId="0" fontId="15" fillId="6" borderId="0" xfId="9" applyFont="1" applyFill="1" applyAlignment="1">
      <alignment vertical="center" shrinkToFit="1"/>
    </xf>
    <xf numFmtId="38" fontId="15" fillId="6" borderId="0" xfId="9" applyNumberFormat="1" applyFont="1" applyFill="1" applyAlignment="1">
      <alignment vertical="center" shrinkToFit="1"/>
    </xf>
    <xf numFmtId="38" fontId="15" fillId="0" borderId="0" xfId="9" applyNumberFormat="1" applyFont="1" applyFill="1" applyAlignment="1">
      <alignment vertical="center" wrapText="1"/>
    </xf>
    <xf numFmtId="0" fontId="15" fillId="2" borderId="9" xfId="9" applyFont="1" applyFill="1" applyBorder="1" applyAlignment="1" applyProtection="1">
      <alignment vertical="center" shrinkToFit="1"/>
      <protection locked="0"/>
    </xf>
    <xf numFmtId="0" fontId="15" fillId="2" borderId="11" xfId="9" applyFont="1" applyFill="1" applyBorder="1" applyAlignment="1" applyProtection="1">
      <alignment vertical="center" shrinkToFit="1"/>
      <protection locked="0"/>
    </xf>
    <xf numFmtId="178" fontId="15" fillId="2" borderId="25" xfId="9" applyNumberFormat="1" applyFont="1" applyFill="1" applyBorder="1" applyAlignment="1" applyProtection="1">
      <alignment vertical="center" shrinkToFit="1"/>
      <protection locked="0"/>
    </xf>
    <xf numFmtId="178" fontId="15" fillId="2" borderId="0" xfId="9" applyNumberFormat="1" applyFont="1" applyFill="1" applyAlignment="1" applyProtection="1">
      <alignment vertical="center" shrinkToFit="1"/>
      <protection locked="0"/>
    </xf>
    <xf numFmtId="178" fontId="15" fillId="2" borderId="7" xfId="9" applyNumberFormat="1" applyFont="1" applyFill="1" applyBorder="1" applyAlignment="1" applyProtection="1">
      <alignment vertical="center" shrinkToFit="1"/>
      <protection locked="0"/>
    </xf>
    <xf numFmtId="178" fontId="15" fillId="2" borderId="8" xfId="9" applyNumberFormat="1" applyFont="1" applyFill="1" applyBorder="1" applyAlignment="1" applyProtection="1">
      <alignment vertical="center" shrinkToFit="1"/>
      <protection locked="0"/>
    </xf>
    <xf numFmtId="178" fontId="15" fillId="2" borderId="115" xfId="9" applyNumberFormat="1" applyFont="1" applyFill="1" applyBorder="1" applyAlignment="1" applyProtection="1">
      <alignment vertical="center" shrinkToFit="1"/>
      <protection locked="0"/>
    </xf>
    <xf numFmtId="178" fontId="15" fillId="2" borderId="46" xfId="9" applyNumberFormat="1" applyFont="1" applyFill="1" applyBorder="1" applyAlignment="1" applyProtection="1">
      <alignment vertical="center" shrinkToFit="1"/>
      <protection locked="0"/>
    </xf>
    <xf numFmtId="178" fontId="15" fillId="2" borderId="78" xfId="9" applyNumberFormat="1" applyFont="1" applyFill="1" applyBorder="1" applyAlignment="1" applyProtection="1">
      <alignment vertical="center" shrinkToFit="1"/>
      <protection locked="0"/>
    </xf>
    <xf numFmtId="178" fontId="15" fillId="2" borderId="89" xfId="9" applyNumberFormat="1" applyFont="1" applyFill="1" applyBorder="1" applyAlignment="1" applyProtection="1">
      <alignment vertical="center" shrinkToFit="1"/>
      <protection locked="0"/>
    </xf>
    <xf numFmtId="178" fontId="15" fillId="2" borderId="26" xfId="9" applyNumberFormat="1" applyFont="1" applyFill="1" applyBorder="1" applyAlignment="1" applyProtection="1">
      <alignment vertical="center" shrinkToFit="1"/>
      <protection locked="0"/>
    </xf>
    <xf numFmtId="178" fontId="15" fillId="2" borderId="11" xfId="9" applyNumberFormat="1" applyFont="1" applyFill="1" applyBorder="1" applyAlignment="1" applyProtection="1">
      <alignment vertical="center" shrinkToFit="1"/>
      <protection locked="0"/>
    </xf>
    <xf numFmtId="178" fontId="15" fillId="2" borderId="9" xfId="9" applyNumberFormat="1" applyFont="1" applyFill="1" applyBorder="1" applyAlignment="1" applyProtection="1">
      <alignment vertical="center" shrinkToFit="1"/>
      <protection locked="0"/>
    </xf>
    <xf numFmtId="178" fontId="15" fillId="2" borderId="10" xfId="9" applyNumberFormat="1" applyFont="1" applyFill="1" applyBorder="1" applyAlignment="1" applyProtection="1">
      <alignment vertical="center" shrinkToFit="1"/>
      <protection locked="0"/>
    </xf>
    <xf numFmtId="0" fontId="15" fillId="2" borderId="12" xfId="9" applyFont="1" applyFill="1" applyBorder="1" applyAlignment="1">
      <alignment horizontal="center" shrinkToFit="1"/>
    </xf>
    <xf numFmtId="0" fontId="15" fillId="2" borderId="0" xfId="9" applyFont="1" applyFill="1" applyAlignment="1">
      <alignment horizontal="center" shrinkToFit="1"/>
    </xf>
    <xf numFmtId="0" fontId="15" fillId="2" borderId="89" xfId="9" applyFont="1" applyFill="1" applyBorder="1" applyAlignment="1">
      <alignment horizontal="left" vertical="center" shrinkToFit="1"/>
    </xf>
    <xf numFmtId="0" fontId="15" fillId="2" borderId="46" xfId="9" applyFont="1" applyFill="1" applyBorder="1" applyAlignment="1">
      <alignment horizontal="left" vertical="center" shrinkToFit="1"/>
    </xf>
    <xf numFmtId="0" fontId="15" fillId="0" borderId="156" xfId="9" applyFont="1" applyFill="1" applyBorder="1" applyAlignment="1">
      <alignment vertical="top" shrinkToFit="1"/>
    </xf>
    <xf numFmtId="49" fontId="15" fillId="0" borderId="46" xfId="9" applyNumberFormat="1" applyFont="1" applyFill="1" applyBorder="1" applyAlignment="1">
      <alignment horizontal="center" vertical="top" shrinkToFit="1"/>
    </xf>
    <xf numFmtId="0" fontId="15" fillId="0" borderId="78" xfId="9" applyFont="1" applyFill="1" applyBorder="1" applyAlignment="1">
      <alignment vertical="top" shrinkToFit="1"/>
    </xf>
    <xf numFmtId="49" fontId="15" fillId="0" borderId="89" xfId="9" applyNumberFormat="1" applyFont="1" applyFill="1" applyBorder="1" applyAlignment="1">
      <alignment horizontal="center" vertical="top" shrinkToFit="1"/>
    </xf>
    <xf numFmtId="0" fontId="15" fillId="2" borderId="88" xfId="9" applyFont="1" applyFill="1" applyBorder="1" applyAlignment="1">
      <alignment horizontal="center" shrinkToFit="1"/>
    </xf>
    <xf numFmtId="184" fontId="15" fillId="6" borderId="7" xfId="9" applyNumberFormat="1" applyFont="1" applyFill="1" applyBorder="1" applyAlignment="1">
      <alignment vertical="center" shrinkToFit="1"/>
    </xf>
    <xf numFmtId="184" fontId="15" fillId="6" borderId="78" xfId="9" applyNumberFormat="1" applyFont="1" applyFill="1" applyBorder="1" applyAlignment="1">
      <alignment vertical="center" shrinkToFit="1"/>
    </xf>
    <xf numFmtId="0" fontId="15" fillId="2" borderId="8" xfId="9" applyFont="1" applyFill="1" applyBorder="1" applyAlignment="1">
      <alignment horizontal="left" vertical="center" shrinkToFit="1"/>
    </xf>
    <xf numFmtId="0" fontId="15" fillId="0" borderId="116" xfId="9" applyFont="1" applyFill="1" applyBorder="1" applyAlignment="1">
      <alignment vertical="top" shrinkToFit="1"/>
    </xf>
    <xf numFmtId="49" fontId="15" fillId="0" borderId="0" xfId="9" applyNumberFormat="1" applyFont="1" applyFill="1" applyAlignment="1">
      <alignment horizontal="center" vertical="top" shrinkToFit="1"/>
    </xf>
    <xf numFmtId="0" fontId="15" fillId="0" borderId="7" xfId="9" applyFont="1" applyFill="1" applyBorder="1" applyAlignment="1">
      <alignment vertical="top" shrinkToFit="1"/>
    </xf>
    <xf numFmtId="49" fontId="15" fillId="0" borderId="8" xfId="9" applyNumberFormat="1" applyFont="1" applyFill="1" applyBorder="1" applyAlignment="1">
      <alignment horizontal="center" vertical="top" shrinkToFit="1"/>
    </xf>
    <xf numFmtId="0" fontId="69" fillId="0" borderId="0" xfId="9" applyFont="1">
      <alignment vertical="center"/>
    </xf>
    <xf numFmtId="0" fontId="15" fillId="2" borderId="3" xfId="9" applyFont="1" applyFill="1" applyBorder="1" applyAlignment="1">
      <alignment horizontal="center" vertical="center" shrinkToFit="1"/>
    </xf>
    <xf numFmtId="0" fontId="15" fillId="6" borderId="22" xfId="9" applyFont="1" applyFill="1" applyBorder="1" applyAlignment="1">
      <alignment vertical="center" shrinkToFit="1"/>
    </xf>
    <xf numFmtId="0" fontId="15" fillId="6" borderId="21" xfId="9" applyFont="1" applyFill="1" applyBorder="1" applyAlignment="1">
      <alignment horizontal="left" vertical="center" shrinkToFit="1"/>
    </xf>
    <xf numFmtId="1" fontId="15" fillId="6" borderId="22" xfId="9" applyNumberFormat="1" applyFont="1" applyFill="1" applyBorder="1" applyAlignment="1">
      <alignment vertical="center" shrinkToFit="1"/>
    </xf>
    <xf numFmtId="1" fontId="15" fillId="6" borderId="4" xfId="9" applyNumberFormat="1" applyFont="1" applyFill="1" applyBorder="1" applyAlignment="1">
      <alignment vertical="center" shrinkToFit="1"/>
    </xf>
    <xf numFmtId="0" fontId="15" fillId="6" borderId="3" xfId="9" applyFont="1" applyFill="1" applyBorder="1" applyAlignment="1">
      <alignment horizontal="left" vertical="center" shrinkToFit="1"/>
    </xf>
    <xf numFmtId="0" fontId="74" fillId="0" borderId="0" xfId="9" applyFont="1" applyAlignment="1">
      <alignment vertical="center" wrapText="1"/>
    </xf>
    <xf numFmtId="0" fontId="38" fillId="2" borderId="0" xfId="9" applyFont="1" applyFill="1" applyAlignment="1">
      <alignment vertical="top" wrapText="1"/>
    </xf>
    <xf numFmtId="184" fontId="15" fillId="0" borderId="0" xfId="9" applyNumberFormat="1" applyFont="1" applyFill="1" applyAlignment="1">
      <alignment vertical="center" shrinkToFit="1"/>
    </xf>
    <xf numFmtId="0" fontId="15" fillId="2" borderId="0" xfId="9" applyFont="1" applyFill="1" applyAlignment="1">
      <alignment shrinkToFit="1"/>
    </xf>
    <xf numFmtId="0" fontId="15" fillId="2" borderId="0" xfId="9" applyFont="1" applyFill="1" applyAlignment="1">
      <alignment vertical="top" wrapText="1" shrinkToFit="1"/>
    </xf>
    <xf numFmtId="0" fontId="18" fillId="2" borderId="0" xfId="9" applyFont="1" applyFill="1" applyAlignment="1">
      <alignment vertical="center" wrapText="1"/>
    </xf>
    <xf numFmtId="197" fontId="15" fillId="0" borderId="0" xfId="9" applyNumberFormat="1" applyFont="1" applyFill="1" applyAlignment="1">
      <alignment vertical="center" shrinkToFit="1"/>
    </xf>
    <xf numFmtId="0" fontId="15" fillId="0" borderId="0" xfId="9" applyFont="1" applyFill="1" applyAlignment="1">
      <alignment vertical="top" shrinkToFit="1"/>
    </xf>
    <xf numFmtId="0" fontId="2" fillId="0" borderId="0" xfId="0" applyFont="1" applyAlignment="1">
      <alignment vertical="top" wrapText="1" shrinkToFit="1"/>
    </xf>
    <xf numFmtId="0" fontId="15" fillId="6" borderId="0" xfId="9" applyFont="1" applyFill="1" applyAlignment="1">
      <alignment horizontal="left" vertical="center" shrinkToFit="1"/>
    </xf>
    <xf numFmtId="182" fontId="15" fillId="0" borderId="0" xfId="9" applyNumberFormat="1" applyFont="1" applyFill="1" applyAlignment="1">
      <alignment vertical="center" shrinkToFit="1"/>
    </xf>
    <xf numFmtId="0" fontId="20" fillId="0" borderId="0" xfId="9" quotePrefix="1" applyFont="1" applyAlignment="1">
      <alignment vertical="top"/>
    </xf>
    <xf numFmtId="0" fontId="20" fillId="0" borderId="0" xfId="9" applyFont="1" applyAlignment="1">
      <alignment vertical="top"/>
    </xf>
    <xf numFmtId="49" fontId="15" fillId="0" borderId="46" xfId="1" applyNumberFormat="1" applyFont="1" applyFill="1" applyBorder="1" applyAlignment="1" applyProtection="1">
      <alignment horizontal="center" vertical="top" shrinkToFit="1"/>
      <protection locked="0"/>
    </xf>
    <xf numFmtId="198" fontId="15" fillId="0" borderId="0" xfId="0" applyNumberFormat="1" applyFont="1" applyAlignment="1" applyProtection="1">
      <alignment vertical="center" shrinkToFit="1"/>
      <protection locked="0"/>
    </xf>
    <xf numFmtId="0" fontId="15" fillId="0" borderId="0" xfId="9" applyFont="1" applyFill="1" applyAlignment="1" applyProtection="1">
      <alignment vertical="center" wrapText="1"/>
      <protection locked="0"/>
    </xf>
    <xf numFmtId="201" fontId="15" fillId="0" borderId="0" xfId="0" applyNumberFormat="1" applyFont="1" applyProtection="1">
      <alignment vertical="center"/>
      <protection locked="0"/>
    </xf>
    <xf numFmtId="198" fontId="15" fillId="0" borderId="0" xfId="0" applyNumberFormat="1" applyFont="1" applyProtection="1">
      <alignment vertical="center"/>
      <protection locked="0"/>
    </xf>
    <xf numFmtId="0" fontId="2" fillId="0" borderId="0" xfId="0" applyFont="1" applyAlignment="1" applyProtection="1">
      <alignment vertical="center" shrinkToFit="1"/>
      <protection locked="0"/>
    </xf>
    <xf numFmtId="0" fontId="12" fillId="0" borderId="0" xfId="9" applyFont="1" applyFill="1" applyProtection="1">
      <alignment vertical="center"/>
      <protection locked="0"/>
    </xf>
    <xf numFmtId="0" fontId="28" fillId="0" borderId="25" xfId="9" applyFont="1" applyFill="1" applyBorder="1" applyAlignment="1">
      <alignment horizontal="center" vertical="center"/>
    </xf>
    <xf numFmtId="0" fontId="28" fillId="0" borderId="0" xfId="9" applyFont="1" applyFill="1" applyAlignment="1">
      <alignment horizontal="center" vertical="center"/>
    </xf>
    <xf numFmtId="0" fontId="14" fillId="0" borderId="0" xfId="9" applyFont="1" applyFill="1" applyAlignment="1">
      <alignment horizontal="center" vertical="center"/>
    </xf>
    <xf numFmtId="176" fontId="15" fillId="0" borderId="25" xfId="3" applyFont="1" applyFill="1" applyBorder="1" applyAlignment="1" applyProtection="1">
      <alignment vertical="center"/>
    </xf>
    <xf numFmtId="176" fontId="15" fillId="0" borderId="0" xfId="3" applyFont="1" applyFill="1" applyBorder="1" applyAlignment="1" applyProtection="1">
      <alignment vertical="center"/>
    </xf>
    <xf numFmtId="176" fontId="9" fillId="0" borderId="0" xfId="3" applyFont="1" applyFill="1" applyBorder="1" applyAlignment="1" applyProtection="1">
      <alignment vertical="center"/>
    </xf>
    <xf numFmtId="176" fontId="15" fillId="0" borderId="25" xfId="3" applyFont="1" applyFill="1" applyBorder="1" applyAlignment="1" applyProtection="1">
      <alignment horizontal="right" vertical="top"/>
    </xf>
    <xf numFmtId="0" fontId="41" fillId="0" borderId="25" xfId="9" applyFont="1" applyFill="1" applyBorder="1" applyAlignment="1">
      <alignment horizontal="left" vertical="center"/>
    </xf>
    <xf numFmtId="49" fontId="3" fillId="0" borderId="0" xfId="9" quotePrefix="1" applyNumberFormat="1" applyFont="1" applyFill="1">
      <alignment vertical="center"/>
    </xf>
    <xf numFmtId="0" fontId="15" fillId="0" borderId="19" xfId="9" applyFont="1" applyFill="1" applyBorder="1" applyAlignment="1">
      <alignment horizontal="left" vertical="top"/>
    </xf>
    <xf numFmtId="0" fontId="16" fillId="0" borderId="12" xfId="9" applyFont="1" applyFill="1" applyBorder="1" applyAlignment="1">
      <alignment horizontal="left" vertical="top"/>
    </xf>
    <xf numFmtId="0" fontId="16" fillId="0" borderId="20" xfId="9" applyFont="1" applyFill="1" applyBorder="1" applyAlignment="1">
      <alignment horizontal="left" vertical="top"/>
    </xf>
    <xf numFmtId="0" fontId="16" fillId="0" borderId="0" xfId="9" applyFont="1" applyFill="1" applyAlignment="1">
      <alignment horizontal="left" vertical="top"/>
    </xf>
    <xf numFmtId="0" fontId="16" fillId="0" borderId="2" xfId="9" applyFont="1" applyFill="1" applyBorder="1" applyAlignment="1">
      <alignment horizontal="left" vertical="top"/>
    </xf>
    <xf numFmtId="0" fontId="15" fillId="0" borderId="21" xfId="9" applyFont="1" applyFill="1" applyBorder="1" applyAlignment="1">
      <alignment vertical="top" wrapText="1" shrinkToFit="1"/>
    </xf>
    <xf numFmtId="0" fontId="15" fillId="0" borderId="28" xfId="9" applyFont="1" applyFill="1" applyBorder="1">
      <alignment vertical="center"/>
    </xf>
    <xf numFmtId="0" fontId="15" fillId="0" borderId="13" xfId="9" applyFont="1" applyFill="1" applyBorder="1" applyAlignment="1">
      <alignment vertical="center" wrapText="1"/>
    </xf>
    <xf numFmtId="0" fontId="15" fillId="0" borderId="0" xfId="9" applyFont="1" applyFill="1" applyAlignment="1">
      <alignment vertical="top" wrapText="1" shrinkToFit="1"/>
    </xf>
    <xf numFmtId="0" fontId="15" fillId="2" borderId="0" xfId="9" applyFont="1" applyFill="1" applyAlignment="1">
      <alignment horizontal="right" vertical="center"/>
    </xf>
    <xf numFmtId="0" fontId="15" fillId="0" borderId="13" xfId="9" applyFont="1" applyFill="1" applyBorder="1" applyAlignment="1">
      <alignment horizontal="left" vertical="top"/>
    </xf>
    <xf numFmtId="0" fontId="15" fillId="0" borderId="0" xfId="0" applyFont="1" applyAlignment="1">
      <alignment horizontal="center" vertical="center" wrapText="1"/>
    </xf>
    <xf numFmtId="0" fontId="85" fillId="0" borderId="0" xfId="14">
      <alignment vertical="center"/>
    </xf>
    <xf numFmtId="0" fontId="15" fillId="0" borderId="0" xfId="8" applyFont="1" applyAlignment="1">
      <alignment vertical="top" wrapText="1"/>
    </xf>
    <xf numFmtId="0" fontId="65" fillId="0" borderId="0" xfId="0" applyFont="1" applyAlignment="1">
      <alignment vertical="top" wrapText="1"/>
    </xf>
    <xf numFmtId="0" fontId="15" fillId="0" borderId="0" xfId="0" applyFont="1" applyAlignment="1">
      <alignment horizontal="right" vertical="top" shrinkToFit="1"/>
    </xf>
    <xf numFmtId="0" fontId="33" fillId="0" borderId="0" xfId="0" applyFont="1" applyAlignment="1">
      <alignment horizontal="right" vertical="top" shrinkToFit="1"/>
    </xf>
    <xf numFmtId="0" fontId="15" fillId="0" borderId="0" xfId="0" applyFont="1" applyAlignment="1">
      <alignment vertical="top" wrapText="1" shrinkToFit="1"/>
    </xf>
    <xf numFmtId="0" fontId="14" fillId="0" borderId="0" xfId="9" applyFont="1" applyFill="1" applyAlignment="1">
      <alignment horizontal="right" vertical="center"/>
    </xf>
    <xf numFmtId="0" fontId="90" fillId="2" borderId="0" xfId="9" applyFont="1" applyFill="1" applyAlignment="1">
      <alignment vertical="top" wrapText="1"/>
    </xf>
    <xf numFmtId="0" fontId="90" fillId="2" borderId="0" xfId="9" applyFont="1" applyFill="1" applyAlignment="1">
      <alignment vertical="top"/>
    </xf>
    <xf numFmtId="0" fontId="90" fillId="2" borderId="22" xfId="9" applyFont="1" applyFill="1" applyBorder="1" applyAlignment="1">
      <alignment vertical="top"/>
    </xf>
    <xf numFmtId="0" fontId="90" fillId="2" borderId="1" xfId="9" applyFont="1" applyFill="1" applyBorder="1" applyAlignment="1">
      <alignment vertical="top"/>
    </xf>
    <xf numFmtId="0" fontId="90" fillId="2" borderId="4" xfId="9" applyFont="1" applyFill="1" applyBorder="1" applyAlignment="1">
      <alignment vertical="top"/>
    </xf>
    <xf numFmtId="0" fontId="101" fillId="0" borderId="25" xfId="0" applyFont="1" applyBorder="1" applyAlignment="1" applyProtection="1">
      <alignment horizontal="right" vertical="center"/>
      <protection locked="0"/>
    </xf>
    <xf numFmtId="0" fontId="101" fillId="0" borderId="25" xfId="9" applyFont="1" applyBorder="1" applyAlignment="1">
      <alignment horizontal="right" vertical="center"/>
    </xf>
    <xf numFmtId="0" fontId="102" fillId="0" borderId="0" xfId="18" applyFont="1" applyAlignment="1">
      <alignment vertical="center"/>
    </xf>
    <xf numFmtId="0" fontId="104" fillId="0" borderId="0" xfId="18" applyFont="1" applyAlignment="1">
      <alignment vertical="center"/>
    </xf>
    <xf numFmtId="0" fontId="105" fillId="0" borderId="0" xfId="18" applyFont="1" applyAlignment="1">
      <alignment horizontal="left" vertical="center"/>
    </xf>
    <xf numFmtId="31" fontId="103" fillId="0" borderId="0" xfId="18" applyNumberFormat="1" applyFont="1" applyAlignment="1">
      <alignment horizontal="right" vertical="center"/>
    </xf>
    <xf numFmtId="0" fontId="106" fillId="0" borderId="0" xfId="18" applyFont="1" applyAlignment="1">
      <alignment horizontal="center" vertical="center"/>
    </xf>
    <xf numFmtId="0" fontId="105" fillId="0" borderId="0" xfId="18" applyFont="1" applyAlignment="1" applyProtection="1">
      <alignment vertical="center"/>
      <protection locked="0"/>
    </xf>
    <xf numFmtId="0" fontId="102" fillId="0" borderId="0" xfId="18" applyFont="1" applyAlignment="1" applyProtection="1">
      <alignment vertical="center"/>
      <protection locked="0"/>
    </xf>
    <xf numFmtId="0" fontId="103" fillId="0" borderId="0" xfId="18" applyFont="1" applyAlignment="1" applyProtection="1">
      <alignment vertical="center"/>
      <protection locked="0"/>
    </xf>
    <xf numFmtId="0" fontId="102" fillId="0" borderId="0" xfId="18" applyFont="1" applyAlignment="1" applyProtection="1">
      <alignment horizontal="left" vertical="center"/>
      <protection locked="0"/>
    </xf>
    <xf numFmtId="0" fontId="107" fillId="0" borderId="0" xfId="18" applyFont="1" applyAlignment="1" applyProtection="1">
      <alignment horizontal="left" vertical="center"/>
      <protection locked="0"/>
    </xf>
    <xf numFmtId="0" fontId="108" fillId="0" borderId="0" xfId="18" applyFont="1" applyAlignment="1">
      <alignment horizontal="center" vertical="center"/>
    </xf>
    <xf numFmtId="0" fontId="102" fillId="0" borderId="0" xfId="18" applyFont="1" applyAlignment="1">
      <alignment horizontal="left" vertical="center"/>
    </xf>
    <xf numFmtId="0" fontId="109" fillId="0" borderId="0" xfId="18" applyFont="1" applyAlignment="1">
      <alignment vertical="center"/>
    </xf>
    <xf numFmtId="0" fontId="109" fillId="0" borderId="0" xfId="18" applyFont="1" applyAlignment="1" applyProtection="1">
      <alignment vertical="center"/>
      <protection locked="0"/>
    </xf>
    <xf numFmtId="0" fontId="110" fillId="0" borderId="0" xfId="18" applyFont="1" applyAlignment="1">
      <alignment vertical="center"/>
    </xf>
    <xf numFmtId="0" fontId="111" fillId="0" borderId="0" xfId="18" applyFont="1" applyAlignment="1">
      <alignment horizontal="center" vertical="center"/>
    </xf>
    <xf numFmtId="0" fontId="105" fillId="0" borderId="0" xfId="18" applyFont="1" applyAlignment="1">
      <alignment vertical="center"/>
    </xf>
    <xf numFmtId="0" fontId="112" fillId="0" borderId="0" xfId="18" applyFont="1" applyAlignment="1" applyProtection="1">
      <alignment horizontal="center" vertical="center"/>
      <protection locked="0"/>
    </xf>
    <xf numFmtId="0" fontId="107" fillId="0" borderId="0" xfId="18" applyFont="1" applyAlignment="1" applyProtection="1">
      <alignment vertical="center"/>
      <protection locked="0"/>
    </xf>
    <xf numFmtId="0" fontId="113" fillId="0" borderId="0" xfId="18" applyFont="1" applyAlignment="1">
      <alignment horizontal="center" vertical="center"/>
    </xf>
    <xf numFmtId="0" fontId="107" fillId="0" borderId="0" xfId="18" applyFont="1" applyAlignment="1" applyProtection="1">
      <alignment horizontal="left" vertical="center" wrapText="1"/>
      <protection locked="0"/>
    </xf>
    <xf numFmtId="0" fontId="110" fillId="0" borderId="0" xfId="18" applyFont="1" applyAlignment="1">
      <alignment vertical="center" wrapText="1"/>
    </xf>
    <xf numFmtId="0" fontId="103" fillId="0" borderId="0" xfId="18" applyFont="1" applyAlignment="1">
      <alignment horizontal="left" vertical="center" wrapText="1"/>
    </xf>
    <xf numFmtId="0" fontId="110" fillId="0" borderId="0" xfId="18" applyFont="1" applyAlignment="1">
      <alignment horizontal="left" vertical="center" wrapText="1"/>
    </xf>
    <xf numFmtId="0" fontId="103" fillId="0" borderId="0" xfId="18" applyFont="1" applyAlignment="1">
      <alignment vertical="center"/>
    </xf>
    <xf numFmtId="0" fontId="107" fillId="0" borderId="0" xfId="18" applyFont="1" applyAlignment="1">
      <alignment horizontal="right" vertical="center"/>
    </xf>
    <xf numFmtId="0" fontId="103" fillId="0" borderId="0" xfId="18" applyFont="1" applyAlignment="1">
      <alignment horizontal="right" vertical="center"/>
    </xf>
    <xf numFmtId="0" fontId="114" fillId="0" borderId="0" xfId="18" applyFont="1" applyAlignment="1">
      <alignment vertical="center"/>
    </xf>
    <xf numFmtId="0" fontId="107" fillId="0" borderId="0" xfId="18" applyFont="1" applyAlignment="1">
      <alignment vertical="center"/>
    </xf>
    <xf numFmtId="0" fontId="105" fillId="0" borderId="0" xfId="18" applyFont="1" applyAlignment="1" applyProtection="1">
      <alignment horizontal="left" vertical="center"/>
      <protection locked="0"/>
    </xf>
    <xf numFmtId="0" fontId="105" fillId="0" borderId="0" xfId="18" applyFont="1" applyAlignment="1" applyProtection="1">
      <alignment horizontal="right" vertical="center"/>
      <protection locked="0"/>
    </xf>
    <xf numFmtId="0" fontId="103" fillId="0" borderId="0" xfId="18" applyFont="1" applyAlignment="1" applyProtection="1">
      <alignment horizontal="center" vertical="center"/>
      <protection locked="0"/>
    </xf>
    <xf numFmtId="0" fontId="115" fillId="0" borderId="0" xfId="18" applyFont="1" applyAlignment="1">
      <alignment vertical="center"/>
    </xf>
    <xf numFmtId="0" fontId="116" fillId="0" borderId="0" xfId="18" applyFont="1" applyAlignment="1">
      <alignment vertical="center"/>
    </xf>
    <xf numFmtId="0" fontId="102" fillId="0" borderId="0" xfId="18" applyFont="1" applyAlignment="1" applyProtection="1">
      <alignment horizontal="right" vertical="center"/>
      <protection locked="0"/>
    </xf>
    <xf numFmtId="0" fontId="9" fillId="0" borderId="1" xfId="9" quotePrefix="1" applyFill="1" applyBorder="1" applyAlignment="1">
      <alignment horizontal="right" vertical="center"/>
    </xf>
    <xf numFmtId="0" fontId="9" fillId="0" borderId="0" xfId="9" applyFill="1" applyAlignment="1">
      <alignment horizontal="left" vertical="top" wrapText="1"/>
    </xf>
    <xf numFmtId="0" fontId="9" fillId="0" borderId="88" xfId="9" applyFill="1" applyBorder="1" applyAlignment="1">
      <alignment horizontal="left" vertical="center"/>
    </xf>
    <xf numFmtId="0" fontId="9" fillId="0" borderId="11" xfId="9" applyFill="1" applyBorder="1">
      <alignment vertical="center"/>
    </xf>
    <xf numFmtId="0" fontId="9" fillId="0" borderId="0" xfId="9" applyFill="1" applyAlignment="1">
      <alignment horizontal="right" vertical="top"/>
    </xf>
    <xf numFmtId="0" fontId="9" fillId="0" borderId="0" xfId="9" applyFill="1" applyAlignment="1">
      <alignment horizontal="left" vertical="center" wrapText="1" shrinkToFit="1"/>
    </xf>
    <xf numFmtId="0" fontId="9" fillId="0" borderId="46" xfId="9" applyFill="1" applyBorder="1" applyAlignment="1">
      <alignment horizontal="left" vertical="center"/>
    </xf>
    <xf numFmtId="0" fontId="0" fillId="0" borderId="0" xfId="0"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0" fillId="0" borderId="0" xfId="0" applyAlignment="1">
      <alignment horizontal="center" vertical="center" shrinkToFit="1"/>
    </xf>
    <xf numFmtId="0" fontId="9" fillId="0" borderId="18" xfId="9" applyFill="1" applyBorder="1" applyAlignment="1">
      <alignment horizontal="center" vertical="center"/>
    </xf>
    <xf numFmtId="0" fontId="9" fillId="0" borderId="12" xfId="9" applyFill="1" applyBorder="1" applyAlignment="1">
      <alignment horizontal="center" vertical="center"/>
    </xf>
    <xf numFmtId="0" fontId="9" fillId="0" borderId="9" xfId="9" applyFill="1" applyBorder="1" applyAlignment="1">
      <alignment horizontal="center" vertical="center"/>
    </xf>
    <xf numFmtId="0" fontId="9" fillId="0" borderId="11" xfId="9" applyFill="1" applyBorder="1" applyAlignment="1">
      <alignment horizontal="center" vertical="center"/>
    </xf>
    <xf numFmtId="0" fontId="9" fillId="0" borderId="7" xfId="9" applyFill="1" applyBorder="1" applyAlignment="1">
      <alignment vertical="center" shrinkToFit="1"/>
    </xf>
    <xf numFmtId="186" fontId="9" fillId="0" borderId="0" xfId="9" applyNumberFormat="1" applyFill="1">
      <alignment vertical="center"/>
    </xf>
    <xf numFmtId="186" fontId="9" fillId="0" borderId="25" xfId="9" applyNumberFormat="1" applyFill="1" applyBorder="1">
      <alignment vertical="center"/>
    </xf>
    <xf numFmtId="182" fontId="9" fillId="0" borderId="0" xfId="9" applyNumberFormat="1" applyFill="1" applyAlignment="1">
      <alignment horizontal="center" vertical="center" shrinkToFit="1"/>
    </xf>
    <xf numFmtId="182" fontId="9" fillId="0" borderId="0" xfId="9" applyNumberFormat="1" applyFill="1" applyAlignment="1">
      <alignment horizontal="center" vertical="center"/>
    </xf>
    <xf numFmtId="186" fontId="9" fillId="0" borderId="0" xfId="9" applyNumberFormat="1" applyFill="1" applyAlignment="1">
      <alignment horizontal="center" vertical="center"/>
    </xf>
    <xf numFmtId="182" fontId="9" fillId="0" borderId="0" xfId="9" applyNumberFormat="1" applyFill="1" applyAlignment="1">
      <alignment horizontal="center" vertical="center" wrapText="1" shrinkToFit="1"/>
    </xf>
    <xf numFmtId="0" fontId="9" fillId="0" borderId="2" xfId="9" applyFill="1" applyBorder="1" applyAlignment="1">
      <alignment horizontal="left" vertical="top" wrapText="1"/>
    </xf>
    <xf numFmtId="0" fontId="9" fillId="0" borderId="0" xfId="9" applyFill="1" applyAlignment="1">
      <alignment horizontal="left" vertical="center" shrinkToFit="1"/>
    </xf>
    <xf numFmtId="0" fontId="9" fillId="0" borderId="0" xfId="9" applyFill="1" applyAlignment="1">
      <alignment horizontal="left" vertical="center" wrapText="1"/>
    </xf>
    <xf numFmtId="0" fontId="9" fillId="0" borderId="32" xfId="9" applyBorder="1" applyAlignment="1">
      <alignment horizontal="center" vertical="center"/>
    </xf>
    <xf numFmtId="0" fontId="9" fillId="0" borderId="31" xfId="9" applyBorder="1" applyAlignment="1">
      <alignment horizontal="center" vertical="center"/>
    </xf>
    <xf numFmtId="179" fontId="9" fillId="0" borderId="18" xfId="9" applyNumberFormat="1" applyBorder="1" applyAlignment="1">
      <alignment horizontal="center" vertical="center"/>
    </xf>
    <xf numFmtId="179" fontId="9" fillId="0" borderId="280" xfId="9" applyNumberFormat="1" applyBorder="1" applyAlignment="1">
      <alignment horizontal="center" vertical="center"/>
    </xf>
    <xf numFmtId="187" fontId="9" fillId="0" borderId="7" xfId="9" applyNumberFormat="1" applyBorder="1" applyAlignment="1">
      <alignment horizontal="center" vertical="center"/>
    </xf>
    <xf numFmtId="187" fontId="9" fillId="0" borderId="55" xfId="9" applyNumberFormat="1" applyBorder="1" applyAlignment="1">
      <alignment horizontal="center" vertical="center"/>
    </xf>
    <xf numFmtId="0" fontId="9" fillId="0" borderId="44" xfId="9" applyBorder="1" applyAlignment="1">
      <alignment horizontal="center" vertical="center"/>
    </xf>
    <xf numFmtId="0" fontId="9" fillId="0" borderId="91" xfId="9" applyBorder="1" applyAlignment="1">
      <alignment horizontal="left" vertical="center"/>
    </xf>
    <xf numFmtId="0" fontId="9" fillId="0" borderId="46" xfId="9" applyBorder="1" applyAlignment="1">
      <alignment horizontal="left" vertical="center"/>
    </xf>
    <xf numFmtId="0" fontId="9" fillId="0" borderId="89" xfId="9" applyBorder="1" applyAlignment="1">
      <alignment horizontal="left" vertical="center"/>
    </xf>
    <xf numFmtId="0" fontId="9" fillId="0" borderId="8" xfId="9" applyBorder="1" applyAlignment="1">
      <alignment horizontal="left" vertical="center"/>
    </xf>
    <xf numFmtId="179" fontId="9" fillId="0" borderId="57" xfId="9" applyNumberFormat="1" applyBorder="1" applyAlignment="1">
      <alignment horizontal="right" vertical="center"/>
    </xf>
    <xf numFmtId="0" fontId="9" fillId="0" borderId="44" xfId="9" applyBorder="1">
      <alignment vertical="center"/>
    </xf>
    <xf numFmtId="0" fontId="9" fillId="0" borderId="44" xfId="9" applyBorder="1" applyAlignment="1">
      <alignment horizontal="left" vertical="center"/>
    </xf>
    <xf numFmtId="0" fontId="9" fillId="0" borderId="30" xfId="9" applyBorder="1" applyAlignment="1">
      <alignment horizontal="left" vertical="center"/>
    </xf>
    <xf numFmtId="0" fontId="9" fillId="0" borderId="11" xfId="9" applyBorder="1" applyAlignment="1">
      <alignment horizontal="left" vertical="center"/>
    </xf>
    <xf numFmtId="0" fontId="15" fillId="0" borderId="25" xfId="0" applyFont="1" applyBorder="1" applyAlignment="1">
      <alignment horizontal="left" vertical="top"/>
    </xf>
    <xf numFmtId="0" fontId="9" fillId="0" borderId="0" xfId="9" applyFill="1" applyAlignment="1">
      <alignment vertical="top"/>
    </xf>
    <xf numFmtId="0" fontId="9" fillId="0" borderId="25" xfId="9" applyFill="1" applyBorder="1" applyAlignment="1">
      <alignment horizontal="left" vertical="center"/>
    </xf>
    <xf numFmtId="0" fontId="9" fillId="0" borderId="25" xfId="9" applyFill="1" applyBorder="1" applyAlignment="1">
      <alignment horizontal="left" vertical="center" wrapText="1"/>
    </xf>
    <xf numFmtId="0" fontId="24" fillId="0" borderId="25" xfId="9" applyFont="1" applyFill="1" applyBorder="1">
      <alignment vertical="center"/>
    </xf>
    <xf numFmtId="0" fontId="9" fillId="0" borderId="1" xfId="9" quotePrefix="1" applyFill="1" applyBorder="1">
      <alignment vertical="center"/>
    </xf>
    <xf numFmtId="0" fontId="9" fillId="0" borderId="0" xfId="9" applyFill="1" applyAlignment="1" applyProtection="1">
      <alignment vertical="top" wrapText="1"/>
      <protection locked="0"/>
    </xf>
    <xf numFmtId="0" fontId="9" fillId="0" borderId="0" xfId="9" applyFill="1" applyAlignment="1" applyProtection="1">
      <alignment vertical="center" wrapText="1"/>
      <protection locked="0"/>
    </xf>
    <xf numFmtId="0" fontId="9" fillId="0" borderId="0" xfId="9" applyFill="1" applyProtection="1">
      <alignment vertical="center"/>
      <protection locked="0"/>
    </xf>
    <xf numFmtId="0" fontId="9" fillId="0" borderId="3" xfId="9" applyFill="1" applyBorder="1" applyAlignment="1">
      <alignment vertical="top" wrapText="1"/>
    </xf>
    <xf numFmtId="0" fontId="9" fillId="0" borderId="1" xfId="9" applyBorder="1">
      <alignment vertical="center"/>
    </xf>
    <xf numFmtId="0" fontId="9" fillId="0" borderId="13" xfId="9" applyBorder="1">
      <alignment vertical="center"/>
    </xf>
    <xf numFmtId="0" fontId="9" fillId="2" borderId="0" xfId="9" applyFill="1" applyAlignment="1">
      <alignment horizontal="center" vertical="center"/>
    </xf>
    <xf numFmtId="0" fontId="9" fillId="0" borderId="0" xfId="9" applyFill="1" applyAlignment="1">
      <alignment horizontal="right"/>
    </xf>
    <xf numFmtId="0" fontId="9" fillId="0" borderId="51" xfId="9" applyFill="1" applyBorder="1" applyAlignment="1">
      <alignment horizontal="center" vertical="center"/>
    </xf>
    <xf numFmtId="0" fontId="9" fillId="0" borderId="2" xfId="9" applyBorder="1">
      <alignment vertical="center"/>
    </xf>
    <xf numFmtId="0" fontId="9" fillId="0" borderId="0" xfId="9" quotePrefix="1" applyFill="1" applyAlignment="1">
      <alignment vertical="center" shrinkToFit="1"/>
    </xf>
    <xf numFmtId="0" fontId="9" fillId="0" borderId="7" xfId="9" applyFill="1" applyBorder="1" applyAlignment="1">
      <alignment horizontal="center" vertical="center"/>
    </xf>
    <xf numFmtId="0" fontId="9" fillId="0" borderId="79" xfId="9" applyFill="1" applyBorder="1" applyAlignment="1">
      <alignment horizontal="center" vertical="center"/>
    </xf>
    <xf numFmtId="0" fontId="9" fillId="0" borderId="88" xfId="9" applyFill="1" applyBorder="1" applyAlignment="1">
      <alignment horizontal="center" vertical="center"/>
    </xf>
    <xf numFmtId="0" fontId="9" fillId="0" borderId="46" xfId="9" applyFill="1" applyBorder="1" applyAlignment="1">
      <alignment horizontal="center" vertical="center"/>
    </xf>
    <xf numFmtId="0" fontId="9" fillId="0" borderId="45" xfId="9" applyFill="1" applyBorder="1" applyAlignment="1">
      <alignment horizontal="center" vertical="center"/>
    </xf>
    <xf numFmtId="182" fontId="9" fillId="0" borderId="0" xfId="9" applyNumberFormat="1" applyFill="1">
      <alignment vertical="center"/>
    </xf>
    <xf numFmtId="193" fontId="9" fillId="0" borderId="0" xfId="9" applyNumberFormat="1" applyFill="1">
      <alignment vertical="center"/>
    </xf>
    <xf numFmtId="182" fontId="9" fillId="0" borderId="13" xfId="9" applyNumberFormat="1" applyFill="1" applyBorder="1">
      <alignment vertical="center"/>
    </xf>
    <xf numFmtId="0" fontId="9" fillId="15" borderId="0" xfId="9" applyFill="1" applyAlignment="1">
      <alignment vertical="center" wrapText="1"/>
    </xf>
    <xf numFmtId="0" fontId="9" fillId="14" borderId="0" xfId="9" applyFill="1" applyAlignment="1">
      <alignment vertical="center" wrapText="1"/>
    </xf>
    <xf numFmtId="0" fontId="9" fillId="0" borderId="0" xfId="9" applyFill="1" applyAlignment="1">
      <alignment vertical="center" wrapText="1"/>
    </xf>
    <xf numFmtId="0" fontId="9" fillId="0" borderId="217" xfId="9" applyBorder="1" applyAlignment="1">
      <alignment vertical="top" wrapText="1"/>
    </xf>
    <xf numFmtId="0" fontId="9" fillId="0" borderId="217" xfId="9" applyBorder="1">
      <alignment vertical="center"/>
    </xf>
    <xf numFmtId="0" fontId="9" fillId="0" borderId="217" xfId="9" applyBorder="1" applyAlignment="1">
      <alignment vertical="center" shrinkToFit="1"/>
    </xf>
    <xf numFmtId="0" fontId="9" fillId="0" borderId="218" xfId="9" applyBorder="1">
      <alignment vertical="center"/>
    </xf>
    <xf numFmtId="0" fontId="9" fillId="0" borderId="0" xfId="9" applyAlignment="1">
      <alignment horizontal="center" vertical="top"/>
    </xf>
    <xf numFmtId="0" fontId="9" fillId="0" borderId="220" xfId="9" applyBorder="1">
      <alignment vertical="center"/>
    </xf>
    <xf numFmtId="184" fontId="9" fillId="0" borderId="2" xfId="9" applyNumberFormat="1" applyFill="1" applyBorder="1">
      <alignment vertical="center"/>
    </xf>
    <xf numFmtId="0" fontId="9" fillId="0" borderId="219" xfId="9" applyBorder="1">
      <alignment vertical="center"/>
    </xf>
    <xf numFmtId="0" fontId="9" fillId="0" borderId="0" xfId="9" applyAlignment="1">
      <alignment horizontal="right" vertical="center"/>
    </xf>
    <xf numFmtId="0" fontId="9" fillId="0" borderId="0" xfId="9" applyAlignment="1">
      <alignment vertical="top"/>
    </xf>
    <xf numFmtId="0" fontId="9" fillId="0" borderId="220" xfId="9" applyFill="1" applyBorder="1">
      <alignment vertical="center"/>
    </xf>
    <xf numFmtId="0" fontId="9" fillId="0" borderId="219" xfId="9" applyBorder="1" applyAlignment="1">
      <alignment vertical="top" shrinkToFit="1"/>
    </xf>
    <xf numFmtId="0" fontId="9" fillId="0" borderId="2" xfId="9" applyBorder="1" applyAlignment="1">
      <alignment vertical="top" wrapText="1"/>
    </xf>
    <xf numFmtId="184" fontId="9" fillId="0" borderId="220" xfId="9" applyNumberFormat="1" applyFill="1" applyBorder="1" applyAlignment="1">
      <alignment horizontal="center" vertical="center"/>
    </xf>
    <xf numFmtId="184" fontId="9" fillId="0" borderId="2" xfId="9" applyNumberFormat="1" applyFill="1" applyBorder="1" applyAlignment="1">
      <alignment horizontal="center" vertical="center"/>
    </xf>
    <xf numFmtId="216" fontId="9" fillId="0" borderId="0" xfId="9" applyNumberFormat="1" applyFill="1">
      <alignment vertical="center"/>
    </xf>
    <xf numFmtId="0" fontId="9" fillId="0" borderId="219" xfId="9" applyFill="1" applyBorder="1">
      <alignment vertical="center"/>
    </xf>
    <xf numFmtId="0" fontId="9" fillId="0" borderId="220" xfId="9" applyBorder="1" applyAlignment="1">
      <alignment vertical="top" wrapText="1"/>
    </xf>
    <xf numFmtId="0" fontId="9" fillId="0" borderId="223" xfId="9" applyBorder="1">
      <alignment vertical="center"/>
    </xf>
    <xf numFmtId="0" fontId="9" fillId="0" borderId="224" xfId="9" applyBorder="1">
      <alignment vertical="center"/>
    </xf>
    <xf numFmtId="0" fontId="9" fillId="0" borderId="224" xfId="9" applyBorder="1" applyAlignment="1">
      <alignment horizontal="center" vertical="center"/>
    </xf>
    <xf numFmtId="0" fontId="9" fillId="0" borderId="224" xfId="9" applyBorder="1" applyAlignment="1">
      <alignment vertical="center" shrinkToFit="1"/>
    </xf>
    <xf numFmtId="0" fontId="9" fillId="0" borderId="224" xfId="9" applyBorder="1" applyAlignment="1">
      <alignment vertical="top" wrapText="1"/>
    </xf>
    <xf numFmtId="0" fontId="9" fillId="0" borderId="221" xfId="9" applyBorder="1" applyAlignment="1">
      <alignment vertical="top" wrapText="1"/>
    </xf>
    <xf numFmtId="0" fontId="9" fillId="0" borderId="13" xfId="9" applyBorder="1" applyAlignment="1">
      <alignment vertical="center" shrinkToFit="1"/>
    </xf>
    <xf numFmtId="0" fontId="9" fillId="0" borderId="0" xfId="9" applyFill="1" applyAlignment="1">
      <alignment horizontal="right" vertical="top" shrinkToFit="1"/>
    </xf>
    <xf numFmtId="0" fontId="9" fillId="0" borderId="2" xfId="9" applyFill="1" applyBorder="1" applyAlignment="1">
      <alignment vertical="top" wrapText="1"/>
    </xf>
    <xf numFmtId="0" fontId="9" fillId="0" borderId="25" xfId="9" applyBorder="1">
      <alignment vertical="center"/>
    </xf>
    <xf numFmtId="220" fontId="9" fillId="0" borderId="0" xfId="9" applyNumberFormat="1" applyFill="1" applyAlignment="1">
      <alignment vertical="center" shrinkToFit="1"/>
    </xf>
    <xf numFmtId="220" fontId="9" fillId="0" borderId="0" xfId="9" applyNumberFormat="1" applyFill="1">
      <alignment vertical="center"/>
    </xf>
    <xf numFmtId="0" fontId="9" fillId="0" borderId="25" xfId="9" applyFill="1" applyBorder="1" applyAlignment="1">
      <alignment horizontal="center" vertical="center"/>
    </xf>
    <xf numFmtId="0" fontId="9" fillId="0" borderId="0" xfId="9" applyFill="1" applyAlignment="1"/>
    <xf numFmtId="0" fontId="9" fillId="0" borderId="11" xfId="9" applyFill="1" applyBorder="1" applyAlignment="1">
      <alignment horizontal="left"/>
    </xf>
    <xf numFmtId="0" fontId="9" fillId="0" borderId="25" xfId="9" applyFill="1" applyBorder="1" applyAlignment="1">
      <alignment horizontal="right" vertical="top"/>
    </xf>
    <xf numFmtId="0" fontId="9" fillId="0" borderId="69" xfId="9" applyFill="1" applyBorder="1">
      <alignment vertical="center"/>
    </xf>
    <xf numFmtId="0" fontId="9" fillId="0" borderId="70" xfId="9" applyFill="1" applyBorder="1">
      <alignment vertical="center"/>
    </xf>
    <xf numFmtId="0" fontId="9" fillId="0" borderId="92" xfId="9" applyFill="1" applyBorder="1" applyAlignment="1">
      <alignment horizontal="center" vertical="center" shrinkToFit="1"/>
    </xf>
    <xf numFmtId="0" fontId="9" fillId="0" borderId="31" xfId="9" applyFill="1" applyBorder="1" applyAlignment="1">
      <alignment horizontal="center" vertical="center"/>
    </xf>
    <xf numFmtId="0" fontId="9" fillId="0" borderId="31" xfId="9" applyFill="1" applyBorder="1" applyAlignment="1">
      <alignment horizontal="center" vertical="center" shrinkToFit="1"/>
    </xf>
    <xf numFmtId="0" fontId="9" fillId="0" borderId="67" xfId="9" applyFill="1" applyBorder="1" applyAlignment="1">
      <alignment horizontal="left" vertical="center"/>
    </xf>
    <xf numFmtId="0" fontId="9" fillId="0" borderId="67" xfId="9" applyFill="1" applyBorder="1">
      <alignment vertical="center"/>
    </xf>
    <xf numFmtId="0" fontId="9" fillId="0" borderId="68" xfId="9" applyFill="1" applyBorder="1">
      <alignment vertical="center"/>
    </xf>
    <xf numFmtId="0" fontId="9" fillId="0" borderId="31" xfId="9" applyFill="1" applyBorder="1" applyAlignment="1">
      <alignment horizontal="left" vertical="center"/>
    </xf>
    <xf numFmtId="0" fontId="9" fillId="0" borderId="0" xfId="9" applyAlignment="1">
      <alignment vertical="center" shrinkToFit="1"/>
    </xf>
    <xf numFmtId="0" fontId="9" fillId="0" borderId="30" xfId="9" applyFill="1" applyBorder="1">
      <alignment vertical="center"/>
    </xf>
    <xf numFmtId="0" fontId="9" fillId="0" borderId="26" xfId="9" applyFill="1" applyBorder="1" applyAlignment="1">
      <alignment horizontal="center" vertical="center"/>
    </xf>
    <xf numFmtId="0" fontId="9" fillId="0" borderId="8" xfId="9" applyFill="1" applyBorder="1" applyAlignment="1">
      <alignment horizontal="center" vertical="center"/>
    </xf>
    <xf numFmtId="0" fontId="9" fillId="0" borderId="69" xfId="9" applyFill="1" applyBorder="1" applyAlignment="1">
      <alignment horizontal="left"/>
    </xf>
    <xf numFmtId="0" fontId="9" fillId="0" borderId="70" xfId="9" applyFill="1" applyBorder="1" applyAlignment="1">
      <alignment horizontal="left"/>
    </xf>
    <xf numFmtId="0" fontId="9" fillId="0" borderId="3" xfId="9" applyFill="1" applyBorder="1" applyAlignment="1">
      <alignment horizontal="center" vertical="center"/>
    </xf>
    <xf numFmtId="0" fontId="9" fillId="0" borderId="25" xfId="9" applyFill="1" applyBorder="1" applyAlignment="1">
      <alignment vertical="top" wrapText="1"/>
    </xf>
    <xf numFmtId="200" fontId="9" fillId="0" borderId="0" xfId="9" applyNumberFormat="1" applyFill="1">
      <alignment vertical="center"/>
    </xf>
    <xf numFmtId="0" fontId="9" fillId="0" borderId="0" xfId="9" applyFill="1" applyAlignment="1">
      <alignment vertical="top" shrinkToFit="1"/>
    </xf>
    <xf numFmtId="184" fontId="9" fillId="0" borderId="0" xfId="9" applyNumberFormat="1" applyFill="1">
      <alignment vertical="center"/>
    </xf>
    <xf numFmtId="0" fontId="9" fillId="0" borderId="73" xfId="9" applyFill="1" applyBorder="1">
      <alignment vertical="center"/>
    </xf>
    <xf numFmtId="0" fontId="9" fillId="0" borderId="74" xfId="9" applyFill="1" applyBorder="1">
      <alignment vertical="center"/>
    </xf>
    <xf numFmtId="0" fontId="9" fillId="0" borderId="91" xfId="9" applyFill="1" applyBorder="1">
      <alignment vertical="center"/>
    </xf>
    <xf numFmtId="0" fontId="9" fillId="0" borderId="4" xfId="9" applyBorder="1">
      <alignment vertical="center"/>
    </xf>
    <xf numFmtId="0" fontId="9" fillId="0" borderId="3" xfId="9" applyBorder="1">
      <alignment vertical="center"/>
    </xf>
    <xf numFmtId="0" fontId="9" fillId="0" borderId="3" xfId="9" applyBorder="1" applyAlignment="1">
      <alignment horizontal="center" vertical="center"/>
    </xf>
    <xf numFmtId="0" fontId="9" fillId="0" borderId="27" xfId="9" applyBorder="1">
      <alignment vertical="center"/>
    </xf>
    <xf numFmtId="0" fontId="9" fillId="0" borderId="3" xfId="9" applyBorder="1" applyAlignment="1">
      <alignment vertical="center" shrinkToFit="1"/>
    </xf>
    <xf numFmtId="0" fontId="9" fillId="0" borderId="5" xfId="9" applyBorder="1">
      <alignment vertical="center"/>
    </xf>
    <xf numFmtId="0" fontId="9" fillId="0" borderId="0" xfId="9" applyAlignment="1">
      <alignment horizontal="center" vertical="center" textRotation="255"/>
    </xf>
    <xf numFmtId="0" fontId="9" fillId="0" borderId="0" xfId="9" applyAlignment="1">
      <alignment horizontal="center" textRotation="255"/>
    </xf>
    <xf numFmtId="200" fontId="9" fillId="0" borderId="0" xfId="9" applyNumberFormat="1">
      <alignment vertical="center"/>
    </xf>
    <xf numFmtId="182" fontId="9" fillId="2" borderId="0" xfId="9" applyNumberFormat="1" applyFill="1" applyAlignment="1">
      <alignment horizontal="center" vertical="center"/>
    </xf>
    <xf numFmtId="189" fontId="9" fillId="2" borderId="0" xfId="9" applyNumberFormat="1" applyFill="1" applyAlignment="1">
      <alignment horizontal="center" vertical="center"/>
    </xf>
    <xf numFmtId="182" fontId="9" fillId="11" borderId="0" xfId="9" applyNumberFormat="1" applyFill="1" applyAlignment="1">
      <alignment horizontal="center" vertical="center"/>
    </xf>
    <xf numFmtId="218" fontId="9" fillId="0" borderId="0" xfId="9" applyNumberFormat="1" applyAlignment="1">
      <alignment horizontal="center" vertical="center"/>
    </xf>
    <xf numFmtId="177" fontId="9" fillId="0" borderId="0" xfId="9" applyNumberFormat="1" applyFill="1" applyAlignment="1">
      <alignment horizontal="center" vertical="center"/>
    </xf>
    <xf numFmtId="177" fontId="9" fillId="0" borderId="0" xfId="9" applyNumberFormat="1" applyFill="1" applyAlignment="1">
      <alignment horizontal="right" vertical="center"/>
    </xf>
    <xf numFmtId="184" fontId="9" fillId="0" borderId="0" xfId="9" applyNumberFormat="1" applyFill="1" applyAlignment="1">
      <alignment horizontal="right" vertical="center"/>
    </xf>
    <xf numFmtId="218" fontId="9" fillId="0" borderId="0" xfId="9" applyNumberFormat="1" applyAlignment="1">
      <alignment horizontal="left" vertical="center"/>
    </xf>
    <xf numFmtId="217" fontId="9" fillId="0" borderId="0" xfId="9" applyNumberFormat="1" applyAlignment="1">
      <alignment horizontal="center" vertical="center"/>
    </xf>
    <xf numFmtId="219" fontId="9" fillId="0" borderId="0" xfId="9" applyNumberFormat="1" applyAlignment="1">
      <alignment horizontal="left" vertical="center"/>
    </xf>
    <xf numFmtId="0" fontId="9" fillId="0" borderId="28" xfId="9" applyFill="1" applyBorder="1" applyAlignment="1">
      <alignment horizontal="left" vertical="center" wrapText="1"/>
    </xf>
    <xf numFmtId="0" fontId="9" fillId="0" borderId="13" xfId="9" applyFill="1" applyBorder="1" applyAlignment="1">
      <alignment horizontal="left" vertical="center" wrapText="1"/>
    </xf>
    <xf numFmtId="0" fontId="9" fillId="0" borderId="51" xfId="9" applyFill="1" applyBorder="1" applyAlignment="1">
      <alignment horizontal="left" vertical="center"/>
    </xf>
    <xf numFmtId="0" fontId="9" fillId="0" borderId="55" xfId="9" applyFill="1" applyBorder="1" applyAlignment="1">
      <alignment horizontal="center" vertical="center"/>
    </xf>
    <xf numFmtId="0" fontId="9" fillId="0" borderId="173" xfId="9" applyFill="1" applyBorder="1" applyAlignment="1">
      <alignment vertical="center" shrinkToFit="1"/>
    </xf>
    <xf numFmtId="0" fontId="9" fillId="0" borderId="156" xfId="9" applyFill="1" applyBorder="1" applyAlignment="1">
      <alignment horizontal="center" vertical="center"/>
    </xf>
    <xf numFmtId="0" fontId="9" fillId="0" borderId="45" xfId="9" applyFill="1" applyBorder="1" applyAlignment="1">
      <alignment horizontal="left" vertical="center"/>
    </xf>
    <xf numFmtId="0" fontId="9" fillId="0" borderId="11" xfId="9" applyFill="1" applyBorder="1" applyAlignment="1">
      <alignment horizontal="center" vertical="center" shrinkToFit="1"/>
    </xf>
    <xf numFmtId="0" fontId="9" fillId="0" borderId="0" xfId="9" applyFill="1" applyAlignment="1">
      <alignment horizontal="right" vertical="center" shrinkToFit="1"/>
    </xf>
    <xf numFmtId="193" fontId="9" fillId="0" borderId="0" xfId="9" applyNumberFormat="1" applyFill="1" applyAlignment="1">
      <alignment horizontal="center" vertical="center"/>
    </xf>
    <xf numFmtId="0" fontId="9" fillId="0" borderId="26" xfId="9" applyFill="1" applyBorder="1">
      <alignment vertical="center"/>
    </xf>
    <xf numFmtId="0" fontId="9" fillId="0" borderId="1" xfId="9" applyFill="1" applyBorder="1" applyAlignment="1">
      <alignment horizontal="right" vertical="center"/>
    </xf>
    <xf numFmtId="0" fontId="9" fillId="7" borderId="54" xfId="9" applyFill="1" applyBorder="1">
      <alignment vertical="center"/>
    </xf>
    <xf numFmtId="0" fontId="9" fillId="7" borderId="55" xfId="9" applyFill="1" applyBorder="1">
      <alignment vertical="center"/>
    </xf>
    <xf numFmtId="0" fontId="9" fillId="0" borderId="78" xfId="9" applyFill="1" applyBorder="1">
      <alignment vertical="center"/>
    </xf>
    <xf numFmtId="0" fontId="9" fillId="0" borderId="57" xfId="9" applyFill="1" applyBorder="1">
      <alignment vertical="center"/>
    </xf>
    <xf numFmtId="0" fontId="9" fillId="0" borderId="54" xfId="9" applyFill="1" applyBorder="1">
      <alignment vertical="center"/>
    </xf>
    <xf numFmtId="0" fontId="9" fillId="0" borderId="80" xfId="9" applyFill="1" applyBorder="1">
      <alignment vertical="center"/>
    </xf>
    <xf numFmtId="0" fontId="9" fillId="0" borderId="13" xfId="9" applyFill="1" applyBorder="1" applyAlignment="1">
      <alignment horizontal="left" vertical="top" wrapText="1"/>
    </xf>
    <xf numFmtId="0" fontId="9" fillId="0" borderId="0" xfId="10">
      <alignment vertical="center"/>
    </xf>
    <xf numFmtId="0" fontId="9" fillId="0" borderId="3" xfId="9" applyFill="1" applyBorder="1" applyAlignment="1">
      <alignment vertical="center" shrinkToFit="1"/>
    </xf>
    <xf numFmtId="0" fontId="9" fillId="0" borderId="3" xfId="9" applyFill="1" applyBorder="1" applyAlignment="1">
      <alignment horizontal="right" vertical="center" shrinkToFit="1"/>
    </xf>
    <xf numFmtId="0" fontId="9" fillId="0" borderId="2" xfId="9" applyFill="1" applyBorder="1" applyAlignment="1">
      <alignment horizontal="left" vertical="top"/>
    </xf>
    <xf numFmtId="0" fontId="9" fillId="0" borderId="11" xfId="9" applyFill="1" applyBorder="1" applyAlignment="1">
      <alignment horizontal="right" vertical="center"/>
    </xf>
    <xf numFmtId="0" fontId="9" fillId="0" borderId="0" xfId="9" applyFill="1" applyAlignment="1" applyProtection="1">
      <alignment vertical="center" shrinkToFit="1"/>
      <protection locked="0"/>
    </xf>
    <xf numFmtId="0" fontId="9" fillId="0" borderId="11" xfId="10" applyBorder="1" applyAlignment="1">
      <alignment vertical="center" shrinkToFit="1"/>
    </xf>
    <xf numFmtId="0" fontId="9" fillId="0" borderId="1" xfId="9" applyFill="1" applyBorder="1" applyAlignment="1">
      <alignment horizontal="left" vertical="top"/>
    </xf>
    <xf numFmtId="182" fontId="9" fillId="0" borderId="0" xfId="9" applyNumberFormat="1" applyFill="1" applyAlignment="1">
      <alignment shrinkToFit="1"/>
    </xf>
    <xf numFmtId="183" fontId="9" fillId="0" borderId="0" xfId="9" applyNumberFormat="1" applyFill="1" applyAlignment="1">
      <alignment vertical="center" shrinkToFit="1"/>
    </xf>
    <xf numFmtId="184" fontId="9" fillId="0" borderId="0" xfId="9" applyNumberFormat="1" applyFill="1" applyAlignment="1">
      <alignment shrinkToFit="1"/>
    </xf>
    <xf numFmtId="182" fontId="9" fillId="0" borderId="0" xfId="9" applyNumberFormat="1" applyFill="1" applyAlignment="1">
      <alignment vertical="center" shrinkToFit="1"/>
    </xf>
    <xf numFmtId="0" fontId="9" fillId="0" borderId="46" xfId="10" applyBorder="1" applyAlignment="1" applyProtection="1">
      <alignment vertical="center" shrinkToFit="1"/>
      <protection locked="0"/>
    </xf>
    <xf numFmtId="0" fontId="9" fillId="0" borderId="0" xfId="10" applyAlignment="1">
      <alignment vertical="center" shrinkToFit="1"/>
    </xf>
    <xf numFmtId="0" fontId="9" fillId="0" borderId="46" xfId="9" applyFill="1" applyBorder="1" applyAlignment="1" applyProtection="1">
      <alignment vertical="center" shrinkToFit="1"/>
      <protection locked="0"/>
    </xf>
    <xf numFmtId="182" fontId="9" fillId="0" borderId="2" xfId="9" applyNumberFormat="1" applyFill="1" applyBorder="1" applyAlignment="1"/>
    <xf numFmtId="182" fontId="9" fillId="0" borderId="0" xfId="9" applyNumberFormat="1" applyFill="1" applyAlignment="1"/>
    <xf numFmtId="182" fontId="9" fillId="0" borderId="0" xfId="9" applyNumberFormat="1" applyFill="1" applyAlignment="1">
      <alignment horizontal="right"/>
    </xf>
    <xf numFmtId="0" fontId="9" fillId="0" borderId="0" xfId="10" applyAlignment="1" applyProtection="1">
      <alignment vertical="center" shrinkToFit="1"/>
      <protection locked="0"/>
    </xf>
    <xf numFmtId="0" fontId="9" fillId="0" borderId="2" xfId="9" applyFill="1" applyBorder="1" applyAlignment="1">
      <alignment horizontal="left" vertical="center" wrapText="1"/>
    </xf>
    <xf numFmtId="184" fontId="9" fillId="0" borderId="0" xfId="9" applyNumberFormat="1" applyFill="1" applyAlignment="1">
      <alignment horizontal="left" vertical="center"/>
    </xf>
    <xf numFmtId="0" fontId="9" fillId="0" borderId="2" xfId="9" applyFill="1" applyBorder="1" applyAlignment="1">
      <alignment horizontal="center" vertical="center"/>
    </xf>
    <xf numFmtId="0" fontId="9" fillId="0" borderId="13" xfId="9" applyFill="1" applyBorder="1" applyAlignment="1">
      <alignment horizontal="left" vertical="center"/>
    </xf>
    <xf numFmtId="0" fontId="9" fillId="0" borderId="4" xfId="9" applyFill="1" applyBorder="1" applyAlignment="1">
      <alignment horizontal="left" vertical="center"/>
    </xf>
    <xf numFmtId="0" fontId="9" fillId="0" borderId="29" xfId="9" applyFill="1" applyBorder="1">
      <alignment vertical="center"/>
    </xf>
    <xf numFmtId="0" fontId="9" fillId="0" borderId="27" xfId="9" applyFill="1" applyBorder="1" applyAlignment="1">
      <alignment horizontal="right" vertical="center"/>
    </xf>
    <xf numFmtId="0" fontId="9" fillId="0" borderId="21" xfId="9" applyFill="1" applyBorder="1">
      <alignment vertical="center"/>
    </xf>
    <xf numFmtId="196" fontId="9" fillId="0" borderId="0" xfId="9" applyNumberFormat="1" applyFill="1" applyAlignment="1">
      <alignment vertical="center" shrinkToFit="1"/>
    </xf>
    <xf numFmtId="0" fontId="9" fillId="0" borderId="241" xfId="9" applyFill="1" applyBorder="1" applyAlignment="1">
      <alignment horizontal="center" vertical="center" shrinkToFit="1"/>
    </xf>
    <xf numFmtId="196" fontId="9" fillId="0" borderId="0" xfId="9" applyNumberFormat="1" applyFill="1" applyAlignment="1">
      <alignment horizontal="left" vertical="center" shrinkToFit="1"/>
    </xf>
    <xf numFmtId="0" fontId="9" fillId="0" borderId="44" xfId="9" applyFill="1" applyBorder="1" applyAlignment="1">
      <alignment horizontal="center" vertical="center" shrinkToFit="1"/>
    </xf>
    <xf numFmtId="196" fontId="9" fillId="0" borderId="0" xfId="9" applyNumberFormat="1" applyFill="1">
      <alignment vertical="center"/>
    </xf>
    <xf numFmtId="0" fontId="9" fillId="0" borderId="47" xfId="9" applyFill="1" applyBorder="1" applyAlignment="1">
      <alignment horizontal="right" vertical="center"/>
    </xf>
    <xf numFmtId="215" fontId="9" fillId="6" borderId="236" xfId="9" applyNumberFormat="1" applyFill="1" applyBorder="1">
      <alignment vertical="center"/>
    </xf>
    <xf numFmtId="2" fontId="9" fillId="0" borderId="0" xfId="9" applyNumberFormat="1" applyFill="1">
      <alignment vertical="center"/>
    </xf>
    <xf numFmtId="1" fontId="9" fillId="0" borderId="0" xfId="9" applyNumberFormat="1" applyFill="1">
      <alignment vertical="center"/>
    </xf>
    <xf numFmtId="0" fontId="9" fillId="0" borderId="46" xfId="9" applyFill="1" applyBorder="1">
      <alignment vertical="center"/>
    </xf>
    <xf numFmtId="215" fontId="9" fillId="6" borderId="238" xfId="9" applyNumberFormat="1" applyFill="1" applyBorder="1">
      <alignment vertical="center"/>
    </xf>
    <xf numFmtId="0" fontId="9" fillId="0" borderId="45" xfId="9" applyFill="1" applyBorder="1">
      <alignment vertical="center"/>
    </xf>
    <xf numFmtId="0" fontId="9" fillId="0" borderId="48" xfId="9" applyFill="1" applyBorder="1">
      <alignment vertical="center"/>
    </xf>
    <xf numFmtId="0" fontId="9" fillId="0" borderId="48" xfId="9" applyFill="1" applyBorder="1" applyAlignment="1">
      <alignment horizontal="center" vertical="center"/>
    </xf>
    <xf numFmtId="215" fontId="9" fillId="6" borderId="239" xfId="9" applyNumberFormat="1" applyFill="1" applyBorder="1">
      <alignment vertical="center"/>
    </xf>
    <xf numFmtId="0" fontId="9" fillId="0" borderId="89" xfId="9" applyFill="1" applyBorder="1" applyAlignment="1">
      <alignment horizontal="right" vertical="center"/>
    </xf>
    <xf numFmtId="0" fontId="9" fillId="0" borderId="44" xfId="9" applyFill="1" applyBorder="1">
      <alignment vertical="center"/>
    </xf>
    <xf numFmtId="0" fontId="9" fillId="0" borderId="44" xfId="9" applyFill="1" applyBorder="1" applyAlignment="1">
      <alignment horizontal="center" vertical="center"/>
    </xf>
    <xf numFmtId="185" fontId="9" fillId="0" borderId="0" xfId="9" applyNumberFormat="1" applyFill="1">
      <alignment vertical="center"/>
    </xf>
    <xf numFmtId="204" fontId="9" fillId="6" borderId="0" xfId="9" applyNumberFormat="1" applyFill="1">
      <alignment vertical="center"/>
    </xf>
    <xf numFmtId="20" fontId="9" fillId="0" borderId="0" xfId="9" applyNumberFormat="1" applyFill="1" applyAlignment="1">
      <alignment vertical="center" shrinkToFit="1"/>
    </xf>
    <xf numFmtId="204" fontId="9" fillId="0" borderId="1" xfId="9" applyNumberFormat="1" applyFill="1" applyBorder="1">
      <alignment vertical="center"/>
    </xf>
    <xf numFmtId="204" fontId="9" fillId="0" borderId="4" xfId="9" applyNumberFormat="1" applyFill="1" applyBorder="1">
      <alignment vertical="center"/>
    </xf>
    <xf numFmtId="0" fontId="9" fillId="0" borderId="3" xfId="9" applyFill="1" applyBorder="1" applyAlignment="1">
      <alignment vertical="center" wrapText="1"/>
    </xf>
    <xf numFmtId="177" fontId="9" fillId="11" borderId="0" xfId="9" applyNumberFormat="1" applyFill="1">
      <alignment vertical="center"/>
    </xf>
    <xf numFmtId="180" fontId="9" fillId="6" borderId="0" xfId="9" applyNumberFormat="1" applyFill="1" applyAlignment="1">
      <alignment horizontal="center" vertical="center"/>
    </xf>
    <xf numFmtId="215" fontId="9" fillId="6" borderId="0" xfId="9" applyNumberFormat="1" applyFill="1">
      <alignment vertical="center"/>
    </xf>
    <xf numFmtId="0" fontId="9" fillId="11" borderId="0" xfId="9" applyFill="1" applyAlignment="1">
      <alignment horizontal="center" vertical="center"/>
    </xf>
    <xf numFmtId="20" fontId="9" fillId="0" borderId="0" xfId="9" applyNumberFormat="1" applyFill="1">
      <alignment vertical="center"/>
    </xf>
    <xf numFmtId="0" fontId="9" fillId="11" borderId="0" xfId="9" applyFill="1" applyAlignment="1" applyProtection="1">
      <alignment horizontal="center" vertical="center"/>
      <protection locked="0"/>
    </xf>
    <xf numFmtId="0" fontId="9" fillId="0" borderId="28" xfId="9" applyFill="1" applyBorder="1" applyAlignment="1">
      <alignment horizontal="left" vertical="top" wrapText="1"/>
    </xf>
    <xf numFmtId="0" fontId="9" fillId="0" borderId="13" xfId="9" applyFill="1" applyBorder="1" applyAlignment="1">
      <alignment horizontal="left" vertical="top"/>
    </xf>
    <xf numFmtId="0" fontId="9" fillId="0" borderId="0" xfId="9" applyFill="1" applyAlignment="1">
      <alignment horizontal="left"/>
    </xf>
    <xf numFmtId="0" fontId="9" fillId="0" borderId="13" xfId="9" applyFill="1" applyBorder="1" applyAlignment="1">
      <alignment vertical="center" wrapText="1"/>
    </xf>
    <xf numFmtId="0" fontId="9" fillId="0" borderId="0" xfId="9" applyFill="1" applyAlignment="1">
      <alignment horizontal="center"/>
    </xf>
    <xf numFmtId="0" fontId="9" fillId="0" borderId="46" xfId="9" applyFill="1" applyBorder="1" applyAlignment="1" applyProtection="1">
      <alignment horizontal="center" shrinkToFit="1"/>
      <protection locked="0"/>
    </xf>
    <xf numFmtId="0" fontId="9" fillId="0" borderId="1" xfId="9" quotePrefix="1" applyFill="1" applyBorder="1" applyAlignment="1">
      <alignment vertical="top"/>
    </xf>
    <xf numFmtId="0" fontId="9" fillId="0" borderId="13" xfId="9" applyFill="1" applyBorder="1" applyAlignment="1">
      <alignment horizontal="left"/>
    </xf>
    <xf numFmtId="0" fontId="9" fillId="0" borderId="1" xfId="9" applyFill="1" applyBorder="1" applyAlignment="1">
      <alignment horizontal="right" vertical="center" shrinkToFit="1"/>
    </xf>
    <xf numFmtId="0" fontId="9" fillId="0" borderId="0" xfId="9" applyFill="1" applyAlignment="1">
      <alignment wrapText="1"/>
    </xf>
    <xf numFmtId="0" fontId="9" fillId="0" borderId="18" xfId="9" applyFill="1" applyBorder="1">
      <alignment vertical="center"/>
    </xf>
    <xf numFmtId="0" fontId="9" fillId="0" borderId="6" xfId="9" applyFill="1" applyBorder="1">
      <alignment vertical="center"/>
    </xf>
    <xf numFmtId="0" fontId="9" fillId="0" borderId="7" xfId="9" applyFill="1" applyBorder="1" applyAlignment="1">
      <alignment horizontal="right" vertical="center"/>
    </xf>
    <xf numFmtId="0" fontId="9" fillId="0" borderId="3" xfId="9" applyFill="1" applyBorder="1" applyAlignment="1">
      <alignment horizontal="left" vertical="center"/>
    </xf>
    <xf numFmtId="0" fontId="9" fillId="0" borderId="21" xfId="9" applyFill="1" applyBorder="1" applyAlignment="1">
      <alignment horizontal="left" vertical="center"/>
    </xf>
    <xf numFmtId="0" fontId="9" fillId="0" borderId="21" xfId="9" applyFill="1" applyBorder="1" applyAlignment="1">
      <alignment vertical="center" wrapText="1"/>
    </xf>
    <xf numFmtId="0" fontId="9" fillId="0" borderId="9" xfId="9" applyFill="1" applyBorder="1" applyAlignment="1">
      <alignment horizontal="right" vertical="center"/>
    </xf>
    <xf numFmtId="0" fontId="9" fillId="0" borderId="8" xfId="9" applyFill="1" applyBorder="1">
      <alignment vertical="center"/>
    </xf>
    <xf numFmtId="0" fontId="9" fillId="0" borderId="9" xfId="9" applyFill="1" applyBorder="1">
      <alignment vertical="center"/>
    </xf>
    <xf numFmtId="0" fontId="9" fillId="0" borderId="10" xfId="9" applyFill="1" applyBorder="1">
      <alignment vertical="center"/>
    </xf>
    <xf numFmtId="0" fontId="9" fillId="0" borderId="1" xfId="9" applyFill="1" applyBorder="1" applyAlignment="1">
      <alignment horizontal="center" vertical="center"/>
    </xf>
    <xf numFmtId="0" fontId="9" fillId="0" borderId="13" xfId="9" applyFill="1" applyBorder="1" applyAlignment="1">
      <alignment vertical="top"/>
    </xf>
    <xf numFmtId="181" fontId="9" fillId="0" borderId="0" xfId="9" applyNumberFormat="1" applyFill="1" applyAlignment="1">
      <alignment vertical="center" shrinkToFit="1"/>
    </xf>
    <xf numFmtId="0" fontId="9" fillId="0" borderId="0" xfId="9" applyFill="1" applyAlignment="1">
      <alignment horizontal="right" vertical="center" wrapText="1"/>
    </xf>
    <xf numFmtId="0" fontId="9" fillId="0" borderId="18" xfId="9" applyFill="1" applyBorder="1" applyAlignment="1">
      <alignment horizontal="right" vertical="center"/>
    </xf>
    <xf numFmtId="0" fontId="9" fillId="0" borderId="12" xfId="9" applyFill="1" applyBorder="1" applyAlignment="1">
      <alignment horizontal="left" vertical="top"/>
    </xf>
    <xf numFmtId="0" fontId="9" fillId="0" borderId="6" xfId="9" applyFill="1" applyBorder="1" applyAlignment="1">
      <alignment horizontal="left" vertical="top"/>
    </xf>
    <xf numFmtId="0" fontId="9" fillId="0" borderId="8" xfId="9" applyFill="1" applyBorder="1" applyAlignment="1">
      <alignment horizontal="left" vertical="top"/>
    </xf>
    <xf numFmtId="49" fontId="9" fillId="0" borderId="0" xfId="9" quotePrefix="1" applyNumberFormat="1">
      <alignment vertical="center"/>
    </xf>
    <xf numFmtId="49" fontId="9" fillId="0" borderId="0" xfId="9" applyNumberFormat="1">
      <alignment vertical="center"/>
    </xf>
    <xf numFmtId="0" fontId="9" fillId="0" borderId="2" xfId="9" applyFill="1" applyBorder="1" applyAlignment="1">
      <alignment vertical="center" shrinkToFit="1"/>
    </xf>
    <xf numFmtId="0" fontId="9" fillId="0" borderId="13" xfId="9" applyFill="1" applyBorder="1" applyAlignment="1">
      <alignment horizontal="center" vertical="center"/>
    </xf>
    <xf numFmtId="0" fontId="9" fillId="0" borderId="29" xfId="9" applyFill="1" applyBorder="1" applyAlignment="1">
      <alignment horizontal="left" vertical="center"/>
    </xf>
    <xf numFmtId="0" fontId="9" fillId="0" borderId="5" xfId="9" applyFill="1" applyBorder="1" applyAlignment="1">
      <alignment horizontal="left" vertical="center"/>
    </xf>
    <xf numFmtId="0" fontId="9" fillId="0" borderId="46" xfId="9" applyFill="1" applyBorder="1" applyAlignment="1">
      <alignment vertical="center" wrapText="1"/>
    </xf>
    <xf numFmtId="0" fontId="9" fillId="0" borderId="0" xfId="9" quotePrefix="1" applyFill="1">
      <alignment vertical="center"/>
    </xf>
    <xf numFmtId="0" fontId="9" fillId="0" borderId="0" xfId="9" applyFill="1" applyAlignment="1">
      <alignment shrinkToFit="1"/>
    </xf>
    <xf numFmtId="0" fontId="9" fillId="0" borderId="16" xfId="9" quotePrefix="1" applyFill="1" applyBorder="1">
      <alignment vertical="center"/>
    </xf>
    <xf numFmtId="203" fontId="9" fillId="0" borderId="0" xfId="9" applyNumberFormat="1" applyFill="1" applyAlignment="1">
      <alignment horizontal="right" vertical="center"/>
    </xf>
    <xf numFmtId="3" fontId="9" fillId="0" borderId="0" xfId="9" applyNumberFormat="1" applyFill="1" applyAlignment="1">
      <alignment horizontal="left" vertical="center"/>
    </xf>
    <xf numFmtId="203" fontId="9" fillId="0" borderId="0" xfId="9" applyNumberFormat="1" applyFill="1" applyAlignment="1">
      <alignment horizontal="center" vertical="center"/>
    </xf>
    <xf numFmtId="0" fontId="9" fillId="0" borderId="0" xfId="9" applyFill="1" applyAlignment="1">
      <alignment horizontal="left" vertical="top" wrapText="1" shrinkToFit="1"/>
    </xf>
    <xf numFmtId="0" fontId="9" fillId="0" borderId="25" xfId="9" applyFill="1" applyBorder="1" applyAlignment="1">
      <alignment vertical="center" wrapText="1"/>
    </xf>
    <xf numFmtId="0" fontId="9" fillId="0" borderId="0" xfId="9" quotePrefix="1" applyFill="1" applyAlignment="1">
      <alignment vertical="top"/>
    </xf>
    <xf numFmtId="0" fontId="9" fillId="0" borderId="244" xfId="9" applyFill="1" applyBorder="1">
      <alignment vertical="center"/>
    </xf>
    <xf numFmtId="0" fontId="9" fillId="0" borderId="19" xfId="9" applyFill="1" applyBorder="1">
      <alignment vertical="center"/>
    </xf>
    <xf numFmtId="0" fontId="9" fillId="0" borderId="0" xfId="10" applyAlignment="1">
      <alignment horizontal="right" vertical="center"/>
    </xf>
    <xf numFmtId="0" fontId="9" fillId="0" borderId="0" xfId="10" applyAlignment="1">
      <alignment horizontal="left" vertical="center"/>
    </xf>
    <xf numFmtId="0" fontId="9" fillId="0" borderId="0" xfId="10" applyAlignment="1">
      <alignment horizontal="right" vertical="top"/>
    </xf>
    <xf numFmtId="0" fontId="9" fillId="0" borderId="0" xfId="10" applyAlignment="1">
      <alignment vertical="top" wrapText="1"/>
    </xf>
    <xf numFmtId="0" fontId="9" fillId="0" borderId="1" xfId="10" quotePrefix="1" applyBorder="1">
      <alignment vertical="center"/>
    </xf>
    <xf numFmtId="0" fontId="9" fillId="0" borderId="13" xfId="9" applyFill="1" applyBorder="1" applyAlignment="1">
      <alignment vertical="center" shrinkToFit="1"/>
    </xf>
    <xf numFmtId="0" fontId="9" fillId="0" borderId="25" xfId="9" applyFill="1" applyBorder="1" applyAlignment="1">
      <alignment vertical="center" shrinkToFit="1"/>
    </xf>
    <xf numFmtId="0" fontId="9" fillId="0" borderId="25" xfId="9" applyFill="1" applyBorder="1" applyAlignment="1">
      <alignment horizontal="left" vertical="top"/>
    </xf>
    <xf numFmtId="0" fontId="9" fillId="0" borderId="25" xfId="9" applyFill="1" applyBorder="1" applyAlignment="1">
      <alignment vertical="top"/>
    </xf>
    <xf numFmtId="0" fontId="9" fillId="0" borderId="19" xfId="9" applyFill="1" applyBorder="1" applyAlignment="1">
      <alignment horizontal="center" vertical="center"/>
    </xf>
    <xf numFmtId="192" fontId="9" fillId="0" borderId="0" xfId="9" applyNumberFormat="1" applyFill="1" applyAlignment="1">
      <alignment vertical="center" shrinkToFit="1"/>
    </xf>
    <xf numFmtId="0" fontId="9" fillId="0" borderId="27" xfId="9" applyFill="1" applyBorder="1" applyAlignment="1">
      <alignment horizontal="center" vertical="center"/>
    </xf>
    <xf numFmtId="49" fontId="9" fillId="0" borderId="1" xfId="9" applyNumberFormat="1" applyFill="1" applyBorder="1" applyAlignment="1">
      <alignment vertical="top"/>
    </xf>
    <xf numFmtId="49" fontId="9" fillId="0" borderId="0" xfId="9" applyNumberFormat="1" applyFill="1" applyAlignment="1">
      <alignment vertical="top"/>
    </xf>
    <xf numFmtId="0" fontId="9" fillId="0" borderId="13" xfId="9" applyFill="1" applyBorder="1" applyAlignment="1">
      <alignment vertical="top" wrapText="1"/>
    </xf>
    <xf numFmtId="0" fontId="9" fillId="0" borderId="16" xfId="9" applyFill="1" applyBorder="1" applyAlignment="1">
      <alignment horizontal="left" vertical="center"/>
    </xf>
    <xf numFmtId="0" fontId="9" fillId="0" borderId="9" xfId="9" applyFill="1" applyBorder="1" applyAlignment="1">
      <alignment horizontal="distributed" vertical="center" shrinkToFit="1"/>
    </xf>
    <xf numFmtId="0" fontId="9" fillId="0" borderId="10" xfId="9" applyFill="1" applyBorder="1" applyAlignment="1">
      <alignment horizontal="distributed" vertical="center" shrinkToFit="1"/>
    </xf>
    <xf numFmtId="209" fontId="9" fillId="0" borderId="0" xfId="9" applyNumberFormat="1" applyFill="1" applyAlignment="1">
      <alignment vertical="center" shrinkToFit="1"/>
    </xf>
    <xf numFmtId="0" fontId="9" fillId="0" borderId="21" xfId="9" applyFill="1" applyBorder="1" applyAlignment="1">
      <alignment vertical="top" wrapText="1"/>
    </xf>
    <xf numFmtId="0" fontId="9" fillId="0" borderId="1" xfId="9" applyFill="1" applyBorder="1" applyAlignment="1" applyProtection="1">
      <alignment horizontal="left" vertical="center"/>
      <protection locked="0"/>
    </xf>
    <xf numFmtId="0" fontId="9" fillId="0" borderId="25" xfId="9" applyFill="1" applyBorder="1" applyProtection="1">
      <alignment vertical="center"/>
      <protection locked="0"/>
    </xf>
    <xf numFmtId="0" fontId="9" fillId="0" borderId="1" xfId="9" applyFill="1" applyBorder="1" applyProtection="1">
      <alignment vertical="center"/>
      <protection locked="0"/>
    </xf>
    <xf numFmtId="0" fontId="9" fillId="0" borderId="0" xfId="9" applyFill="1" applyAlignment="1" applyProtection="1">
      <alignment horizontal="left" vertical="center"/>
      <protection locked="0"/>
    </xf>
    <xf numFmtId="0" fontId="9" fillId="0" borderId="9" xfId="9" applyFill="1" applyBorder="1" applyProtection="1">
      <alignment vertical="center"/>
      <protection locked="0"/>
    </xf>
    <xf numFmtId="0" fontId="9" fillId="0" borderId="0" xfId="9" applyFill="1" applyAlignment="1" applyProtection="1">
      <alignment horizontal="right" vertical="center"/>
      <protection locked="0"/>
    </xf>
    <xf numFmtId="49" fontId="9" fillId="0" borderId="1" xfId="9" applyNumberFormat="1" applyFill="1" applyBorder="1">
      <alignment vertical="center"/>
    </xf>
    <xf numFmtId="49" fontId="9" fillId="0" borderId="0" xfId="9" applyNumberFormat="1" applyFill="1">
      <alignment vertical="center"/>
    </xf>
    <xf numFmtId="0" fontId="9" fillId="0" borderId="7" xfId="9" applyFill="1" applyBorder="1" applyProtection="1">
      <alignment vertical="center"/>
      <protection locked="0"/>
    </xf>
    <xf numFmtId="0" fontId="9" fillId="0" borderId="0" xfId="9" applyFill="1" applyAlignment="1">
      <alignment horizontal="center" vertical="top"/>
    </xf>
    <xf numFmtId="0" fontId="9" fillId="0" borderId="2" xfId="9" applyFill="1" applyBorder="1" applyProtection="1">
      <alignment vertical="center"/>
      <protection locked="0"/>
    </xf>
    <xf numFmtId="0" fontId="9" fillId="0" borderId="3" xfId="9" applyFill="1" applyBorder="1" applyProtection="1">
      <alignment vertical="center"/>
      <protection locked="0"/>
    </xf>
    <xf numFmtId="0" fontId="9" fillId="0" borderId="5" xfId="9" applyFill="1" applyBorder="1" applyProtection="1">
      <alignment vertical="center"/>
      <protection locked="0"/>
    </xf>
    <xf numFmtId="0" fontId="9" fillId="0" borderId="26" xfId="9" applyFill="1" applyBorder="1" applyAlignment="1">
      <alignment vertical="top" wrapText="1"/>
    </xf>
    <xf numFmtId="0" fontId="9" fillId="0" borderId="47" xfId="9" applyFill="1" applyBorder="1" applyAlignment="1">
      <alignment horizontal="left" vertical="center"/>
    </xf>
    <xf numFmtId="0" fontId="9" fillId="0" borderId="51" xfId="9" applyFill="1" applyBorder="1">
      <alignment vertical="center"/>
    </xf>
    <xf numFmtId="0" fontId="9" fillId="0" borderId="47" xfId="9" applyFill="1" applyBorder="1">
      <alignment vertical="center"/>
    </xf>
    <xf numFmtId="0" fontId="9" fillId="0" borderId="90" xfId="9" applyFill="1" applyBorder="1" applyAlignment="1">
      <alignment horizontal="left" vertical="center"/>
    </xf>
    <xf numFmtId="0" fontId="9" fillId="0" borderId="55" xfId="9" applyFill="1" applyBorder="1">
      <alignment vertical="center"/>
    </xf>
    <xf numFmtId="0" fontId="9" fillId="0" borderId="90" xfId="9" applyFill="1" applyBorder="1">
      <alignment vertical="center"/>
    </xf>
    <xf numFmtId="0" fontId="9" fillId="0" borderId="91" xfId="9" applyFill="1" applyBorder="1" applyAlignment="1">
      <alignment horizontal="left" vertical="center"/>
    </xf>
    <xf numFmtId="0" fontId="9" fillId="0" borderId="88" xfId="9" applyFill="1" applyBorder="1">
      <alignment vertical="center"/>
    </xf>
    <xf numFmtId="0" fontId="9" fillId="0" borderId="46" xfId="9" applyFill="1" applyBorder="1" applyAlignment="1">
      <alignment shrinkToFit="1"/>
    </xf>
    <xf numFmtId="0" fontId="9" fillId="0" borderId="45" xfId="9" applyFill="1" applyBorder="1" applyAlignment="1">
      <alignment shrinkToFit="1"/>
    </xf>
    <xf numFmtId="0" fontId="9" fillId="0" borderId="88" xfId="9" applyFill="1" applyBorder="1" applyAlignment="1">
      <alignment horizontal="left" vertical="center" shrinkToFit="1"/>
    </xf>
    <xf numFmtId="0" fontId="9" fillId="0" borderId="102" xfId="9" applyFill="1" applyBorder="1" applyAlignment="1">
      <alignment horizontal="left" vertical="center" shrinkToFit="1"/>
    </xf>
    <xf numFmtId="0" fontId="9" fillId="0" borderId="8" xfId="9" applyFill="1" applyBorder="1" applyAlignment="1">
      <alignment horizontal="left" vertical="center" shrinkToFit="1"/>
    </xf>
    <xf numFmtId="0" fontId="9" fillId="0" borderId="32" xfId="9" applyFill="1" applyBorder="1" applyAlignment="1">
      <alignment horizontal="left" vertical="center"/>
    </xf>
    <xf numFmtId="0" fontId="9" fillId="0" borderId="30" xfId="9" applyFill="1" applyBorder="1" applyAlignment="1">
      <alignment horizontal="left" vertical="center"/>
    </xf>
    <xf numFmtId="182" fontId="9" fillId="0" borderId="47" xfId="9" applyNumberFormat="1" applyFill="1" applyBorder="1" applyAlignment="1">
      <alignment vertical="center" shrinkToFit="1"/>
    </xf>
    <xf numFmtId="0" fontId="9" fillId="0" borderId="54" xfId="9" applyFill="1" applyBorder="1" applyAlignment="1">
      <alignment vertical="center" wrapText="1"/>
    </xf>
    <xf numFmtId="182" fontId="9" fillId="0" borderId="91" xfId="9" applyNumberFormat="1" applyFill="1" applyBorder="1" applyAlignment="1">
      <alignment vertical="center" shrinkToFit="1"/>
    </xf>
    <xf numFmtId="0" fontId="9" fillId="0" borderId="57" xfId="9" applyFill="1" applyBorder="1" applyAlignment="1">
      <alignment vertical="center" wrapText="1"/>
    </xf>
    <xf numFmtId="0" fontId="9" fillId="0" borderId="44" xfId="9" applyFill="1" applyBorder="1" applyAlignment="1">
      <alignment horizontal="left" vertical="center"/>
    </xf>
    <xf numFmtId="0" fontId="9" fillId="0" borderId="25" xfId="6" applyFill="1" applyBorder="1" applyAlignment="1">
      <alignment horizontal="left" vertical="center"/>
    </xf>
    <xf numFmtId="0" fontId="9" fillId="0" borderId="0" xfId="6" applyFill="1" applyAlignment="1">
      <alignment vertical="center" shrinkToFit="1"/>
    </xf>
    <xf numFmtId="0" fontId="9" fillId="0" borderId="102" xfId="9" applyFill="1" applyBorder="1">
      <alignment vertical="center"/>
    </xf>
    <xf numFmtId="0" fontId="9" fillId="0" borderId="89" xfId="9" applyFill="1" applyBorder="1">
      <alignment vertical="center"/>
    </xf>
    <xf numFmtId="0" fontId="15" fillId="0" borderId="25" xfId="9" applyFont="1" applyBorder="1" applyAlignment="1">
      <alignment horizontal="right" vertical="top"/>
    </xf>
    <xf numFmtId="0" fontId="15" fillId="0" borderId="25" xfId="9" applyFont="1" applyBorder="1" applyAlignment="1">
      <alignment vertical="top" wrapText="1"/>
    </xf>
    <xf numFmtId="0" fontId="9" fillId="0" borderId="25" xfId="9" applyBorder="1" applyAlignment="1">
      <alignment vertical="top" wrapText="1"/>
    </xf>
    <xf numFmtId="0" fontId="15" fillId="0" borderId="25" xfId="9" applyFont="1" applyBorder="1">
      <alignment vertical="center"/>
    </xf>
    <xf numFmtId="49" fontId="51" fillId="0" borderId="0" xfId="9" quotePrefix="1" applyNumberFormat="1" applyFont="1" applyFill="1" applyAlignment="1">
      <alignment horizontal="center" vertical="center"/>
    </xf>
    <xf numFmtId="49" fontId="51" fillId="0" borderId="0" xfId="9" applyNumberFormat="1" applyFont="1" applyFill="1" applyAlignment="1">
      <alignment horizontal="center" vertical="center"/>
    </xf>
    <xf numFmtId="0" fontId="51" fillId="0" borderId="33" xfId="9" applyFont="1" applyFill="1" applyBorder="1" applyAlignment="1">
      <alignment horizontal="center" vertical="center"/>
    </xf>
    <xf numFmtId="0" fontId="51" fillId="0" borderId="34" xfId="9" applyFont="1" applyFill="1" applyBorder="1" applyAlignment="1">
      <alignment horizontal="center" vertical="center"/>
    </xf>
    <xf numFmtId="0" fontId="51" fillId="0" borderId="107" xfId="9" applyFont="1" applyFill="1" applyBorder="1" applyAlignment="1">
      <alignment horizontal="center" vertical="center"/>
    </xf>
    <xf numFmtId="0" fontId="51" fillId="0" borderId="15" xfId="9" applyFont="1" applyFill="1" applyBorder="1" applyAlignment="1">
      <alignment horizontal="center" vertical="center"/>
    </xf>
    <xf numFmtId="0" fontId="51" fillId="0" borderId="108" xfId="9" applyFont="1" applyFill="1" applyBorder="1" applyAlignment="1">
      <alignment horizontal="center" vertical="center"/>
    </xf>
    <xf numFmtId="0" fontId="50" fillId="0" borderId="0" xfId="9" applyFont="1" applyFill="1" applyAlignment="1">
      <alignment horizontal="center" vertical="center"/>
    </xf>
    <xf numFmtId="0" fontId="50" fillId="0" borderId="57" xfId="9" applyFont="1" applyFill="1" applyBorder="1" applyAlignment="1">
      <alignment horizontal="center" vertical="center"/>
    </xf>
    <xf numFmtId="0" fontId="50" fillId="0" borderId="44" xfId="9" applyFont="1" applyFill="1" applyBorder="1" applyAlignment="1">
      <alignment horizontal="center" vertical="center"/>
    </xf>
    <xf numFmtId="0" fontId="50" fillId="0" borderId="91" xfId="9" applyFont="1" applyFill="1" applyBorder="1" applyAlignment="1">
      <alignment horizontal="center" vertical="center"/>
    </xf>
    <xf numFmtId="182" fontId="50" fillId="0" borderId="7" xfId="9" applyNumberFormat="1" applyFont="1" applyFill="1" applyBorder="1" applyAlignment="1">
      <alignment horizontal="center" vertical="center"/>
    </xf>
    <xf numFmtId="182" fontId="50" fillId="0" borderId="0" xfId="9" applyNumberFormat="1" applyFont="1" applyFill="1" applyAlignment="1">
      <alignment horizontal="center" vertical="center"/>
    </xf>
    <xf numFmtId="182" fontId="50" fillId="0" borderId="8" xfId="9" applyNumberFormat="1" applyFont="1" applyFill="1" applyBorder="1" applyAlignment="1">
      <alignment horizontal="center" vertical="center"/>
    </xf>
    <xf numFmtId="182" fontId="50" fillId="0" borderId="9" xfId="9" applyNumberFormat="1" applyFont="1" applyFill="1" applyBorder="1" applyAlignment="1">
      <alignment horizontal="center" vertical="center"/>
    </xf>
    <xf numFmtId="182" fontId="50" fillId="0" borderId="11" xfId="9" applyNumberFormat="1" applyFont="1" applyFill="1" applyBorder="1" applyAlignment="1">
      <alignment horizontal="center" vertical="center"/>
    </xf>
    <xf numFmtId="182" fontId="50" fillId="0" borderId="10" xfId="9" applyNumberFormat="1" applyFont="1" applyFill="1" applyBorder="1" applyAlignment="1">
      <alignment horizontal="center" vertical="center"/>
    </xf>
    <xf numFmtId="182" fontId="50" fillId="0" borderId="18" xfId="9" applyNumberFormat="1" applyFont="1" applyFill="1" applyBorder="1" applyAlignment="1">
      <alignment horizontal="center" vertical="center"/>
    </xf>
    <xf numFmtId="182" fontId="50" fillId="0" borderId="12" xfId="9" applyNumberFormat="1" applyFont="1" applyFill="1" applyBorder="1" applyAlignment="1">
      <alignment horizontal="center" vertical="center"/>
    </xf>
    <xf numFmtId="182" fontId="50" fillId="0" borderId="6" xfId="9" applyNumberFormat="1" applyFont="1" applyFill="1" applyBorder="1" applyAlignment="1">
      <alignment horizontal="center" vertical="center"/>
    </xf>
    <xf numFmtId="206" fontId="50" fillId="0" borderId="18" xfId="9" applyNumberFormat="1" applyFont="1" applyFill="1" applyBorder="1" applyAlignment="1">
      <alignment horizontal="center" vertical="center" shrinkToFit="1"/>
    </xf>
    <xf numFmtId="206" fontId="50" fillId="0" borderId="12" xfId="9" applyNumberFormat="1" applyFont="1" applyFill="1" applyBorder="1" applyAlignment="1">
      <alignment horizontal="center" vertical="center" shrinkToFit="1"/>
    </xf>
    <xf numFmtId="206" fontId="50" fillId="0" borderId="6" xfId="9" applyNumberFormat="1" applyFont="1" applyFill="1" applyBorder="1" applyAlignment="1">
      <alignment horizontal="center" vertical="center" shrinkToFit="1"/>
    </xf>
    <xf numFmtId="206" fontId="50" fillId="0" borderId="9" xfId="9" applyNumberFormat="1" applyFont="1" applyFill="1" applyBorder="1" applyAlignment="1">
      <alignment horizontal="center" vertical="center" shrinkToFit="1"/>
    </xf>
    <xf numFmtId="206" fontId="50" fillId="0" borderId="11" xfId="9" applyNumberFormat="1" applyFont="1" applyFill="1" applyBorder="1" applyAlignment="1">
      <alignment horizontal="center" vertical="center" shrinkToFit="1"/>
    </xf>
    <xf numFmtId="206" fontId="50" fillId="0" borderId="10" xfId="9" applyNumberFormat="1" applyFont="1" applyFill="1" applyBorder="1" applyAlignment="1">
      <alignment horizontal="center" vertical="center" shrinkToFit="1"/>
    </xf>
    <xf numFmtId="0" fontId="50" fillId="0" borderId="54" xfId="9" applyFont="1" applyFill="1" applyBorder="1" applyAlignment="1">
      <alignment horizontal="center" vertical="center"/>
    </xf>
    <xf numFmtId="0" fontId="50" fillId="0" borderId="51" xfId="9" applyFont="1" applyFill="1" applyBorder="1" applyAlignment="1">
      <alignment horizontal="center" vertical="center"/>
    </xf>
    <xf numFmtId="0" fontId="50" fillId="0" borderId="47" xfId="9" applyFont="1" applyFill="1" applyBorder="1" applyAlignment="1">
      <alignment horizontal="center" vertical="center"/>
    </xf>
    <xf numFmtId="0" fontId="50" fillId="0" borderId="18" xfId="9" applyFont="1" applyFill="1" applyBorder="1" applyAlignment="1">
      <alignment horizontal="center" vertical="center"/>
    </xf>
    <xf numFmtId="0" fontId="50" fillId="0" borderId="12" xfId="9" applyFont="1" applyFill="1" applyBorder="1" applyAlignment="1">
      <alignment horizontal="center" vertical="center"/>
    </xf>
    <xf numFmtId="0" fontId="50" fillId="0" borderId="6" xfId="9" applyFont="1" applyFill="1" applyBorder="1" applyAlignment="1">
      <alignment horizontal="center" vertical="center"/>
    </xf>
    <xf numFmtId="0" fontId="50" fillId="0" borderId="9" xfId="9" applyFont="1" applyFill="1" applyBorder="1" applyAlignment="1">
      <alignment horizontal="center" vertical="center"/>
    </xf>
    <xf numFmtId="0" fontId="50" fillId="0" borderId="11" xfId="9" applyFont="1" applyFill="1" applyBorder="1" applyAlignment="1">
      <alignment horizontal="center" vertical="center"/>
    </xf>
    <xf numFmtId="0" fontId="50" fillId="0" borderId="10" xfId="9" applyFont="1" applyFill="1" applyBorder="1" applyAlignment="1">
      <alignment horizontal="center" vertical="center"/>
    </xf>
    <xf numFmtId="182" fontId="50" fillId="3" borderId="7" xfId="9" applyNumberFormat="1" applyFont="1" applyFill="1" applyBorder="1" applyAlignment="1">
      <alignment horizontal="center" vertical="center"/>
    </xf>
    <xf numFmtId="182" fontId="50" fillId="3" borderId="0" xfId="9" applyNumberFormat="1" applyFont="1" applyFill="1" applyAlignment="1">
      <alignment horizontal="center" vertical="center"/>
    </xf>
    <xf numFmtId="182" fontId="50" fillId="3" borderId="8" xfId="9" applyNumberFormat="1" applyFont="1" applyFill="1" applyBorder="1" applyAlignment="1">
      <alignment horizontal="center" vertical="center"/>
    </xf>
    <xf numFmtId="182" fontId="50" fillId="3" borderId="9" xfId="9" applyNumberFormat="1" applyFont="1" applyFill="1" applyBorder="1" applyAlignment="1">
      <alignment horizontal="center" vertical="center"/>
    </xf>
    <xf numFmtId="182" fontId="50" fillId="3" borderId="11" xfId="9" applyNumberFormat="1" applyFont="1" applyFill="1" applyBorder="1" applyAlignment="1">
      <alignment horizontal="center" vertical="center"/>
    </xf>
    <xf numFmtId="182" fontId="50" fillId="3" borderId="10" xfId="9" applyNumberFormat="1" applyFont="1" applyFill="1" applyBorder="1" applyAlignment="1">
      <alignment horizontal="center" vertical="center"/>
    </xf>
    <xf numFmtId="0" fontId="50" fillId="0" borderId="78" xfId="9" applyFont="1" applyFill="1" applyBorder="1" applyAlignment="1">
      <alignment horizontal="center" vertical="center" shrinkToFit="1"/>
    </xf>
    <xf numFmtId="0" fontId="50" fillId="0" borderId="46" xfId="9" applyFont="1" applyFill="1" applyBorder="1" applyAlignment="1">
      <alignment horizontal="center" vertical="center" shrinkToFit="1"/>
    </xf>
    <xf numFmtId="0" fontId="50" fillId="0" borderId="109" xfId="9" applyFont="1" applyFill="1" applyBorder="1" applyAlignment="1">
      <alignment horizontal="center" vertical="center" shrinkToFit="1"/>
    </xf>
    <xf numFmtId="186" fontId="50" fillId="3" borderId="104" xfId="9" applyNumberFormat="1" applyFont="1" applyFill="1" applyBorder="1" applyAlignment="1">
      <alignment horizontal="center" vertical="center"/>
    </xf>
    <xf numFmtId="186" fontId="50" fillId="3" borderId="46" xfId="9" applyNumberFormat="1" applyFont="1" applyFill="1" applyBorder="1" applyAlignment="1">
      <alignment horizontal="center" vertical="center"/>
    </xf>
    <xf numFmtId="186" fontId="50" fillId="3" borderId="89" xfId="9" applyNumberFormat="1" applyFont="1" applyFill="1" applyBorder="1" applyAlignment="1">
      <alignment horizontal="center" vertical="center"/>
    </xf>
    <xf numFmtId="0" fontId="50" fillId="0" borderId="57" xfId="9" applyFont="1" applyFill="1" applyBorder="1" applyAlignment="1">
      <alignment horizontal="center" vertical="center" shrinkToFit="1"/>
    </xf>
    <xf numFmtId="0" fontId="50" fillId="0" borderId="44" xfId="9" applyFont="1" applyFill="1" applyBorder="1" applyAlignment="1">
      <alignment horizontal="center" vertical="center" shrinkToFit="1"/>
    </xf>
    <xf numFmtId="0" fontId="50" fillId="0" borderId="105" xfId="9" applyFont="1" applyFill="1" applyBorder="1" applyAlignment="1">
      <alignment horizontal="center" vertical="center" shrinkToFit="1"/>
    </xf>
    <xf numFmtId="186" fontId="50" fillId="3" borderId="99" xfId="9" applyNumberFormat="1" applyFont="1" applyFill="1" applyBorder="1" applyAlignment="1">
      <alignment horizontal="center" vertical="center"/>
    </xf>
    <xf numFmtId="186" fontId="50" fillId="3" borderId="44" xfId="9" applyNumberFormat="1" applyFont="1" applyFill="1" applyBorder="1" applyAlignment="1">
      <alignment horizontal="center" vertical="center"/>
    </xf>
    <xf numFmtId="186" fontId="50" fillId="3" borderId="91" xfId="9" applyNumberFormat="1" applyFont="1" applyFill="1" applyBorder="1" applyAlignment="1">
      <alignment horizontal="center" vertical="center"/>
    </xf>
    <xf numFmtId="182" fontId="50" fillId="0" borderId="54" xfId="9" applyNumberFormat="1" applyFont="1" applyFill="1" applyBorder="1" applyAlignment="1">
      <alignment horizontal="center" vertical="center"/>
    </xf>
    <xf numFmtId="0" fontId="55" fillId="0" borderId="51" xfId="0" applyFont="1" applyBorder="1">
      <alignment vertical="center"/>
    </xf>
    <xf numFmtId="0" fontId="55" fillId="0" borderId="47" xfId="0" applyFont="1" applyBorder="1">
      <alignment vertical="center"/>
    </xf>
    <xf numFmtId="182" fontId="50" fillId="3" borderId="54" xfId="9" applyNumberFormat="1" applyFont="1" applyFill="1" applyBorder="1" applyAlignment="1">
      <alignment horizontal="center" vertical="center"/>
    </xf>
    <xf numFmtId="182" fontId="50" fillId="3" borderId="51" xfId="9" applyNumberFormat="1" applyFont="1" applyFill="1" applyBorder="1" applyAlignment="1">
      <alignment horizontal="center" vertical="center"/>
    </xf>
    <xf numFmtId="182" fontId="50" fillId="3" borderId="47" xfId="9" applyNumberFormat="1" applyFont="1" applyFill="1" applyBorder="1" applyAlignment="1">
      <alignment horizontal="center" vertical="center"/>
    </xf>
    <xf numFmtId="182" fontId="50" fillId="0" borderId="0" xfId="9" applyNumberFormat="1" applyFont="1" applyFill="1" applyAlignment="1">
      <alignment horizontal="center" vertical="center" wrapText="1" shrinkToFit="1"/>
    </xf>
    <xf numFmtId="186" fontId="50" fillId="0" borderId="0" xfId="9" applyNumberFormat="1" applyFont="1" applyFill="1" applyAlignment="1">
      <alignment horizontal="center" vertical="center"/>
    </xf>
    <xf numFmtId="182" fontId="50" fillId="0" borderId="57" xfId="9" applyNumberFormat="1" applyFont="1" applyFill="1" applyBorder="1" applyAlignment="1">
      <alignment horizontal="center" vertical="center"/>
    </xf>
    <xf numFmtId="182" fontId="50" fillId="0" borderId="44" xfId="9" applyNumberFormat="1" applyFont="1" applyFill="1" applyBorder="1" applyAlignment="1">
      <alignment horizontal="center" vertical="center"/>
    </xf>
    <xf numFmtId="182" fontId="50" fillId="0" borderId="91" xfId="9" applyNumberFormat="1" applyFont="1" applyFill="1" applyBorder="1" applyAlignment="1">
      <alignment horizontal="center" vertical="center"/>
    </xf>
    <xf numFmtId="182" fontId="50" fillId="0" borderId="51" xfId="9" applyNumberFormat="1" applyFont="1" applyFill="1" applyBorder="1" applyAlignment="1">
      <alignment horizontal="center" vertical="center"/>
    </xf>
    <xf numFmtId="182" fontId="50" fillId="0" borderId="47" xfId="9" applyNumberFormat="1" applyFont="1" applyFill="1" applyBorder="1" applyAlignment="1">
      <alignment horizontal="center" vertical="center"/>
    </xf>
    <xf numFmtId="0" fontId="50" fillId="0" borderId="32" xfId="9" applyFont="1" applyFill="1" applyBorder="1" applyAlignment="1">
      <alignment horizontal="center" vertical="center"/>
    </xf>
    <xf numFmtId="0" fontId="50" fillId="0" borderId="31" xfId="9" applyFont="1" applyFill="1" applyBorder="1" applyAlignment="1">
      <alignment horizontal="center" vertical="center"/>
    </xf>
    <xf numFmtId="0" fontId="50" fillId="0" borderId="30" xfId="9" applyFont="1" applyFill="1" applyBorder="1" applyAlignment="1">
      <alignment horizontal="center" vertical="center"/>
    </xf>
    <xf numFmtId="0" fontId="50" fillId="0" borderId="32" xfId="9" applyFont="1" applyFill="1" applyBorder="1" applyAlignment="1">
      <alignment horizontal="center" vertical="center" wrapText="1"/>
    </xf>
    <xf numFmtId="0" fontId="50" fillId="0" borderId="31" xfId="9" applyFont="1" applyFill="1" applyBorder="1" applyAlignment="1">
      <alignment horizontal="center" vertical="center" wrapText="1"/>
    </xf>
    <xf numFmtId="182" fontId="50" fillId="3" borderId="57" xfId="9" applyNumberFormat="1" applyFont="1" applyFill="1" applyBorder="1" applyAlignment="1">
      <alignment horizontal="center" vertical="center"/>
    </xf>
    <xf numFmtId="182" fontId="50" fillId="3" borderId="44" xfId="9" applyNumberFormat="1" applyFont="1" applyFill="1" applyBorder="1" applyAlignment="1">
      <alignment horizontal="center" vertical="center"/>
    </xf>
    <xf numFmtId="182" fontId="50" fillId="3" borderId="91" xfId="9" applyNumberFormat="1" applyFont="1" applyFill="1" applyBorder="1" applyAlignment="1">
      <alignment horizontal="center" vertical="center"/>
    </xf>
    <xf numFmtId="0" fontId="45" fillId="0" borderId="0" xfId="9" applyFont="1" applyFill="1" applyAlignment="1">
      <alignment horizontal="left" vertical="top" wrapText="1"/>
    </xf>
    <xf numFmtId="0" fontId="50" fillId="0" borderId="103" xfId="9" applyFont="1" applyFill="1" applyBorder="1" applyAlignment="1">
      <alignment horizontal="center" vertical="center" textRotation="255"/>
    </xf>
    <xf numFmtId="0" fontId="50" fillId="0" borderId="97" xfId="9" applyFont="1" applyFill="1" applyBorder="1" applyAlignment="1">
      <alignment horizontal="center" vertical="center" textRotation="255"/>
    </xf>
    <xf numFmtId="0" fontId="50" fillId="0" borderId="98" xfId="9" applyFont="1" applyFill="1" applyBorder="1" applyAlignment="1">
      <alignment horizontal="center" vertical="center" textRotation="255"/>
    </xf>
    <xf numFmtId="0" fontId="50" fillId="0" borderId="85" xfId="9" applyFont="1" applyFill="1" applyBorder="1" applyAlignment="1">
      <alignment horizontal="center" vertical="center"/>
    </xf>
    <xf numFmtId="0" fontId="50" fillId="0" borderId="8" xfId="9" applyFont="1" applyFill="1" applyBorder="1" applyAlignment="1">
      <alignment horizontal="center" vertical="center"/>
    </xf>
    <xf numFmtId="0" fontId="50" fillId="0" borderId="104" xfId="9" applyFont="1" applyFill="1" applyBorder="1" applyAlignment="1">
      <alignment horizontal="center" vertical="center"/>
    </xf>
    <xf numFmtId="0" fontId="50" fillId="0" borderId="46" xfId="9" applyFont="1" applyFill="1" applyBorder="1" applyAlignment="1">
      <alignment horizontal="center" vertical="center"/>
    </xf>
    <xf numFmtId="0" fontId="50" fillId="0" borderId="89" xfId="9" applyFont="1" applyFill="1" applyBorder="1" applyAlignment="1">
      <alignment horizontal="center" vertical="center"/>
    </xf>
    <xf numFmtId="178" fontId="50" fillId="0" borderId="7" xfId="9" applyNumberFormat="1" applyFont="1" applyFill="1" applyBorder="1" applyAlignment="1">
      <alignment horizontal="center" vertical="center"/>
    </xf>
    <xf numFmtId="178" fontId="50" fillId="0" borderId="8" xfId="9" applyNumberFormat="1" applyFont="1" applyFill="1" applyBorder="1" applyAlignment="1">
      <alignment horizontal="center" vertical="center"/>
    </xf>
    <xf numFmtId="178" fontId="50" fillId="0" borderId="78" xfId="9" applyNumberFormat="1" applyFont="1" applyFill="1" applyBorder="1" applyAlignment="1">
      <alignment horizontal="center" vertical="center"/>
    </xf>
    <xf numFmtId="178" fontId="50" fillId="0" borderId="89" xfId="9" applyNumberFormat="1" applyFont="1" applyFill="1" applyBorder="1" applyAlignment="1">
      <alignment horizontal="center" vertical="center"/>
    </xf>
    <xf numFmtId="179" fontId="50" fillId="0" borderId="7" xfId="9" applyNumberFormat="1" applyFont="1" applyFill="1" applyBorder="1" applyAlignment="1">
      <alignment horizontal="right" vertical="center"/>
    </xf>
    <xf numFmtId="179" fontId="50" fillId="0" borderId="8" xfId="9" applyNumberFormat="1" applyFont="1" applyFill="1" applyBorder="1" applyAlignment="1">
      <alignment horizontal="right" vertical="center"/>
    </xf>
    <xf numFmtId="179" fontId="50" fillId="0" borderId="78" xfId="9" applyNumberFormat="1" applyFont="1" applyFill="1" applyBorder="1" applyAlignment="1">
      <alignment horizontal="right" vertical="center"/>
    </xf>
    <xf numFmtId="179" fontId="50" fillId="0" borderId="89" xfId="9" applyNumberFormat="1" applyFont="1" applyFill="1" applyBorder="1" applyAlignment="1">
      <alignment horizontal="right" vertical="center"/>
    </xf>
    <xf numFmtId="179" fontId="50" fillId="4" borderId="18" xfId="9" applyNumberFormat="1" applyFont="1" applyFill="1" applyBorder="1" applyAlignment="1">
      <alignment horizontal="left" vertical="center"/>
    </xf>
    <xf numFmtId="179" fontId="50" fillId="4" borderId="12" xfId="9" applyNumberFormat="1" applyFont="1" applyFill="1" applyBorder="1" applyAlignment="1">
      <alignment horizontal="left" vertical="center"/>
    </xf>
    <xf numFmtId="182" fontId="50" fillId="4" borderId="88" xfId="9" applyNumberFormat="1" applyFont="1" applyFill="1" applyBorder="1" applyAlignment="1">
      <alignment horizontal="right" vertical="center"/>
    </xf>
    <xf numFmtId="0" fontId="50" fillId="4" borderId="88" xfId="9" applyFont="1" applyFill="1" applyBorder="1" applyAlignment="1">
      <alignment horizontal="right" vertical="center"/>
    </xf>
    <xf numFmtId="188" fontId="50" fillId="4" borderId="0" xfId="9" applyNumberFormat="1" applyFont="1" applyFill="1" applyAlignment="1">
      <alignment horizontal="left" vertical="center"/>
    </xf>
    <xf numFmtId="4" fontId="50" fillId="4" borderId="88" xfId="9" applyNumberFormat="1" applyFont="1" applyFill="1" applyBorder="1" applyAlignment="1">
      <alignment horizontal="right" vertical="center"/>
    </xf>
    <xf numFmtId="4" fontId="50" fillId="4" borderId="88" xfId="9" applyNumberFormat="1" applyFont="1" applyFill="1" applyBorder="1" applyAlignment="1">
      <alignment horizontal="left" vertical="center"/>
    </xf>
    <xf numFmtId="0" fontId="50" fillId="0" borderId="101" xfId="9" applyFont="1" applyFill="1" applyBorder="1" applyAlignment="1">
      <alignment horizontal="center" vertical="center"/>
    </xf>
    <xf numFmtId="0" fontId="50" fillId="0" borderId="88" xfId="9" applyFont="1" applyFill="1" applyBorder="1" applyAlignment="1">
      <alignment horizontal="center" vertical="center"/>
    </xf>
    <xf numFmtId="0" fontId="50" fillId="0" borderId="102" xfId="9" applyFont="1" applyFill="1" applyBorder="1" applyAlignment="1">
      <alignment horizontal="center" vertical="center"/>
    </xf>
    <xf numFmtId="178" fontId="50" fillId="0" borderId="79" xfId="9" applyNumberFormat="1" applyFont="1" applyFill="1" applyBorder="1" applyAlignment="1">
      <alignment horizontal="center" vertical="center"/>
    </xf>
    <xf numFmtId="178" fontId="50" fillId="0" borderId="102" xfId="9" applyNumberFormat="1" applyFont="1" applyFill="1" applyBorder="1" applyAlignment="1">
      <alignment horizontal="center" vertical="center"/>
    </xf>
    <xf numFmtId="187" fontId="50" fillId="0" borderId="79" xfId="9" applyNumberFormat="1" applyFont="1" applyFill="1" applyBorder="1" applyAlignment="1">
      <alignment horizontal="right" vertical="center"/>
    </xf>
    <xf numFmtId="187" fontId="50" fillId="0" borderId="102" xfId="9" applyNumberFormat="1" applyFont="1" applyFill="1" applyBorder="1" applyAlignment="1">
      <alignment horizontal="right" vertical="center"/>
    </xf>
    <xf numFmtId="187" fontId="50" fillId="0" borderId="7" xfId="9" applyNumberFormat="1" applyFont="1" applyFill="1" applyBorder="1" applyAlignment="1">
      <alignment horizontal="right" vertical="center"/>
    </xf>
    <xf numFmtId="187" fontId="50" fillId="0" borderId="8" xfId="9" applyNumberFormat="1" applyFont="1" applyFill="1" applyBorder="1" applyAlignment="1">
      <alignment horizontal="right" vertical="center"/>
    </xf>
    <xf numFmtId="0" fontId="48" fillId="0" borderId="88" xfId="9" applyFont="1" applyFill="1" applyBorder="1" applyAlignment="1">
      <alignment horizontal="left" vertical="center"/>
    </xf>
    <xf numFmtId="188" fontId="50" fillId="4" borderId="88" xfId="9" applyNumberFormat="1" applyFont="1" applyFill="1" applyBorder="1" applyAlignment="1">
      <alignment horizontal="left" vertical="center"/>
    </xf>
    <xf numFmtId="4" fontId="50" fillId="0" borderId="88" xfId="9" applyNumberFormat="1" applyFont="1" applyFill="1" applyBorder="1" applyAlignment="1">
      <alignment horizontal="left" vertical="center"/>
    </xf>
    <xf numFmtId="4" fontId="50" fillId="0" borderId="102" xfId="9" applyNumberFormat="1" applyFont="1" applyFill="1" applyBorder="1" applyAlignment="1">
      <alignment horizontal="left" vertical="center"/>
    </xf>
    <xf numFmtId="4" fontId="50" fillId="0" borderId="0" xfId="9" applyNumberFormat="1" applyFont="1" applyFill="1" applyAlignment="1">
      <alignment horizontal="left" vertical="center"/>
    </xf>
    <xf numFmtId="4" fontId="50" fillId="0" borderId="8" xfId="9" applyNumberFormat="1" applyFont="1" applyFill="1" applyBorder="1" applyAlignment="1">
      <alignment horizontal="left" vertical="center"/>
    </xf>
    <xf numFmtId="0" fontId="50" fillId="3" borderId="79" xfId="9" applyFont="1" applyFill="1" applyBorder="1" applyAlignment="1">
      <alignment horizontal="center" vertical="center"/>
    </xf>
    <xf numFmtId="0" fontId="50" fillId="3" borderId="88" xfId="9" applyFont="1" applyFill="1" applyBorder="1" applyAlignment="1">
      <alignment horizontal="center" vertical="center"/>
    </xf>
    <xf numFmtId="0" fontId="50" fillId="3" borderId="102" xfId="9" applyFont="1" applyFill="1" applyBorder="1" applyAlignment="1">
      <alignment horizontal="center" vertical="center"/>
    </xf>
    <xf numFmtId="0" fontId="50" fillId="3" borderId="7" xfId="9" applyFont="1" applyFill="1" applyBorder="1" applyAlignment="1">
      <alignment horizontal="center" vertical="center"/>
    </xf>
    <xf numFmtId="0" fontId="50" fillId="3" borderId="0" xfId="9" applyFont="1" applyFill="1" applyAlignment="1">
      <alignment horizontal="center" vertical="center"/>
    </xf>
    <xf numFmtId="0" fontId="50" fillId="3" borderId="8" xfId="9" applyFont="1" applyFill="1" applyBorder="1" applyAlignment="1">
      <alignment horizontal="center" vertical="center"/>
    </xf>
    <xf numFmtId="0" fontId="50" fillId="3" borderId="78" xfId="9" applyFont="1" applyFill="1" applyBorder="1" applyAlignment="1">
      <alignment horizontal="center" vertical="center"/>
    </xf>
    <xf numFmtId="0" fontId="50" fillId="3" borderId="46" xfId="9" applyFont="1" applyFill="1" applyBorder="1" applyAlignment="1">
      <alignment horizontal="center" vertical="center"/>
    </xf>
    <xf numFmtId="0" fontId="50" fillId="3" borderId="89" xfId="9" applyFont="1" applyFill="1" applyBorder="1" applyAlignment="1">
      <alignment horizontal="center" vertical="center"/>
    </xf>
    <xf numFmtId="0" fontId="48" fillId="0" borderId="7" xfId="9" applyFont="1" applyFill="1" applyBorder="1" applyAlignment="1">
      <alignment horizontal="right" vertical="center" shrinkToFit="1"/>
    </xf>
    <xf numFmtId="0" fontId="48" fillId="0" borderId="0" xfId="9" applyFont="1" applyFill="1" applyAlignment="1">
      <alignment horizontal="right" vertical="center" shrinkToFit="1"/>
    </xf>
    <xf numFmtId="182" fontId="50" fillId="0" borderId="0" xfId="9" applyNumberFormat="1" applyFont="1" applyFill="1" applyAlignment="1">
      <alignment horizontal="right" vertical="center"/>
    </xf>
    <xf numFmtId="0" fontId="50" fillId="0" borderId="0" xfId="9" applyFont="1" applyFill="1" applyAlignment="1">
      <alignment horizontal="right" vertical="center"/>
    </xf>
    <xf numFmtId="188" fontId="50" fillId="0" borderId="0" xfId="9" applyNumberFormat="1" applyFont="1" applyFill="1" applyAlignment="1">
      <alignment horizontal="left" vertical="center"/>
    </xf>
    <xf numFmtId="4" fontId="50" fillId="3" borderId="0" xfId="9" applyNumberFormat="1" applyFont="1" applyFill="1" applyAlignment="1">
      <alignment horizontal="right" vertical="center"/>
    </xf>
    <xf numFmtId="0" fontId="48" fillId="4" borderId="78" xfId="9" applyFont="1" applyFill="1" applyBorder="1" applyAlignment="1">
      <alignment horizontal="center" vertical="center"/>
    </xf>
    <xf numFmtId="0" fontId="48" fillId="4" borderId="46" xfId="9" applyFont="1" applyFill="1" applyBorder="1" applyAlignment="1">
      <alignment horizontal="center" vertical="center"/>
    </xf>
    <xf numFmtId="182" fontId="50" fillId="4" borderId="46" xfId="9" applyNumberFormat="1" applyFont="1" applyFill="1" applyBorder="1" applyAlignment="1">
      <alignment horizontal="right" vertical="center"/>
    </xf>
    <xf numFmtId="0" fontId="50" fillId="4" borderId="46" xfId="9" applyFont="1" applyFill="1" applyBorder="1" applyAlignment="1">
      <alignment horizontal="right" vertical="center"/>
    </xf>
    <xf numFmtId="188" fontId="50" fillId="4" borderId="46" xfId="9" applyNumberFormat="1" applyFont="1" applyFill="1" applyBorder="1" applyAlignment="1">
      <alignment horizontal="left" vertical="center"/>
    </xf>
    <xf numFmtId="4" fontId="50" fillId="4" borderId="46" xfId="9" applyNumberFormat="1" applyFont="1" applyFill="1" applyBorder="1" applyAlignment="1">
      <alignment horizontal="right" vertical="center"/>
    </xf>
    <xf numFmtId="4" fontId="50" fillId="4" borderId="46" xfId="9" applyNumberFormat="1" applyFont="1" applyFill="1" applyBorder="1" applyAlignment="1">
      <alignment horizontal="left" vertical="center"/>
    </xf>
    <xf numFmtId="188" fontId="50" fillId="0" borderId="45" xfId="9" applyNumberFormat="1" applyFont="1" applyFill="1" applyBorder="1" applyAlignment="1">
      <alignment horizontal="left" vertical="center"/>
    </xf>
    <xf numFmtId="4" fontId="50" fillId="3" borderId="45" xfId="9" applyNumberFormat="1" applyFont="1" applyFill="1" applyBorder="1">
      <alignment vertical="center"/>
    </xf>
    <xf numFmtId="0" fontId="50" fillId="3" borderId="55" xfId="9" applyFont="1" applyFill="1" applyBorder="1" applyAlignment="1">
      <alignment horizontal="center" vertical="center"/>
    </xf>
    <xf numFmtId="0" fontId="50" fillId="3" borderId="45" xfId="9" applyFont="1" applyFill="1" applyBorder="1" applyAlignment="1">
      <alignment horizontal="center" vertical="center"/>
    </xf>
    <xf numFmtId="0" fontId="50" fillId="3" borderId="90" xfId="9" applyFont="1" applyFill="1" applyBorder="1" applyAlignment="1">
      <alignment horizontal="center" vertical="center"/>
    </xf>
    <xf numFmtId="0" fontId="48" fillId="0" borderId="0" xfId="9" applyFont="1" applyFill="1" applyAlignment="1">
      <alignment horizontal="right" vertical="center"/>
    </xf>
    <xf numFmtId="182" fontId="50" fillId="0" borderId="0" xfId="9" applyNumberFormat="1" applyFont="1" applyFill="1" applyAlignment="1">
      <alignment horizontal="right" vertical="center" shrinkToFit="1"/>
    </xf>
    <xf numFmtId="0" fontId="48" fillId="0" borderId="46" xfId="9" applyFont="1" applyFill="1" applyBorder="1" applyAlignment="1">
      <alignment horizontal="center" vertical="center"/>
    </xf>
    <xf numFmtId="182" fontId="50" fillId="4" borderId="46" xfId="9" applyNumberFormat="1" applyFont="1" applyFill="1" applyBorder="1" applyAlignment="1">
      <alignment horizontal="right" vertical="center" shrinkToFit="1"/>
    </xf>
    <xf numFmtId="4" fontId="50" fillId="4" borderId="0" xfId="9" applyNumberFormat="1" applyFont="1" applyFill="1" applyAlignment="1">
      <alignment horizontal="right" vertical="center"/>
    </xf>
    <xf numFmtId="0" fontId="50" fillId="0" borderId="44" xfId="9" applyFont="1" applyFill="1" applyBorder="1" applyAlignment="1">
      <alignment horizontal="left" vertical="center"/>
    </xf>
    <xf numFmtId="4" fontId="50" fillId="3" borderId="44" xfId="9" applyNumberFormat="1" applyFont="1" applyFill="1" applyBorder="1" applyAlignment="1">
      <alignment horizontal="right" vertical="center"/>
    </xf>
    <xf numFmtId="0" fontId="50" fillId="0" borderId="100" xfId="9" applyFont="1" applyFill="1" applyBorder="1" applyAlignment="1">
      <alignment horizontal="center" vertical="center"/>
    </xf>
    <xf numFmtId="178" fontId="50" fillId="0" borderId="78" xfId="9" applyNumberFormat="1" applyFont="1" applyFill="1" applyBorder="1" applyAlignment="1">
      <alignment horizontal="center" vertical="center" shrinkToFit="1"/>
    </xf>
    <xf numFmtId="178" fontId="50" fillId="0" borderId="46" xfId="9" applyNumberFormat="1" applyFont="1" applyFill="1" applyBorder="1" applyAlignment="1">
      <alignment horizontal="center" vertical="center" shrinkToFit="1"/>
    </xf>
    <xf numFmtId="0" fontId="48" fillId="0" borderId="18" xfId="9" applyFont="1" applyFill="1" applyBorder="1" applyAlignment="1">
      <alignment horizontal="left" vertical="center" wrapText="1"/>
    </xf>
    <xf numFmtId="0" fontId="48" fillId="0" borderId="12" xfId="9" applyFont="1" applyFill="1" applyBorder="1" applyAlignment="1">
      <alignment horizontal="left" vertical="center" wrapText="1"/>
    </xf>
    <xf numFmtId="0" fontId="48" fillId="0" borderId="7" xfId="9" applyFont="1" applyFill="1" applyBorder="1" applyAlignment="1">
      <alignment horizontal="left" vertical="center" wrapText="1"/>
    </xf>
    <xf numFmtId="0" fontId="48" fillId="0" borderId="0" xfId="9" applyFont="1" applyFill="1" applyAlignment="1">
      <alignment horizontal="left" vertical="center" wrapText="1"/>
    </xf>
    <xf numFmtId="0" fontId="48" fillId="0" borderId="78" xfId="9" applyFont="1" applyFill="1" applyBorder="1" applyAlignment="1">
      <alignment horizontal="left" vertical="center" wrapText="1"/>
    </xf>
    <xf numFmtId="0" fontId="48" fillId="0" borderId="46" xfId="9" applyFont="1" applyFill="1" applyBorder="1" applyAlignment="1">
      <alignment horizontal="left" vertical="center" wrapText="1"/>
    </xf>
    <xf numFmtId="182" fontId="50" fillId="0" borderId="46" xfId="9" applyNumberFormat="1" applyFont="1" applyFill="1" applyBorder="1" applyAlignment="1">
      <alignment horizontal="right" vertical="center" shrinkToFit="1"/>
    </xf>
    <xf numFmtId="188" fontId="50" fillId="0" borderId="46" xfId="9" applyNumberFormat="1" applyFont="1" applyFill="1" applyBorder="1" applyAlignment="1">
      <alignment horizontal="left" vertical="center"/>
    </xf>
    <xf numFmtId="4" fontId="50" fillId="3" borderId="51" xfId="9" applyNumberFormat="1" applyFont="1" applyFill="1" applyBorder="1">
      <alignment vertical="center"/>
    </xf>
    <xf numFmtId="0" fontId="50" fillId="0" borderId="101" xfId="9" applyFont="1" applyFill="1" applyBorder="1" applyAlignment="1">
      <alignment horizontal="center" vertical="center" wrapText="1"/>
    </xf>
    <xf numFmtId="0" fontId="50" fillId="0" borderId="88" xfId="9" applyFont="1" applyFill="1" applyBorder="1" applyAlignment="1">
      <alignment horizontal="center" vertical="center" wrapText="1"/>
    </xf>
    <xf numFmtId="0" fontId="50" fillId="0" borderId="102" xfId="9" applyFont="1" applyFill="1" applyBorder="1" applyAlignment="1">
      <alignment horizontal="center" vertical="center" wrapText="1"/>
    </xf>
    <xf numFmtId="189" fontId="50" fillId="0" borderId="57" xfId="9" applyNumberFormat="1" applyFont="1" applyFill="1" applyBorder="1" applyAlignment="1">
      <alignment horizontal="center" vertical="center"/>
    </xf>
    <xf numFmtId="189" fontId="50" fillId="0" borderId="91" xfId="9" applyNumberFormat="1" applyFont="1" applyFill="1" applyBorder="1" applyAlignment="1">
      <alignment horizontal="center" vertical="center"/>
    </xf>
    <xf numFmtId="179" fontId="50" fillId="3" borderId="57" xfId="9" applyNumberFormat="1" applyFont="1" applyFill="1" applyBorder="1" applyAlignment="1">
      <alignment horizontal="right" vertical="center"/>
    </xf>
    <xf numFmtId="179" fontId="50" fillId="3" borderId="91" xfId="9" applyNumberFormat="1" applyFont="1" applyFill="1" applyBorder="1" applyAlignment="1">
      <alignment horizontal="right" vertical="center"/>
    </xf>
    <xf numFmtId="182" fontId="50" fillId="3" borderId="44" xfId="9" applyNumberFormat="1" applyFont="1" applyFill="1" applyBorder="1" applyAlignment="1">
      <alignment horizontal="right" vertical="center"/>
    </xf>
    <xf numFmtId="0" fontId="50" fillId="3" borderId="44" xfId="9" applyFont="1" applyFill="1" applyBorder="1" applyAlignment="1">
      <alignment horizontal="right" vertical="center"/>
    </xf>
    <xf numFmtId="4" fontId="50" fillId="3" borderId="45" xfId="9" applyNumberFormat="1" applyFont="1" applyFill="1" applyBorder="1" applyAlignment="1">
      <alignment horizontal="right" vertical="center"/>
    </xf>
    <xf numFmtId="0" fontId="50" fillId="0" borderId="96" xfId="9" applyFont="1" applyFill="1" applyBorder="1" applyAlignment="1">
      <alignment horizontal="center" vertical="center"/>
    </xf>
    <xf numFmtId="0" fontId="50" fillId="0" borderId="45" xfId="9" applyFont="1" applyFill="1" applyBorder="1" applyAlignment="1">
      <alignment horizontal="center" vertical="center"/>
    </xf>
    <xf numFmtId="0" fontId="50" fillId="0" borderId="90" xfId="9" applyFont="1" applyFill="1" applyBorder="1" applyAlignment="1">
      <alignment horizontal="center" vertical="center"/>
    </xf>
    <xf numFmtId="178" fontId="50" fillId="0" borderId="55" xfId="9" applyNumberFormat="1" applyFont="1" applyFill="1" applyBorder="1" applyAlignment="1">
      <alignment horizontal="center" vertical="center" shrinkToFit="1"/>
    </xf>
    <xf numFmtId="178" fontId="50" fillId="0" borderId="45" xfId="9" applyNumberFormat="1" applyFont="1" applyFill="1" applyBorder="1" applyAlignment="1">
      <alignment horizontal="center" vertical="center" shrinkToFit="1"/>
    </xf>
    <xf numFmtId="0" fontId="50" fillId="0" borderId="99" xfId="9" applyFont="1" applyFill="1" applyBorder="1" applyAlignment="1">
      <alignment horizontal="center" vertical="center"/>
    </xf>
    <xf numFmtId="189" fontId="50" fillId="0" borderId="44" xfId="9" applyNumberFormat="1" applyFont="1" applyFill="1" applyBorder="1" applyAlignment="1">
      <alignment horizontal="center" vertical="center"/>
    </xf>
    <xf numFmtId="0" fontId="50" fillId="0" borderId="44" xfId="9" applyFont="1" applyFill="1" applyBorder="1">
      <alignment vertical="center"/>
    </xf>
    <xf numFmtId="178" fontId="50" fillId="0" borderId="7" xfId="9" applyNumberFormat="1" applyFont="1" applyFill="1" applyBorder="1" applyAlignment="1">
      <alignment horizontal="center" vertical="center" shrinkToFit="1"/>
    </xf>
    <xf numFmtId="178" fontId="50" fillId="0" borderId="0" xfId="9" applyNumberFormat="1" applyFont="1" applyFill="1" applyAlignment="1">
      <alignment horizontal="center" vertical="center" shrinkToFit="1"/>
    </xf>
    <xf numFmtId="179" fontId="50" fillId="0" borderId="55" xfId="9" applyNumberFormat="1" applyFont="1" applyFill="1" applyBorder="1" applyAlignment="1">
      <alignment horizontal="right" vertical="center"/>
    </xf>
    <xf numFmtId="179" fontId="50" fillId="0" borderId="90" xfId="9" applyNumberFormat="1" applyFont="1" applyFill="1" applyBorder="1" applyAlignment="1">
      <alignment horizontal="right" vertical="center"/>
    </xf>
    <xf numFmtId="182" fontId="50" fillId="0" borderId="45" xfId="9" applyNumberFormat="1" applyFont="1" applyFill="1" applyBorder="1" applyAlignment="1">
      <alignment horizontal="right" vertical="center" shrinkToFit="1"/>
    </xf>
    <xf numFmtId="0" fontId="50" fillId="3" borderId="32" xfId="9" applyFont="1" applyFill="1" applyBorder="1" applyAlignment="1">
      <alignment horizontal="center" vertical="center"/>
    </xf>
    <xf numFmtId="0" fontId="50" fillId="3" borderId="31" xfId="9" applyFont="1" applyFill="1" applyBorder="1" applyAlignment="1">
      <alignment horizontal="center" vertical="center"/>
    </xf>
    <xf numFmtId="0" fontId="50" fillId="3" borderId="30" xfId="9" applyFont="1" applyFill="1" applyBorder="1" applyAlignment="1">
      <alignment horizontal="center" vertical="center"/>
    </xf>
    <xf numFmtId="189" fontId="50" fillId="0" borderId="32" xfId="9" applyNumberFormat="1" applyFont="1" applyFill="1" applyBorder="1" applyAlignment="1">
      <alignment horizontal="center" vertical="center"/>
    </xf>
    <xf numFmtId="189" fontId="50" fillId="0" borderId="31" xfId="9" applyNumberFormat="1" applyFont="1" applyFill="1" applyBorder="1" applyAlignment="1">
      <alignment horizontal="center" vertical="center"/>
    </xf>
    <xf numFmtId="189" fontId="50" fillId="0" borderId="30" xfId="9" applyNumberFormat="1" applyFont="1" applyFill="1" applyBorder="1" applyAlignment="1">
      <alignment horizontal="center" vertical="center"/>
    </xf>
    <xf numFmtId="205" fontId="50" fillId="3" borderId="32" xfId="9" applyNumberFormat="1" applyFont="1" applyFill="1" applyBorder="1" applyAlignment="1">
      <alignment horizontal="center" vertical="center"/>
    </xf>
    <xf numFmtId="205" fontId="50" fillId="3" borderId="31" xfId="9" applyNumberFormat="1" applyFont="1" applyFill="1" applyBorder="1" applyAlignment="1">
      <alignment horizontal="center" vertical="center"/>
    </xf>
    <xf numFmtId="179" fontId="50" fillId="3" borderId="32" xfId="9" applyNumberFormat="1" applyFont="1" applyFill="1" applyBorder="1" applyAlignment="1">
      <alignment horizontal="right" vertical="center"/>
    </xf>
    <xf numFmtId="179" fontId="50" fillId="3" borderId="30" xfId="9" applyNumberFormat="1" applyFont="1" applyFill="1" applyBorder="1" applyAlignment="1">
      <alignment horizontal="right" vertical="center"/>
    </xf>
    <xf numFmtId="0" fontId="50" fillId="0" borderId="24" xfId="9" applyFont="1" applyFill="1" applyBorder="1" applyAlignment="1">
      <alignment horizontal="center" vertical="center"/>
    </xf>
    <xf numFmtId="179" fontId="50" fillId="0" borderId="32" xfId="9" applyNumberFormat="1" applyFont="1" applyFill="1" applyBorder="1" applyAlignment="1">
      <alignment horizontal="right" vertical="center"/>
    </xf>
    <xf numFmtId="179" fontId="50" fillId="0" borderId="30" xfId="9" applyNumberFormat="1" applyFont="1" applyFill="1" applyBorder="1" applyAlignment="1">
      <alignment horizontal="right" vertical="center"/>
    </xf>
    <xf numFmtId="0" fontId="48" fillId="0" borderId="32" xfId="9" applyFont="1" applyFill="1" applyBorder="1" applyAlignment="1">
      <alignment horizontal="left" vertical="center" wrapText="1"/>
    </xf>
    <xf numFmtId="0" fontId="48" fillId="0" borderId="31" xfId="9" applyFont="1" applyFill="1" applyBorder="1" applyAlignment="1">
      <alignment horizontal="left" vertical="center" wrapText="1"/>
    </xf>
    <xf numFmtId="182" fontId="50" fillId="3" borderId="11" xfId="9" applyNumberFormat="1" applyFont="1" applyFill="1" applyBorder="1">
      <alignment vertical="center"/>
    </xf>
    <xf numFmtId="189" fontId="50" fillId="0" borderId="7" xfId="9" applyNumberFormat="1" applyFont="1" applyFill="1" applyBorder="1" applyAlignment="1">
      <alignment horizontal="center" vertical="center"/>
    </xf>
    <xf numFmtId="189" fontId="50" fillId="0" borderId="0" xfId="9" applyNumberFormat="1" applyFont="1" applyFill="1" applyAlignment="1">
      <alignment horizontal="center" vertical="center"/>
    </xf>
    <xf numFmtId="189" fontId="50" fillId="0" borderId="8" xfId="9" applyNumberFormat="1" applyFont="1" applyFill="1" applyBorder="1" applyAlignment="1">
      <alignment horizontal="center" vertical="center"/>
    </xf>
    <xf numFmtId="189" fontId="50" fillId="0" borderId="32" xfId="9" applyNumberFormat="1" applyFont="1" applyFill="1" applyBorder="1" applyAlignment="1">
      <alignment horizontal="center" vertical="center" shrinkToFit="1"/>
    </xf>
    <xf numFmtId="189" fontId="50" fillId="0" borderId="31" xfId="9" applyNumberFormat="1" applyFont="1" applyFill="1" applyBorder="1" applyAlignment="1">
      <alignment horizontal="center" vertical="center" shrinkToFit="1"/>
    </xf>
    <xf numFmtId="182" fontId="50" fillId="3" borderId="31" xfId="9" applyNumberFormat="1" applyFont="1" applyFill="1" applyBorder="1" applyAlignment="1">
      <alignment horizontal="right" vertical="center"/>
    </xf>
    <xf numFmtId="4" fontId="50" fillId="3" borderId="31" xfId="9" applyNumberFormat="1" applyFont="1" applyFill="1" applyBorder="1" applyAlignment="1">
      <alignment horizontal="right" vertical="center"/>
    </xf>
    <xf numFmtId="49" fontId="48" fillId="0" borderId="0" xfId="0" applyNumberFormat="1" applyFont="1" applyAlignment="1">
      <alignment horizontal="center" vertical="center" shrinkToFit="1"/>
    </xf>
    <xf numFmtId="0" fontId="48" fillId="0" borderId="0" xfId="0" applyFont="1" applyAlignment="1">
      <alignment horizontal="left" vertical="top" wrapText="1" shrinkToFit="1"/>
    </xf>
    <xf numFmtId="0" fontId="48" fillId="0" borderId="2" xfId="0" applyFont="1" applyBorder="1" applyAlignment="1">
      <alignment horizontal="left" vertical="top" wrapText="1" shrinkToFit="1"/>
    </xf>
    <xf numFmtId="0" fontId="48" fillId="0" borderId="0" xfId="0" applyFont="1" applyAlignment="1">
      <alignment horizontal="left" vertical="top" wrapText="1"/>
    </xf>
    <xf numFmtId="4" fontId="50" fillId="3" borderId="11" xfId="9" applyNumberFormat="1" applyFont="1" applyFill="1" applyBorder="1">
      <alignment vertical="center"/>
    </xf>
    <xf numFmtId="0" fontId="60" fillId="0" borderId="12" xfId="0" applyFont="1" applyBorder="1" applyAlignment="1">
      <alignment horizontal="left" vertical="center" wrapText="1"/>
    </xf>
    <xf numFmtId="0" fontId="44" fillId="0" borderId="0" xfId="0" applyFont="1" applyAlignment="1">
      <alignment horizontal="left" vertical="top" wrapText="1" shrinkToFit="1"/>
    </xf>
    <xf numFmtId="0" fontId="44" fillId="0" borderId="2" xfId="0" applyFont="1" applyBorder="1" applyAlignment="1">
      <alignment horizontal="left" vertical="top" wrapText="1" shrinkToFit="1"/>
    </xf>
    <xf numFmtId="0" fontId="48" fillId="0" borderId="2" xfId="0" applyFont="1" applyBorder="1" applyAlignment="1">
      <alignment horizontal="left" vertical="top" wrapText="1"/>
    </xf>
    <xf numFmtId="0" fontId="48" fillId="0" borderId="0" xfId="9" applyFont="1" applyFill="1" applyAlignment="1">
      <alignment horizontal="center" vertical="center"/>
    </xf>
    <xf numFmtId="0" fontId="48" fillId="0" borderId="3" xfId="0" applyFont="1" applyBorder="1" applyAlignment="1">
      <alignment horizontal="left" vertical="top" wrapText="1"/>
    </xf>
    <xf numFmtId="0" fontId="48" fillId="0" borderId="5" xfId="0" applyFont="1" applyBorder="1" applyAlignment="1">
      <alignment horizontal="left" vertical="top" wrapText="1"/>
    </xf>
    <xf numFmtId="0" fontId="105" fillId="0" borderId="0" xfId="18" applyFont="1" applyAlignment="1">
      <alignment horizontal="left" vertical="center" wrapText="1"/>
    </xf>
    <xf numFmtId="31" fontId="103" fillId="0" borderId="0" xfId="18" applyNumberFormat="1" applyFont="1" applyAlignment="1" applyProtection="1">
      <alignment horizontal="right" vertical="center"/>
      <protection locked="0"/>
    </xf>
    <xf numFmtId="0" fontId="107" fillId="0" borderId="0" xfId="18" applyFont="1" applyAlignment="1" applyProtection="1">
      <alignment horizontal="left" vertical="center"/>
      <protection locked="0"/>
    </xf>
    <xf numFmtId="0" fontId="114" fillId="0" borderId="0" xfId="18" applyFont="1" applyAlignment="1">
      <alignment horizontal="center" vertical="center"/>
    </xf>
    <xf numFmtId="0" fontId="103" fillId="0" borderId="0" xfId="18" applyFont="1" applyAlignment="1" applyProtection="1">
      <alignment horizontal="left" vertical="center" wrapText="1"/>
      <protection locked="0"/>
    </xf>
    <xf numFmtId="0" fontId="103" fillId="0" borderId="0" xfId="18" applyFont="1" applyAlignment="1">
      <alignment horizontal="center" vertical="center"/>
    </xf>
    <xf numFmtId="31" fontId="117" fillId="0" borderId="0" xfId="18" applyNumberFormat="1" applyFont="1" applyAlignment="1" applyProtection="1">
      <alignment horizontal="right" vertical="center"/>
      <protection locked="0"/>
    </xf>
    <xf numFmtId="0" fontId="118" fillId="0" borderId="0" xfId="18" applyFont="1" applyAlignment="1" applyProtection="1">
      <alignment horizontal="left" vertical="center"/>
      <protection locked="0"/>
    </xf>
    <xf numFmtId="0" fontId="24" fillId="0" borderId="22" xfId="0" applyFont="1" applyBorder="1" applyAlignment="1" applyProtection="1">
      <alignment horizontal="left" vertical="center" wrapText="1" shrinkToFit="1"/>
      <protection locked="0"/>
    </xf>
    <xf numFmtId="0" fontId="24" fillId="0" borderId="21" xfId="0" applyFont="1" applyBorder="1" applyAlignment="1" applyProtection="1">
      <alignment horizontal="left" vertical="center" wrapText="1" shrinkToFit="1"/>
      <protection locked="0"/>
    </xf>
    <xf numFmtId="0" fontId="24" fillId="0" borderId="1" xfId="0" applyFont="1" applyBorder="1" applyAlignment="1" applyProtection="1">
      <alignment horizontal="left" vertical="center" wrapText="1" shrinkToFit="1"/>
      <protection locked="0"/>
    </xf>
    <xf numFmtId="0" fontId="24" fillId="0" borderId="0" xfId="0" applyFont="1" applyAlignment="1" applyProtection="1">
      <alignment horizontal="left" vertical="center" wrapText="1" shrinkToFit="1"/>
      <protection locked="0"/>
    </xf>
    <xf numFmtId="0" fontId="24" fillId="0" borderId="4" xfId="0" applyFont="1" applyBorder="1" applyAlignment="1" applyProtection="1">
      <alignment horizontal="left" vertical="center" wrapText="1" shrinkToFit="1"/>
      <protection locked="0"/>
    </xf>
    <xf numFmtId="0" fontId="24" fillId="0" borderId="3" xfId="0" applyFont="1" applyBorder="1" applyAlignment="1" applyProtection="1">
      <alignment horizontal="left" vertical="center" wrapText="1" shrinkToFit="1"/>
      <protection locked="0"/>
    </xf>
    <xf numFmtId="0" fontId="8" fillId="0" borderId="2" xfId="0" applyFont="1" applyBorder="1" applyAlignment="1">
      <alignment horizontal="center" vertical="center"/>
    </xf>
    <xf numFmtId="0" fontId="8" fillId="0" borderId="94" xfId="0" applyFont="1" applyBorder="1" applyAlignment="1">
      <alignment horizontal="center"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24"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8" fillId="0" borderId="53" xfId="0" applyFont="1" applyBorder="1" applyAlignment="1">
      <alignment horizontal="center" vertical="center" shrinkToFit="1"/>
    </xf>
    <xf numFmtId="0" fontId="8" fillId="0" borderId="52" xfId="0" applyFont="1" applyBorder="1" applyAlignment="1">
      <alignment horizontal="center" vertical="center" shrinkToFit="1"/>
    </xf>
    <xf numFmtId="0" fontId="15" fillId="0" borderId="53" xfId="0" applyFont="1" applyBorder="1" applyAlignment="1" applyProtection="1">
      <alignment vertical="center" shrinkToFit="1"/>
      <protection locked="0"/>
    </xf>
    <xf numFmtId="0" fontId="15" fillId="0" borderId="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0" fontId="24"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92"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0" xfId="0" applyFont="1" applyAlignment="1">
      <alignment horizontal="center" vertical="center"/>
    </xf>
    <xf numFmtId="0" fontId="8" fillId="0" borderId="11" xfId="0" applyFont="1" applyBorder="1" applyAlignment="1">
      <alignment horizontal="center" vertical="center"/>
    </xf>
    <xf numFmtId="0" fontId="8" fillId="0" borderId="0" xfId="0" applyFont="1" applyAlignment="1">
      <alignment horizontal="left" vertical="top" wrapText="1"/>
    </xf>
    <xf numFmtId="0" fontId="8" fillId="0" borderId="9" xfId="0" applyFont="1" applyBorder="1" applyAlignment="1">
      <alignment horizontal="distributed" vertical="center"/>
    </xf>
    <xf numFmtId="0" fontId="8" fillId="0" borderId="11" xfId="0" applyFont="1" applyBorder="1" applyAlignment="1">
      <alignment horizontal="distributed" vertical="center"/>
    </xf>
    <xf numFmtId="0" fontId="8" fillId="0" borderId="10" xfId="0" applyFont="1" applyBorder="1" applyAlignment="1">
      <alignment horizontal="distributed"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4" fillId="0" borderId="18"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8" fillId="0" borderId="12" xfId="0" applyFont="1" applyBorder="1" applyAlignment="1">
      <alignment horizontal="center" vertical="center"/>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8" fillId="0" borderId="33" xfId="0" applyFont="1" applyBorder="1" applyAlignment="1">
      <alignment horizontal="distributed" vertical="center" indent="1"/>
    </xf>
    <xf numFmtId="0" fontId="8" fillId="0" borderId="34" xfId="0" applyFont="1" applyBorder="1" applyAlignment="1">
      <alignment horizontal="distributed" vertical="center" indent="1"/>
    </xf>
    <xf numFmtId="0" fontId="8" fillId="0" borderId="36" xfId="0" applyFont="1" applyBorder="1" applyAlignment="1">
      <alignment horizontal="distributed" vertical="center" indent="1"/>
    </xf>
    <xf numFmtId="0" fontId="8" fillId="0" borderId="274" xfId="0" applyFont="1" applyBorder="1" applyAlignment="1" applyProtection="1">
      <alignment horizontal="center" vertical="center"/>
      <protection locked="0"/>
    </xf>
    <xf numFmtId="0" fontId="8" fillId="0" borderId="95" xfId="0" applyFont="1" applyBorder="1" applyAlignment="1" applyProtection="1">
      <alignment horizontal="center" vertical="center"/>
      <protection locked="0"/>
    </xf>
    <xf numFmtId="0" fontId="8" fillId="0" borderId="275" xfId="0" applyFont="1" applyBorder="1" applyAlignment="1" applyProtection="1">
      <alignment horizontal="center" vertical="center"/>
      <protection locked="0"/>
    </xf>
    <xf numFmtId="0" fontId="8" fillId="0" borderId="20" xfId="0" applyFont="1" applyBorder="1" applyAlignment="1">
      <alignment horizontal="center" vertical="center"/>
    </xf>
    <xf numFmtId="0" fontId="8" fillId="0" borderId="7" xfId="0" applyFont="1" applyBorder="1" applyAlignment="1">
      <alignment horizontal="distributed" vertical="center"/>
    </xf>
    <xf numFmtId="0" fontId="8" fillId="0" borderId="0" xfId="0" applyFont="1" applyAlignment="1">
      <alignment horizontal="distributed" vertical="center"/>
    </xf>
    <xf numFmtId="0" fontId="8" fillId="0" borderId="8" xfId="0" applyFont="1" applyBorder="1" applyAlignment="1">
      <alignment horizontal="distributed" vertical="center"/>
    </xf>
    <xf numFmtId="0" fontId="8" fillId="0" borderId="12" xfId="0" applyFont="1" applyBorder="1" applyAlignment="1" applyProtection="1">
      <alignment horizontal="center" vertical="center" shrinkToFit="1"/>
      <protection locked="0"/>
    </xf>
    <xf numFmtId="0" fontId="24" fillId="0" borderId="197" xfId="0" applyFont="1" applyBorder="1" applyAlignment="1">
      <alignment horizontal="center" vertical="center" textRotation="255"/>
    </xf>
    <xf numFmtId="0" fontId="24" fillId="0" borderId="93" xfId="0" applyFont="1" applyBorder="1" applyAlignment="1">
      <alignment horizontal="center" vertical="center" textRotation="255"/>
    </xf>
    <xf numFmtId="0" fontId="24" fillId="0" borderId="1" xfId="0" applyFont="1" applyBorder="1" applyAlignment="1">
      <alignment horizontal="center" vertical="center" textRotation="255"/>
    </xf>
    <xf numFmtId="0" fontId="24" fillId="0" borderId="8" xfId="0" applyFont="1" applyBorder="1" applyAlignment="1">
      <alignment horizontal="center" vertical="center" textRotation="255"/>
    </xf>
    <xf numFmtId="0" fontId="24" fillId="0" borderId="9"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0" fillId="0" borderId="11" xfId="0" applyBorder="1" applyAlignment="1">
      <alignment horizontal="center" vertical="center"/>
    </xf>
    <xf numFmtId="0" fontId="13" fillId="0" borderId="22" xfId="0" applyFont="1" applyBorder="1" applyAlignment="1">
      <alignment horizontal="distributed" vertical="distributed" indent="1"/>
    </xf>
    <xf numFmtId="0" fontId="13" fillId="0" borderId="21" xfId="0" applyFont="1" applyBorder="1" applyAlignment="1">
      <alignment horizontal="distributed" vertical="distributed" indent="1"/>
    </xf>
    <xf numFmtId="0" fontId="13" fillId="0" borderId="106" xfId="0" applyFont="1" applyBorder="1" applyAlignment="1">
      <alignment horizontal="distributed" vertical="distributed" indent="1"/>
    </xf>
    <xf numFmtId="0" fontId="13" fillId="0" borderId="1" xfId="0" applyFont="1" applyBorder="1" applyAlignment="1">
      <alignment horizontal="distributed" vertical="distributed" indent="1"/>
    </xf>
    <xf numFmtId="0" fontId="13" fillId="0" borderId="0" xfId="0" applyFont="1" applyAlignment="1">
      <alignment horizontal="distributed" vertical="distributed" indent="1"/>
    </xf>
    <xf numFmtId="0" fontId="13" fillId="0" borderId="2" xfId="0" applyFont="1" applyBorder="1" applyAlignment="1">
      <alignment horizontal="distributed" vertical="distributed" indent="1"/>
    </xf>
    <xf numFmtId="0" fontId="13" fillId="0" borderId="4" xfId="0" applyFont="1" applyBorder="1" applyAlignment="1">
      <alignment horizontal="distributed" vertical="distributed" indent="1"/>
    </xf>
    <xf numFmtId="0" fontId="13" fillId="0" borderId="3" xfId="0" applyFont="1" applyBorder="1" applyAlignment="1">
      <alignment horizontal="distributed" vertical="distributed" indent="1"/>
    </xf>
    <xf numFmtId="0" fontId="13" fillId="0" borderId="5" xfId="0" applyFont="1" applyBorder="1" applyAlignment="1">
      <alignment horizontal="distributed" vertical="distributed" indent="1"/>
    </xf>
    <xf numFmtId="0" fontId="13" fillId="0" borderId="22"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0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0" xfId="0" applyFont="1" applyAlignment="1">
      <alignment horizontal="center" vertical="center"/>
    </xf>
    <xf numFmtId="0" fontId="24" fillId="0" borderId="34" xfId="0" applyFont="1" applyBorder="1" applyAlignment="1">
      <alignment horizontal="distributed" vertical="center"/>
    </xf>
    <xf numFmtId="0" fontId="24" fillId="0" borderId="22" xfId="0" applyFont="1" applyBorder="1" applyAlignment="1" applyProtection="1">
      <alignment horizontal="left" vertical="center" wrapText="1"/>
      <protection locked="0"/>
    </xf>
    <xf numFmtId="0" fontId="24" fillId="0" borderId="21"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13" fillId="0" borderId="21" xfId="0" applyFont="1" applyBorder="1" applyAlignment="1">
      <alignment horizontal="center" vertical="center"/>
    </xf>
    <xf numFmtId="0" fontId="13" fillId="0" borderId="106" xfId="0" applyFont="1" applyBorder="1" applyAlignment="1">
      <alignment horizontal="center" vertical="center"/>
    </xf>
    <xf numFmtId="0" fontId="13" fillId="0" borderId="1" xfId="0" applyFont="1" applyBorder="1" applyAlignment="1">
      <alignment horizontal="center" vertical="center" wrapText="1"/>
    </xf>
    <xf numFmtId="0" fontId="13" fillId="0" borderId="0" xfId="0" applyFont="1" applyAlignment="1">
      <alignment horizontal="center" vertical="center"/>
    </xf>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3" fillId="0" borderId="22"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106" xfId="0" applyFont="1" applyBorder="1" applyAlignment="1">
      <alignment horizontal="distributed" vertical="center" wrapText="1" indent="1"/>
    </xf>
    <xf numFmtId="0" fontId="13" fillId="0" borderId="4" xfId="0" applyFont="1" applyBorder="1" applyAlignment="1">
      <alignment horizontal="distributed" vertical="center" wrapText="1" indent="1"/>
    </xf>
    <xf numFmtId="0" fontId="13" fillId="0" borderId="3"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8" fillId="0" borderId="35" xfId="0" applyFont="1" applyBorder="1" applyAlignment="1">
      <alignment horizontal="center" vertical="center"/>
    </xf>
    <xf numFmtId="0" fontId="8" fillId="0" borderId="34" xfId="0" applyFont="1" applyBorder="1" applyAlignment="1">
      <alignment horizontal="center" vertical="center"/>
    </xf>
    <xf numFmtId="0" fontId="8" fillId="0" borderId="36" xfId="0" applyFont="1" applyBorder="1" applyAlignment="1">
      <alignment horizontal="center" vertical="center"/>
    </xf>
    <xf numFmtId="0" fontId="8" fillId="0" borderId="35"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6" xfId="0"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31" xfId="0" applyFont="1" applyBorder="1" applyAlignment="1">
      <alignment horizontal="center" vertical="center" shrinkToFit="1"/>
    </xf>
    <xf numFmtId="0" fontId="15" fillId="0" borderId="32" xfId="0" applyFont="1" applyBorder="1" applyAlignment="1" applyProtection="1">
      <alignment vertical="center" shrinkToFit="1"/>
      <protection locked="0"/>
    </xf>
    <xf numFmtId="0" fontId="15" fillId="0" borderId="31" xfId="0" applyFont="1" applyBorder="1" applyAlignment="1" applyProtection="1">
      <alignment vertical="center" shrinkToFit="1"/>
      <protection locked="0"/>
    </xf>
    <xf numFmtId="0" fontId="15" fillId="0" borderId="38" xfId="0" applyFont="1" applyBorder="1" applyAlignment="1" applyProtection="1">
      <alignment vertical="center" shrinkToFit="1"/>
      <protection locked="0"/>
    </xf>
    <xf numFmtId="49" fontId="24" fillId="0" borderId="53" xfId="0" applyNumberFormat="1" applyFont="1" applyBorder="1" applyAlignment="1" applyProtection="1">
      <alignment horizontal="left" vertical="center" wrapText="1"/>
      <protection locked="0"/>
    </xf>
    <xf numFmtId="49" fontId="24" fillId="0" borderId="3" xfId="0" applyNumberFormat="1" applyFont="1" applyBorder="1" applyAlignment="1" applyProtection="1">
      <alignment horizontal="left" vertical="center" wrapText="1"/>
      <protection locked="0"/>
    </xf>
    <xf numFmtId="49" fontId="24" fillId="0" borderId="5" xfId="0" applyNumberFormat="1" applyFont="1" applyBorder="1" applyAlignment="1" applyProtection="1">
      <alignment horizontal="left" vertical="center" wrapText="1"/>
      <protection locked="0"/>
    </xf>
    <xf numFmtId="49" fontId="24" fillId="0" borderId="53" xfId="0" applyNumberFormat="1" applyFont="1" applyBorder="1" applyAlignment="1" applyProtection="1">
      <alignment horizontal="left" vertical="center" wrapText="1" shrinkToFit="1"/>
      <protection locked="0"/>
    </xf>
    <xf numFmtId="49" fontId="24" fillId="0" borderId="3" xfId="0" applyNumberFormat="1" applyFont="1" applyBorder="1" applyAlignment="1" applyProtection="1">
      <alignment horizontal="left" vertical="center" wrapText="1" shrinkToFit="1"/>
      <protection locked="0"/>
    </xf>
    <xf numFmtId="49" fontId="24" fillId="0" borderId="5" xfId="0" applyNumberFormat="1" applyFont="1" applyBorder="1" applyAlignment="1" applyProtection="1">
      <alignment horizontal="left" vertical="center" wrapText="1" shrinkToFit="1"/>
      <protection locked="0"/>
    </xf>
    <xf numFmtId="0" fontId="24" fillId="0" borderId="18" xfId="0" applyFont="1" applyBorder="1" applyAlignment="1">
      <alignment horizontal="left" vertical="center" wrapText="1"/>
    </xf>
    <xf numFmtId="0" fontId="24" fillId="0" borderId="12" xfId="0" applyFont="1" applyBorder="1" applyAlignment="1">
      <alignment horizontal="left" vertical="center" wrapText="1"/>
    </xf>
    <xf numFmtId="0" fontId="24" fillId="0" borderId="6" xfId="0" applyFont="1" applyBorder="1" applyAlignment="1">
      <alignment horizontal="left" vertical="center" wrapText="1"/>
    </xf>
    <xf numFmtId="0" fontId="24" fillId="0" borderId="9" xfId="0" applyFont="1" applyBorder="1" applyAlignment="1">
      <alignment horizontal="left" vertical="center" wrapText="1"/>
    </xf>
    <xf numFmtId="0" fontId="24" fillId="0" borderId="11" xfId="0" applyFont="1" applyBorder="1" applyAlignment="1">
      <alignment horizontal="left" vertical="center" wrapText="1"/>
    </xf>
    <xf numFmtId="0" fontId="24" fillId="0" borderId="10" xfId="0" applyFont="1" applyBorder="1" applyAlignment="1">
      <alignment horizontal="left" vertical="center" wrapText="1"/>
    </xf>
    <xf numFmtId="0" fontId="99" fillId="0" borderId="9" xfId="14" applyFont="1" applyBorder="1" applyAlignment="1">
      <alignment horizontal="left" vertical="top" wrapText="1"/>
    </xf>
    <xf numFmtId="0" fontId="100" fillId="0" borderId="11" xfId="0" applyFont="1" applyBorder="1" applyAlignment="1">
      <alignment horizontal="left" vertical="top" wrapText="1"/>
    </xf>
    <xf numFmtId="0" fontId="100" fillId="0" borderId="10" xfId="0" applyFont="1" applyBorder="1" applyAlignment="1">
      <alignment horizontal="left" vertical="top" wrapText="1"/>
    </xf>
    <xf numFmtId="0" fontId="13" fillId="0" borderId="0" xfId="0" applyFont="1" applyAlignment="1">
      <alignment horizontal="left" vertical="center"/>
    </xf>
    <xf numFmtId="0" fontId="81" fillId="0" borderId="0" xfId="0" applyFont="1" applyAlignment="1">
      <alignment horizontal="right" vertical="center"/>
    </xf>
    <xf numFmtId="0" fontId="13" fillId="5" borderId="24" xfId="0" applyFont="1" applyFill="1" applyBorder="1" applyAlignment="1">
      <alignment horizontal="center" vertical="center"/>
    </xf>
    <xf numFmtId="0" fontId="81" fillId="0" borderId="0" xfId="0" applyFont="1" applyAlignment="1">
      <alignment horizontal="center" vertical="center"/>
    </xf>
    <xf numFmtId="0" fontId="24" fillId="0" borderId="24" xfId="0" applyFont="1" applyBorder="1" applyAlignment="1">
      <alignment horizontal="left" vertical="center" wrapText="1"/>
    </xf>
    <xf numFmtId="0" fontId="17" fillId="13" borderId="0" xfId="0" applyFont="1" applyFill="1" applyAlignment="1">
      <alignment horizontal="center" vertical="center"/>
    </xf>
    <xf numFmtId="0" fontId="17" fillId="11" borderId="0" xfId="0" applyFont="1" applyFill="1" applyAlignment="1">
      <alignment horizontal="center" vertical="center"/>
    </xf>
    <xf numFmtId="0" fontId="24" fillId="0" borderId="32" xfId="0" applyFont="1" applyBorder="1" applyAlignment="1">
      <alignment horizontal="left" vertical="center" wrapText="1"/>
    </xf>
    <xf numFmtId="0" fontId="24" fillId="0" borderId="31" xfId="0" applyFont="1" applyBorder="1" applyAlignment="1">
      <alignment horizontal="left" vertical="center" wrapText="1"/>
    </xf>
    <xf numFmtId="0" fontId="24" fillId="0" borderId="30" xfId="0" applyFont="1" applyBorder="1" applyAlignment="1">
      <alignment horizontal="left" vertical="center" wrapText="1"/>
    </xf>
    <xf numFmtId="0" fontId="0" fillId="0" borderId="24" xfId="0" applyBorder="1" applyAlignment="1">
      <alignment horizontal="left" vertical="center" wrapText="1"/>
    </xf>
    <xf numFmtId="0" fontId="98" fillId="0" borderId="9" xfId="14" applyFont="1" applyBorder="1" applyAlignment="1">
      <alignment horizontal="left" vertical="top" wrapText="1"/>
    </xf>
    <xf numFmtId="0" fontId="98" fillId="0" borderId="11" xfId="14" applyFont="1" applyBorder="1" applyAlignment="1">
      <alignment horizontal="left" vertical="top" wrapText="1"/>
    </xf>
    <xf numFmtId="0" fontId="98" fillId="0" borderId="10" xfId="14" applyFont="1" applyBorder="1" applyAlignment="1">
      <alignment horizontal="left" vertical="top" wrapText="1"/>
    </xf>
    <xf numFmtId="0" fontId="9" fillId="0" borderId="1" xfId="9" quotePrefix="1" applyFill="1" applyBorder="1" applyAlignment="1">
      <alignment horizontal="right" vertical="center"/>
    </xf>
    <xf numFmtId="0" fontId="9" fillId="0" borderId="0" xfId="9" applyFill="1" applyAlignment="1">
      <alignment horizontal="right" vertical="center"/>
    </xf>
    <xf numFmtId="0" fontId="9" fillId="0" borderId="0" xfId="9" applyFill="1" applyAlignment="1">
      <alignment horizontal="left" vertical="center"/>
    </xf>
    <xf numFmtId="0" fontId="15" fillId="0" borderId="0" xfId="8" applyFont="1" applyAlignment="1">
      <alignment horizontal="left" vertical="top" wrapText="1"/>
    </xf>
    <xf numFmtId="0" fontId="8" fillId="11" borderId="11" xfId="17" applyFont="1" applyFill="1" applyBorder="1" applyAlignment="1" applyProtection="1">
      <alignment horizontal="center" vertical="center" shrinkToFit="1"/>
      <protection locked="0"/>
    </xf>
    <xf numFmtId="0" fontId="9" fillId="0" borderId="0" xfId="9" applyFill="1" applyAlignment="1">
      <alignment horizontal="left" vertical="center" shrinkToFit="1"/>
    </xf>
    <xf numFmtId="0" fontId="15" fillId="0" borderId="25" xfId="9" applyFont="1" applyFill="1" applyBorder="1" applyAlignment="1">
      <alignment horizontal="right" vertical="top" shrinkToFit="1"/>
    </xf>
    <xf numFmtId="0" fontId="15" fillId="0" borderId="0" xfId="9" applyFont="1" applyFill="1" applyAlignment="1">
      <alignment horizontal="right" vertical="top" shrinkToFit="1"/>
    </xf>
    <xf numFmtId="0" fontId="15" fillId="0" borderId="0" xfId="9" applyFont="1" applyFill="1" applyAlignment="1">
      <alignment horizontal="left" vertical="top" wrapText="1"/>
    </xf>
    <xf numFmtId="0" fontId="15" fillId="0" borderId="25" xfId="9" applyFont="1" applyFill="1" applyBorder="1" applyAlignment="1">
      <alignment horizontal="right" vertical="top"/>
    </xf>
    <xf numFmtId="0" fontId="15" fillId="0" borderId="0" xfId="9" applyFont="1" applyFill="1" applyAlignment="1">
      <alignment horizontal="right" vertical="top"/>
    </xf>
    <xf numFmtId="0" fontId="9" fillId="0" borderId="0" xfId="9" applyFill="1" applyAlignment="1">
      <alignment horizontal="left" vertical="top" wrapText="1"/>
    </xf>
    <xf numFmtId="0" fontId="9" fillId="0" borderId="32" xfId="9" applyBorder="1" applyAlignment="1" applyProtection="1">
      <alignment horizontal="center" vertical="center"/>
      <protection locked="0"/>
    </xf>
    <xf numFmtId="0" fontId="9" fillId="0" borderId="31" xfId="9" applyBorder="1" applyAlignment="1" applyProtection="1">
      <alignment horizontal="center" vertical="center"/>
      <protection locked="0"/>
    </xf>
    <xf numFmtId="0" fontId="9" fillId="0" borderId="30" xfId="9" applyBorder="1" applyAlignment="1" applyProtection="1">
      <alignment horizontal="center" vertical="center"/>
      <protection locked="0"/>
    </xf>
    <xf numFmtId="0" fontId="9" fillId="0" borderId="18" xfId="9" applyFill="1" applyBorder="1" applyAlignment="1">
      <alignment horizontal="center" vertical="center"/>
    </xf>
    <xf numFmtId="0" fontId="9" fillId="0" borderId="12" xfId="9" applyFill="1" applyBorder="1" applyAlignment="1">
      <alignment horizontal="center" vertical="center"/>
    </xf>
    <xf numFmtId="0" fontId="9" fillId="0" borderId="6" xfId="9" applyFill="1" applyBorder="1" applyAlignment="1">
      <alignment horizontal="center" vertical="center"/>
    </xf>
    <xf numFmtId="0" fontId="9" fillId="0" borderId="9" xfId="9" applyFill="1" applyBorder="1" applyAlignment="1">
      <alignment horizontal="center" vertical="center"/>
    </xf>
    <xf numFmtId="0" fontId="9" fillId="0" borderId="11" xfId="9" applyFill="1" applyBorder="1" applyAlignment="1">
      <alignment horizontal="center" vertical="center"/>
    </xf>
    <xf numFmtId="0" fontId="9" fillId="0" borderId="10" xfId="9" applyFill="1" applyBorder="1" applyAlignment="1">
      <alignment horizontal="center" vertical="center"/>
    </xf>
    <xf numFmtId="0" fontId="9" fillId="0" borderId="0" xfId="9" quotePrefix="1" applyFill="1" applyAlignment="1">
      <alignment horizontal="right" vertical="center"/>
    </xf>
    <xf numFmtId="205" fontId="9" fillId="6" borderId="9" xfId="9" applyNumberFormat="1" applyFill="1" applyBorder="1" applyAlignment="1">
      <alignment horizontal="center" vertical="center"/>
    </xf>
    <xf numFmtId="205" fontId="9" fillId="6" borderId="11" xfId="9" applyNumberFormat="1" applyFill="1" applyBorder="1" applyAlignment="1">
      <alignment horizontal="center" vertical="center"/>
    </xf>
    <xf numFmtId="205" fontId="9" fillId="6" borderId="10" xfId="9" applyNumberFormat="1" applyFill="1" applyBorder="1" applyAlignment="1">
      <alignment horizontal="center" vertical="center"/>
    </xf>
    <xf numFmtId="0" fontId="9" fillId="0" borderId="78" xfId="9" applyBorder="1" applyAlignment="1" applyProtection="1">
      <alignment horizontal="center" vertical="center"/>
      <protection locked="0"/>
    </xf>
    <xf numFmtId="0" fontId="9" fillId="0" borderId="46" xfId="9" applyBorder="1" applyAlignment="1" applyProtection="1">
      <alignment horizontal="center" vertical="center"/>
      <protection locked="0"/>
    </xf>
    <xf numFmtId="0" fontId="9" fillId="0" borderId="89" xfId="9" applyBorder="1" applyAlignment="1" applyProtection="1">
      <alignment horizontal="center" vertical="center"/>
      <protection locked="0"/>
    </xf>
    <xf numFmtId="0" fontId="9" fillId="0" borderId="55" xfId="9" applyBorder="1" applyAlignment="1" applyProtection="1">
      <alignment horizontal="center" vertical="center"/>
      <protection locked="0"/>
    </xf>
    <xf numFmtId="0" fontId="9" fillId="0" borderId="45" xfId="9" applyBorder="1" applyAlignment="1" applyProtection="1">
      <alignment horizontal="center" vertical="center"/>
      <protection locked="0"/>
    </xf>
    <xf numFmtId="0" fontId="9" fillId="0" borderId="90" xfId="9" applyBorder="1" applyAlignment="1" applyProtection="1">
      <alignment horizontal="center" vertical="center"/>
      <protection locked="0"/>
    </xf>
    <xf numFmtId="205" fontId="9" fillId="6" borderId="57" xfId="9" applyNumberFormat="1" applyFill="1" applyBorder="1" applyAlignment="1">
      <alignment horizontal="center" vertical="center"/>
    </xf>
    <xf numFmtId="205" fontId="9" fillId="6" borderId="44" xfId="9" applyNumberFormat="1" applyFill="1" applyBorder="1" applyAlignment="1">
      <alignment horizontal="center" vertical="center"/>
    </xf>
    <xf numFmtId="205" fontId="9" fillId="6" borderId="91" xfId="9" applyNumberFormat="1" applyFill="1" applyBorder="1" applyAlignment="1">
      <alignment horizontal="center" vertical="center"/>
    </xf>
    <xf numFmtId="0" fontId="9" fillId="0" borderId="7" xfId="9" applyBorder="1" applyAlignment="1" applyProtection="1">
      <alignment horizontal="center" vertical="center"/>
      <protection locked="0"/>
    </xf>
    <xf numFmtId="0" fontId="9" fillId="0" borderId="0" xfId="9" applyAlignment="1" applyProtection="1">
      <alignment horizontal="center" vertical="center"/>
      <protection locked="0"/>
    </xf>
    <xf numFmtId="0" fontId="9" fillId="0" borderId="8" xfId="9" applyBorder="1" applyAlignment="1" applyProtection="1">
      <alignment horizontal="center" vertical="center"/>
      <protection locked="0"/>
    </xf>
    <xf numFmtId="0" fontId="9" fillId="0" borderId="11" xfId="9" applyFill="1" applyBorder="1" applyAlignment="1">
      <alignment horizontal="left" vertical="center"/>
    </xf>
    <xf numFmtId="0" fontId="9" fillId="0" borderId="44" xfId="9" applyBorder="1" applyAlignment="1">
      <alignment horizontal="left" vertical="center" shrinkToFit="1"/>
    </xf>
    <xf numFmtId="0" fontId="9" fillId="0" borderId="57" xfId="9" applyBorder="1" applyAlignment="1">
      <alignment horizontal="center" vertical="center"/>
    </xf>
    <xf numFmtId="0" fontId="9" fillId="0" borderId="44" xfId="9" applyBorder="1" applyAlignment="1">
      <alignment horizontal="center" vertical="center"/>
    </xf>
    <xf numFmtId="0" fontId="9" fillId="0" borderId="91" xfId="9" applyBorder="1" applyAlignment="1">
      <alignment horizontal="center" vertical="center"/>
    </xf>
    <xf numFmtId="179" fontId="9" fillId="0" borderId="78" xfId="9" applyNumberFormat="1" applyBorder="1" applyAlignment="1" applyProtection="1">
      <alignment horizontal="right" vertical="center"/>
      <protection locked="0"/>
    </xf>
    <xf numFmtId="179" fontId="9" fillId="0" borderId="46" xfId="9" applyNumberFormat="1" applyBorder="1" applyAlignment="1" applyProtection="1">
      <alignment horizontal="right" vertical="center"/>
      <protection locked="0"/>
    </xf>
    <xf numFmtId="179" fontId="9" fillId="0" borderId="89" xfId="9" applyNumberFormat="1" applyBorder="1" applyAlignment="1" applyProtection="1">
      <alignment horizontal="right" vertical="center"/>
      <protection locked="0"/>
    </xf>
    <xf numFmtId="182" fontId="9" fillId="0" borderId="46" xfId="9" applyNumberFormat="1" applyFill="1" applyBorder="1" applyAlignment="1" applyProtection="1">
      <alignment horizontal="right" vertical="center" shrinkToFit="1"/>
      <protection locked="0"/>
    </xf>
    <xf numFmtId="179" fontId="9" fillId="0" borderId="79" xfId="9" applyNumberFormat="1" applyBorder="1" applyAlignment="1" applyProtection="1">
      <alignment horizontal="right" vertical="center"/>
      <protection locked="0"/>
    </xf>
    <xf numFmtId="179" fontId="9" fillId="0" borderId="88" xfId="9" applyNumberFormat="1" applyBorder="1" applyAlignment="1" applyProtection="1">
      <alignment horizontal="right" vertical="center"/>
      <protection locked="0"/>
    </xf>
    <xf numFmtId="179" fontId="9" fillId="0" borderId="7" xfId="9" applyNumberFormat="1" applyBorder="1" applyAlignment="1" applyProtection="1">
      <alignment horizontal="right" vertical="center"/>
      <protection locked="0"/>
    </xf>
    <xf numFmtId="179" fontId="9" fillId="0" borderId="0" xfId="9" applyNumberFormat="1" applyAlignment="1" applyProtection="1">
      <alignment horizontal="right" vertical="center"/>
      <protection locked="0"/>
    </xf>
    <xf numFmtId="179" fontId="9" fillId="0" borderId="8" xfId="9" applyNumberFormat="1" applyBorder="1" applyAlignment="1" applyProtection="1">
      <alignment horizontal="right" vertical="center"/>
      <protection locked="0"/>
    </xf>
    <xf numFmtId="0" fontId="15" fillId="0" borderId="67" xfId="9" applyFont="1" applyBorder="1" applyAlignment="1">
      <alignment horizontal="right" vertical="center"/>
    </xf>
    <xf numFmtId="182" fontId="9" fillId="0" borderId="67" xfId="9" applyNumberFormat="1" applyFill="1" applyBorder="1" applyAlignment="1" applyProtection="1">
      <alignment horizontal="right" vertical="center"/>
      <protection locked="0"/>
    </xf>
    <xf numFmtId="0" fontId="15" fillId="0" borderId="0" xfId="0" applyFont="1" applyAlignment="1">
      <alignment horizontal="left" vertical="top" wrapText="1"/>
    </xf>
    <xf numFmtId="0" fontId="9" fillId="0" borderId="32" xfId="9" applyBorder="1" applyAlignment="1">
      <alignment horizontal="center" vertical="center"/>
    </xf>
    <xf numFmtId="0" fontId="9" fillId="0" borderId="31" xfId="9" applyBorder="1" applyAlignment="1">
      <alignment horizontal="center" vertical="center"/>
    </xf>
    <xf numFmtId="0" fontId="9" fillId="0" borderId="30" xfId="9" applyBorder="1" applyAlignment="1">
      <alignment horizontal="center" vertical="center"/>
    </xf>
    <xf numFmtId="179" fontId="9" fillId="0" borderId="32" xfId="9" applyNumberFormat="1" applyBorder="1" applyAlignment="1">
      <alignment horizontal="center" vertical="center"/>
    </xf>
    <xf numFmtId="179" fontId="9" fillId="0" borderId="31" xfId="9" applyNumberFormat="1" applyBorder="1" applyAlignment="1">
      <alignment horizontal="center" vertical="center"/>
    </xf>
    <xf numFmtId="179" fontId="9" fillId="0" borderId="30" xfId="9" applyNumberFormat="1" applyBorder="1" applyAlignment="1">
      <alignment horizontal="center" vertical="center"/>
    </xf>
    <xf numFmtId="179" fontId="9" fillId="0" borderId="57" xfId="9" applyNumberFormat="1" applyBorder="1" applyAlignment="1">
      <alignment horizontal="center" vertical="center"/>
    </xf>
    <xf numFmtId="179" fontId="9" fillId="0" borderId="44" xfId="9" applyNumberFormat="1" applyBorder="1" applyAlignment="1">
      <alignment horizontal="center" vertical="center"/>
    </xf>
    <xf numFmtId="182" fontId="9" fillId="6" borderId="44" xfId="9" applyNumberFormat="1" applyFill="1" applyBorder="1" applyAlignment="1">
      <alignment horizontal="right" vertical="center"/>
    </xf>
    <xf numFmtId="4" fontId="9" fillId="6" borderId="44" xfId="9" applyNumberFormat="1" applyFill="1" applyBorder="1" applyAlignment="1">
      <alignment horizontal="right" vertical="center"/>
    </xf>
    <xf numFmtId="179" fontId="9" fillId="6" borderId="57" xfId="9" applyNumberFormat="1" applyFill="1" applyBorder="1" applyAlignment="1">
      <alignment horizontal="right" vertical="center"/>
    </xf>
    <xf numFmtId="179" fontId="9" fillId="6" borderId="44" xfId="9" applyNumberFormat="1" applyFill="1" applyBorder="1" applyAlignment="1">
      <alignment horizontal="right" vertical="center"/>
    </xf>
    <xf numFmtId="179" fontId="9" fillId="6" borderId="91" xfId="9" applyNumberFormat="1" applyFill="1" applyBorder="1" applyAlignment="1">
      <alignment horizontal="right" vertical="center"/>
    </xf>
    <xf numFmtId="0" fontId="9" fillId="6" borderId="44" xfId="9" applyFill="1" applyBorder="1" applyAlignment="1">
      <alignment horizontal="right" vertical="center"/>
    </xf>
    <xf numFmtId="179" fontId="9" fillId="6" borderId="9" xfId="9" applyNumberFormat="1" applyFill="1" applyBorder="1" applyAlignment="1">
      <alignment horizontal="right" vertical="center"/>
    </xf>
    <xf numFmtId="179" fontId="9" fillId="6" borderId="11" xfId="9" applyNumberFormat="1" applyFill="1" applyBorder="1" applyAlignment="1">
      <alignment horizontal="right" vertical="center"/>
    </xf>
    <xf numFmtId="179" fontId="9" fillId="6" borderId="10" xfId="9" applyNumberFormat="1" applyFill="1" applyBorder="1" applyAlignment="1">
      <alignment horizontal="right" vertical="center"/>
    </xf>
    <xf numFmtId="0" fontId="9" fillId="0" borderId="44" xfId="9" applyBorder="1" applyAlignment="1">
      <alignment horizontal="left" vertical="center"/>
    </xf>
    <xf numFmtId="0" fontId="9" fillId="0" borderId="44" xfId="9" applyBorder="1">
      <alignment vertical="center"/>
    </xf>
    <xf numFmtId="182" fontId="9" fillId="6" borderId="31" xfId="9" applyNumberFormat="1" applyFill="1" applyBorder="1" applyAlignment="1">
      <alignment horizontal="right" vertical="center"/>
    </xf>
    <xf numFmtId="0" fontId="15" fillId="0" borderId="12" xfId="9" applyFont="1" applyBorder="1" applyAlignment="1">
      <alignment horizontal="right" vertical="center" wrapText="1"/>
    </xf>
    <xf numFmtId="0" fontId="15" fillId="0" borderId="46" xfId="9" applyFont="1" applyBorder="1" applyAlignment="1">
      <alignment horizontal="right" vertical="center" wrapText="1"/>
    </xf>
    <xf numFmtId="0" fontId="15" fillId="0" borderId="31" xfId="9" applyFont="1" applyBorder="1" applyAlignment="1">
      <alignment horizontal="right" vertical="center" wrapText="1"/>
    </xf>
    <xf numFmtId="4" fontId="9" fillId="6" borderId="11" xfId="9" applyNumberFormat="1" applyFill="1" applyBorder="1">
      <alignment vertical="center"/>
    </xf>
    <xf numFmtId="188" fontId="9" fillId="0" borderId="46" xfId="9" applyNumberFormat="1" applyBorder="1" applyAlignment="1">
      <alignment horizontal="left" vertical="center" shrinkToFit="1"/>
    </xf>
    <xf numFmtId="4" fontId="9" fillId="6" borderId="46" xfId="9" applyNumberFormat="1" applyFill="1" applyBorder="1">
      <alignment vertical="center"/>
    </xf>
    <xf numFmtId="189" fontId="9" fillId="0" borderId="32" xfId="9" applyNumberFormat="1" applyBorder="1" applyAlignment="1">
      <alignment horizontal="center" vertical="center"/>
    </xf>
    <xf numFmtId="189" fontId="9" fillId="0" borderId="31" xfId="9" applyNumberFormat="1" applyBorder="1" applyAlignment="1">
      <alignment horizontal="center" vertical="center"/>
    </xf>
    <xf numFmtId="189" fontId="9" fillId="0" borderId="30" xfId="9" applyNumberFormat="1" applyBorder="1" applyAlignment="1">
      <alignment horizontal="center" vertical="center"/>
    </xf>
    <xf numFmtId="179" fontId="9" fillId="0" borderId="32" xfId="9" applyNumberFormat="1" applyBorder="1" applyAlignment="1" applyProtection="1">
      <alignment horizontal="right" vertical="center"/>
      <protection locked="0"/>
    </xf>
    <xf numFmtId="179" fontId="9" fillId="0" borderId="31" xfId="9" applyNumberFormat="1" applyBorder="1" applyAlignment="1" applyProtection="1">
      <alignment horizontal="right" vertical="center"/>
      <protection locked="0"/>
    </xf>
    <xf numFmtId="179" fontId="9" fillId="0" borderId="30" xfId="9" applyNumberFormat="1" applyBorder="1" applyAlignment="1" applyProtection="1">
      <alignment horizontal="right" vertical="center"/>
      <protection locked="0"/>
    </xf>
    <xf numFmtId="182" fontId="9" fillId="6" borderId="31" xfId="9" applyNumberFormat="1" applyFill="1" applyBorder="1">
      <alignment vertical="center"/>
    </xf>
    <xf numFmtId="188" fontId="9" fillId="0" borderId="31" xfId="9" applyNumberFormat="1" applyBorder="1" applyAlignment="1">
      <alignment horizontal="left" vertical="center" shrinkToFit="1"/>
    </xf>
    <xf numFmtId="0" fontId="9" fillId="6" borderId="32" xfId="9" applyFill="1" applyBorder="1" applyAlignment="1">
      <alignment horizontal="center" vertical="center"/>
    </xf>
    <xf numFmtId="0" fontId="9" fillId="6" borderId="31" xfId="9" applyFill="1" applyBorder="1" applyAlignment="1">
      <alignment horizontal="center" vertical="center"/>
    </xf>
    <xf numFmtId="0" fontId="9" fillId="6" borderId="30" xfId="9" applyFill="1" applyBorder="1" applyAlignment="1">
      <alignment horizontal="center" vertical="center"/>
    </xf>
    <xf numFmtId="179" fontId="9" fillId="6" borderId="32" xfId="9" applyNumberFormat="1" applyFill="1" applyBorder="1" applyAlignment="1">
      <alignment horizontal="right" vertical="center"/>
    </xf>
    <xf numFmtId="179" fontId="9" fillId="6" borderId="31" xfId="9" applyNumberFormat="1" applyFill="1" applyBorder="1" applyAlignment="1">
      <alignment horizontal="right" vertical="center"/>
    </xf>
    <xf numFmtId="179" fontId="9" fillId="6" borderId="30" xfId="9" applyNumberFormat="1" applyFill="1" applyBorder="1" applyAlignment="1">
      <alignment horizontal="right" vertical="center"/>
    </xf>
    <xf numFmtId="0" fontId="9" fillId="0" borderId="24" xfId="9" applyBorder="1" applyAlignment="1">
      <alignment horizontal="center" vertical="center"/>
    </xf>
    <xf numFmtId="0" fontId="9" fillId="6" borderId="78" xfId="9" applyFill="1" applyBorder="1" applyAlignment="1">
      <alignment horizontal="center" vertical="center"/>
    </xf>
    <xf numFmtId="0" fontId="9" fillId="6" borderId="46" xfId="9" applyFill="1" applyBorder="1" applyAlignment="1">
      <alignment horizontal="center" vertical="center"/>
    </xf>
    <xf numFmtId="0" fontId="9" fillId="6" borderId="89" xfId="9" applyFill="1" applyBorder="1" applyAlignment="1">
      <alignment horizontal="center" vertical="center"/>
    </xf>
    <xf numFmtId="179" fontId="9" fillId="0" borderId="55" xfId="9" applyNumberFormat="1" applyBorder="1" applyAlignment="1" applyProtection="1">
      <alignment horizontal="right" vertical="center"/>
      <protection locked="0"/>
    </xf>
    <xf numFmtId="179" fontId="9" fillId="0" borderId="45" xfId="9" applyNumberFormat="1" applyBorder="1" applyAlignment="1" applyProtection="1">
      <alignment horizontal="right" vertical="center"/>
      <protection locked="0"/>
    </xf>
    <xf numFmtId="179" fontId="9" fillId="0" borderId="90" xfId="9" applyNumberFormat="1" applyBorder="1" applyAlignment="1" applyProtection="1">
      <alignment horizontal="right" vertical="center"/>
      <protection locked="0"/>
    </xf>
    <xf numFmtId="182" fontId="9" fillId="0" borderId="45" xfId="9" applyNumberFormat="1" applyFill="1" applyBorder="1" applyAlignment="1" applyProtection="1">
      <alignment horizontal="right" vertical="center" shrinkToFit="1"/>
      <protection locked="0"/>
    </xf>
    <xf numFmtId="188" fontId="9" fillId="0" borderId="45" xfId="9" applyNumberFormat="1" applyBorder="1" applyAlignment="1">
      <alignment horizontal="left" vertical="center" shrinkToFit="1"/>
    </xf>
    <xf numFmtId="4" fontId="9" fillId="6" borderId="45" xfId="9" applyNumberFormat="1" applyFill="1" applyBorder="1">
      <alignment vertical="center"/>
    </xf>
    <xf numFmtId="0" fontId="9" fillId="6" borderId="55" xfId="9" applyFill="1" applyBorder="1" applyAlignment="1">
      <alignment horizontal="center" vertical="center"/>
    </xf>
    <xf numFmtId="0" fontId="9" fillId="6" borderId="45" xfId="9" applyFill="1" applyBorder="1" applyAlignment="1">
      <alignment horizontal="center" vertical="center"/>
    </xf>
    <xf numFmtId="0" fontId="9" fillId="6" borderId="90" xfId="9" applyFill="1" applyBorder="1" applyAlignment="1">
      <alignment horizontal="center" vertical="center"/>
    </xf>
    <xf numFmtId="4" fontId="9" fillId="6" borderId="31" xfId="9" applyNumberFormat="1" applyFill="1" applyBorder="1" applyAlignment="1">
      <alignment horizontal="right" vertical="center"/>
    </xf>
    <xf numFmtId="0" fontId="9" fillId="0" borderId="32" xfId="9" applyBorder="1" applyAlignment="1">
      <alignment horizontal="center" vertical="center" wrapText="1"/>
    </xf>
    <xf numFmtId="0" fontId="9" fillId="0" borderId="31" xfId="9" applyBorder="1" applyAlignment="1">
      <alignment horizontal="center" vertical="center" wrapText="1"/>
    </xf>
    <xf numFmtId="0" fontId="9" fillId="0" borderId="30" xfId="9" applyBorder="1" applyAlignment="1">
      <alignment horizontal="center" vertical="center" wrapText="1"/>
    </xf>
    <xf numFmtId="0" fontId="9" fillId="0" borderId="103" xfId="9" applyBorder="1" applyAlignment="1">
      <alignment horizontal="center" vertical="center" textRotation="255"/>
    </xf>
    <xf numFmtId="0" fontId="9" fillId="0" borderId="97" xfId="9" applyBorder="1" applyAlignment="1">
      <alignment horizontal="center" vertical="center" textRotation="255"/>
    </xf>
    <xf numFmtId="0" fontId="9" fillId="0" borderId="98" xfId="9" applyBorder="1" applyAlignment="1">
      <alignment horizontal="center" vertical="center" textRotation="255"/>
    </xf>
    <xf numFmtId="0" fontId="9" fillId="0" borderId="100" xfId="9" applyBorder="1" applyAlignment="1">
      <alignment horizontal="center" vertical="center"/>
    </xf>
    <xf numFmtId="0" fontId="9" fillId="0" borderId="51" xfId="9" applyBorder="1" applyAlignment="1">
      <alignment horizontal="center" vertical="center"/>
    </xf>
    <xf numFmtId="0" fontId="9" fillId="0" borderId="47" xfId="9" applyBorder="1" applyAlignment="1">
      <alignment horizontal="center" vertical="center"/>
    </xf>
    <xf numFmtId="0" fontId="9" fillId="0" borderId="99" xfId="9" applyBorder="1" applyAlignment="1">
      <alignment horizontal="center" vertical="center" wrapText="1"/>
    </xf>
    <xf numFmtId="0" fontId="9" fillId="0" borderId="44" xfId="9" applyBorder="1" applyAlignment="1">
      <alignment horizontal="center" vertical="center" wrapText="1"/>
    </xf>
    <xf numFmtId="0" fontId="9" fillId="0" borderId="91" xfId="9" applyBorder="1" applyAlignment="1">
      <alignment horizontal="center" vertical="center" wrapText="1"/>
    </xf>
    <xf numFmtId="0" fontId="9" fillId="0" borderId="99" xfId="9" applyBorder="1" applyAlignment="1">
      <alignment horizontal="center" vertical="center"/>
    </xf>
    <xf numFmtId="0" fontId="9" fillId="0" borderId="96" xfId="9" applyBorder="1" applyAlignment="1">
      <alignment horizontal="center" vertical="center"/>
    </xf>
    <xf numFmtId="0" fontId="9" fillId="0" borderId="45" xfId="9" applyBorder="1" applyAlignment="1">
      <alignment horizontal="center" vertical="center"/>
    </xf>
    <xf numFmtId="0" fontId="9" fillId="0" borderId="90" xfId="9" applyBorder="1" applyAlignment="1">
      <alignment horizontal="center" vertical="center"/>
    </xf>
    <xf numFmtId="0" fontId="9" fillId="0" borderId="101" xfId="9" applyBorder="1" applyAlignment="1">
      <alignment horizontal="center" vertical="center"/>
    </xf>
    <xf numFmtId="0" fontId="9" fillId="0" borderId="88" xfId="9" applyBorder="1" applyAlignment="1">
      <alignment horizontal="center" vertical="center"/>
    </xf>
    <xf numFmtId="0" fontId="9" fillId="0" borderId="102" xfId="9" applyBorder="1" applyAlignment="1">
      <alignment horizontal="center" vertical="center"/>
    </xf>
    <xf numFmtId="0" fontId="9" fillId="0" borderId="85" xfId="9" applyBorder="1" applyAlignment="1">
      <alignment horizontal="center" vertical="center"/>
    </xf>
    <xf numFmtId="0" fontId="9" fillId="0" borderId="0" xfId="9" applyAlignment="1">
      <alignment horizontal="center" vertical="center"/>
    </xf>
    <xf numFmtId="0" fontId="9" fillId="0" borderId="8" xfId="9" applyBorder="1" applyAlignment="1">
      <alignment horizontal="center" vertical="center"/>
    </xf>
    <xf numFmtId="0" fontId="9" fillId="0" borderId="104" xfId="9" applyBorder="1" applyAlignment="1">
      <alignment horizontal="center" vertical="center"/>
    </xf>
    <xf numFmtId="0" fontId="9" fillId="0" borderId="46" xfId="9" applyBorder="1" applyAlignment="1">
      <alignment horizontal="center" vertical="center"/>
    </xf>
    <xf numFmtId="0" fontId="9" fillId="0" borderId="89" xfId="9" applyBorder="1" applyAlignment="1">
      <alignment horizontal="center" vertical="center"/>
    </xf>
    <xf numFmtId="0" fontId="9" fillId="0" borderId="79" xfId="9" applyBorder="1" applyAlignment="1" applyProtection="1">
      <alignment horizontal="center" vertical="center"/>
      <protection locked="0"/>
    </xf>
    <xf numFmtId="0" fontId="9" fillId="0" borderId="88" xfId="9" applyBorder="1" applyAlignment="1" applyProtection="1">
      <alignment horizontal="center" vertical="center"/>
      <protection locked="0"/>
    </xf>
    <xf numFmtId="0" fontId="9" fillId="0" borderId="102" xfId="9" applyBorder="1" applyAlignment="1" applyProtection="1">
      <alignment horizontal="center" vertical="center"/>
      <protection locked="0"/>
    </xf>
    <xf numFmtId="0" fontId="3" fillId="0" borderId="124"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36" xfId="9" applyFont="1" applyFill="1" applyBorder="1" applyAlignment="1">
      <alignment horizontal="center" vertical="center"/>
    </xf>
    <xf numFmtId="0" fontId="3" fillId="0" borderId="33" xfId="9" applyFont="1" applyFill="1" applyBorder="1" applyAlignment="1">
      <alignment horizontal="center" vertical="center"/>
    </xf>
    <xf numFmtId="49" fontId="3" fillId="0" borderId="0" xfId="9" quotePrefix="1" applyNumberFormat="1" applyFont="1" applyFill="1" applyAlignment="1">
      <alignment horizontal="center" vertical="center"/>
    </xf>
    <xf numFmtId="182" fontId="9" fillId="0" borderId="18" xfId="9" applyNumberFormat="1" applyFill="1" applyBorder="1" applyAlignment="1" applyProtection="1">
      <alignment horizontal="center" vertical="center"/>
      <protection locked="0"/>
    </xf>
    <xf numFmtId="182" fontId="9" fillId="0" borderId="6" xfId="9" applyNumberFormat="1" applyFill="1" applyBorder="1" applyAlignment="1" applyProtection="1">
      <alignment horizontal="center" vertical="center"/>
      <protection locked="0"/>
    </xf>
    <xf numFmtId="182" fontId="9" fillId="0" borderId="78" xfId="9" applyNumberFormat="1" applyFill="1" applyBorder="1" applyAlignment="1" applyProtection="1">
      <alignment horizontal="center" vertical="center"/>
      <protection locked="0"/>
    </xf>
    <xf numFmtId="182" fontId="9" fillId="0" borderId="89" xfId="9" applyNumberFormat="1" applyFill="1" applyBorder="1" applyAlignment="1" applyProtection="1">
      <alignment horizontal="center" vertical="center"/>
      <protection locked="0"/>
    </xf>
    <xf numFmtId="182" fontId="9" fillId="6" borderId="18" xfId="9" applyNumberFormat="1" applyFill="1" applyBorder="1" applyAlignment="1">
      <alignment horizontal="center" vertical="center"/>
    </xf>
    <xf numFmtId="182" fontId="9" fillId="6" borderId="6" xfId="9" applyNumberFormat="1" applyFill="1" applyBorder="1" applyAlignment="1">
      <alignment horizontal="center" vertical="center"/>
    </xf>
    <xf numFmtId="182" fontId="9" fillId="6" borderId="78" xfId="9" applyNumberFormat="1" applyFill="1" applyBorder="1" applyAlignment="1">
      <alignment horizontal="center" vertical="center"/>
    </xf>
    <xf numFmtId="182" fontId="9" fillId="6" borderId="89" xfId="9" applyNumberFormat="1" applyFill="1" applyBorder="1" applyAlignment="1">
      <alignment horizontal="center" vertical="center"/>
    </xf>
    <xf numFmtId="0" fontId="9" fillId="0" borderId="0" xfId="9" applyFill="1" applyAlignment="1">
      <alignment horizontal="center" vertical="center"/>
    </xf>
    <xf numFmtId="0" fontId="9" fillId="0" borderId="11" xfId="9" applyFill="1" applyBorder="1" applyAlignment="1">
      <alignment horizontal="left" vertical="center" shrinkToFit="1"/>
    </xf>
    <xf numFmtId="206" fontId="9" fillId="0" borderId="18" xfId="9" applyNumberFormat="1" applyFill="1" applyBorder="1" applyAlignment="1" applyProtection="1">
      <alignment horizontal="center" vertical="center" shrinkToFit="1"/>
      <protection locked="0"/>
    </xf>
    <xf numFmtId="206" fontId="9" fillId="0" borderId="6" xfId="9" applyNumberFormat="1" applyFill="1" applyBorder="1" applyAlignment="1" applyProtection="1">
      <alignment horizontal="center" vertical="center" shrinkToFit="1"/>
      <protection locked="0"/>
    </xf>
    <xf numFmtId="206" fontId="9" fillId="0" borderId="78" xfId="9" applyNumberFormat="1" applyFill="1" applyBorder="1" applyAlignment="1" applyProtection="1">
      <alignment horizontal="center" vertical="center" shrinkToFit="1"/>
      <protection locked="0"/>
    </xf>
    <xf numFmtId="206" fontId="9" fillId="0" borderId="89" xfId="9" applyNumberFormat="1" applyFill="1" applyBorder="1" applyAlignment="1" applyProtection="1">
      <alignment horizontal="center" vertical="center" shrinkToFit="1"/>
      <protection locked="0"/>
    </xf>
    <xf numFmtId="182" fontId="9" fillId="0" borderId="18" xfId="9" applyNumberFormat="1" applyFill="1" applyBorder="1" applyAlignment="1">
      <alignment horizontal="center" vertical="center"/>
    </xf>
    <xf numFmtId="182" fontId="9" fillId="0" borderId="12" xfId="9" applyNumberFormat="1" applyFill="1" applyBorder="1" applyAlignment="1">
      <alignment horizontal="center" vertical="center"/>
    </xf>
    <xf numFmtId="182" fontId="9" fillId="0" borderId="6" xfId="9" applyNumberFormat="1" applyFill="1" applyBorder="1" applyAlignment="1">
      <alignment horizontal="center" vertical="center"/>
    </xf>
    <xf numFmtId="182" fontId="9" fillId="0" borderId="78" xfId="9" applyNumberFormat="1" applyFill="1" applyBorder="1" applyAlignment="1">
      <alignment horizontal="center" vertical="center"/>
    </xf>
    <xf numFmtId="182" fontId="9" fillId="0" borderId="46" xfId="9" applyNumberFormat="1" applyFill="1" applyBorder="1" applyAlignment="1">
      <alignment horizontal="center" vertical="center"/>
    </xf>
    <xf numFmtId="182" fontId="9" fillId="0" borderId="89" xfId="9" applyNumberFormat="1" applyFill="1" applyBorder="1" applyAlignment="1">
      <alignment horizontal="center" vertical="center"/>
    </xf>
    <xf numFmtId="0" fontId="27" fillId="0" borderId="12" xfId="9" applyFont="1" applyFill="1" applyBorder="1" applyAlignment="1">
      <alignment horizontal="left" vertical="center"/>
    </xf>
    <xf numFmtId="0" fontId="9" fillId="0" borderId="0" xfId="9" applyFill="1" applyAlignment="1" applyProtection="1">
      <alignment horizontal="left" vertical="top" wrapText="1"/>
      <protection locked="0"/>
    </xf>
    <xf numFmtId="0" fontId="9" fillId="0" borderId="0" xfId="9" applyFill="1" applyAlignment="1" applyProtection="1">
      <alignment horizontal="center" vertical="center"/>
      <protection locked="0"/>
    </xf>
    <xf numFmtId="0" fontId="9" fillId="0" borderId="11" xfId="9" applyFill="1" applyBorder="1" applyAlignment="1" applyProtection="1">
      <alignment horizontal="center" vertical="center"/>
      <protection locked="0"/>
    </xf>
    <xf numFmtId="182" fontId="9" fillId="0" borderId="193" xfId="9" applyNumberFormat="1" applyFill="1" applyBorder="1" applyAlignment="1">
      <alignment horizontal="center" vertical="center"/>
    </xf>
    <xf numFmtId="182" fontId="9" fillId="0" borderId="195" xfId="9" applyNumberFormat="1" applyFill="1" applyBorder="1" applyAlignment="1">
      <alignment horizontal="center" vertical="center"/>
    </xf>
    <xf numFmtId="0" fontId="66" fillId="0" borderId="0" xfId="0" applyFont="1" applyAlignment="1">
      <alignment horizontal="left" vertical="center" wrapText="1"/>
    </xf>
    <xf numFmtId="0" fontId="9" fillId="0" borderId="0" xfId="0" applyFont="1" applyAlignment="1">
      <alignment horizontal="left" vertical="center"/>
    </xf>
    <xf numFmtId="179" fontId="9" fillId="0" borderId="18" xfId="9" applyNumberFormat="1" applyBorder="1" applyAlignment="1" applyProtection="1">
      <alignment horizontal="right" vertical="center"/>
      <protection locked="0"/>
    </xf>
    <xf numFmtId="179" fontId="9" fillId="0" borderId="12" xfId="9" applyNumberFormat="1" applyBorder="1" applyAlignment="1" applyProtection="1">
      <alignment horizontal="right" vertical="center"/>
      <protection locked="0"/>
    </xf>
    <xf numFmtId="179" fontId="9" fillId="0" borderId="6" xfId="9" applyNumberFormat="1" applyBorder="1" applyAlignment="1" applyProtection="1">
      <alignment horizontal="right" vertical="center"/>
      <protection locked="0"/>
    </xf>
    <xf numFmtId="0" fontId="15" fillId="0" borderId="12" xfId="9" applyFont="1" applyBorder="1" applyAlignment="1">
      <alignment horizontal="right" vertical="center"/>
    </xf>
    <xf numFmtId="182" fontId="9" fillId="0" borderId="12" xfId="9" applyNumberFormat="1" applyFill="1" applyBorder="1" applyAlignment="1" applyProtection="1">
      <alignment horizontal="right" vertical="center"/>
      <protection locked="0"/>
    </xf>
    <xf numFmtId="0" fontId="9" fillId="0" borderId="12" xfId="9" applyFill="1" applyBorder="1" applyAlignment="1" applyProtection="1">
      <alignment horizontal="right" vertical="center"/>
      <protection locked="0"/>
    </xf>
    <xf numFmtId="188" fontId="9" fillId="0" borderId="12" xfId="9" applyNumberFormat="1" applyBorder="1" applyAlignment="1">
      <alignment horizontal="left" vertical="center" shrinkToFit="1"/>
    </xf>
    <xf numFmtId="4" fontId="9" fillId="6" borderId="12" xfId="9" applyNumberFormat="1" applyFill="1" applyBorder="1" applyAlignment="1">
      <alignment horizontal="right" vertical="center"/>
    </xf>
    <xf numFmtId="0" fontId="9" fillId="0" borderId="12" xfId="9" applyBorder="1" applyAlignment="1">
      <alignment horizontal="left" vertical="center"/>
    </xf>
    <xf numFmtId="0" fontId="9" fillId="0" borderId="6" xfId="9" applyBorder="1" applyAlignment="1">
      <alignment horizontal="left" vertical="center"/>
    </xf>
    <xf numFmtId="182" fontId="9" fillId="0" borderId="272" xfId="9" applyNumberFormat="1" applyFill="1" applyBorder="1" applyAlignment="1">
      <alignment horizontal="center" vertical="center"/>
    </xf>
    <xf numFmtId="182" fontId="9" fillId="0" borderId="273" xfId="9" applyNumberFormat="1" applyFill="1" applyBorder="1" applyAlignment="1">
      <alignment horizontal="center" vertical="center"/>
    </xf>
    <xf numFmtId="182" fontId="9" fillId="6" borderId="57" xfId="9" applyNumberFormat="1" applyFill="1" applyBorder="1" applyAlignment="1">
      <alignment horizontal="center" vertical="center"/>
    </xf>
    <xf numFmtId="182" fontId="9" fillId="6" borderId="91" xfId="9" applyNumberFormat="1" applyFill="1" applyBorder="1" applyAlignment="1">
      <alignment horizontal="center" vertical="center"/>
    </xf>
    <xf numFmtId="182" fontId="9" fillId="0" borderId="57" xfId="9" applyNumberFormat="1" applyFill="1" applyBorder="1" applyAlignment="1" applyProtection="1">
      <alignment horizontal="center" vertical="center"/>
      <protection locked="0"/>
    </xf>
    <xf numFmtId="182" fontId="9" fillId="0" borderId="91" xfId="9" applyNumberFormat="1" applyFill="1" applyBorder="1" applyAlignment="1" applyProtection="1">
      <alignment horizontal="center" vertical="center"/>
      <protection locked="0"/>
    </xf>
    <xf numFmtId="182" fontId="9" fillId="0" borderId="55" xfId="9" applyNumberFormat="1" applyFill="1" applyBorder="1" applyAlignment="1" applyProtection="1">
      <alignment horizontal="center" vertical="center"/>
      <protection locked="0"/>
    </xf>
    <xf numFmtId="182" fontId="9" fillId="0" borderId="90" xfId="9" applyNumberFormat="1" applyFill="1" applyBorder="1" applyAlignment="1" applyProtection="1">
      <alignment horizontal="center" vertical="center"/>
      <protection locked="0"/>
    </xf>
    <xf numFmtId="182" fontId="9" fillId="0" borderId="9" xfId="9" applyNumberFormat="1" applyFill="1" applyBorder="1" applyAlignment="1" applyProtection="1">
      <alignment horizontal="center" vertical="center"/>
      <protection locked="0"/>
    </xf>
    <xf numFmtId="182" fontId="9" fillId="0" borderId="10" xfId="9" applyNumberFormat="1" applyFill="1" applyBorder="1" applyAlignment="1" applyProtection="1">
      <alignment horizontal="center" vertical="center"/>
      <protection locked="0"/>
    </xf>
    <xf numFmtId="182" fontId="9" fillId="0" borderId="57" xfId="9" applyNumberFormat="1" applyFill="1" applyBorder="1" applyAlignment="1">
      <alignment horizontal="center" vertical="center"/>
    </xf>
    <xf numFmtId="182" fontId="9" fillId="0" borderId="44" xfId="9" applyNumberFormat="1" applyFill="1" applyBorder="1" applyAlignment="1">
      <alignment horizontal="center" vertical="center"/>
    </xf>
    <xf numFmtId="182" fontId="9" fillId="0" borderId="91" xfId="9" applyNumberFormat="1" applyFill="1" applyBorder="1" applyAlignment="1">
      <alignment horizontal="center" vertical="center"/>
    </xf>
    <xf numFmtId="182" fontId="9" fillId="0" borderId="55" xfId="9" applyNumberFormat="1" applyFill="1" applyBorder="1" applyAlignment="1">
      <alignment horizontal="center" vertical="center"/>
    </xf>
    <xf numFmtId="182" fontId="9" fillId="0" borderId="45" xfId="9" applyNumberFormat="1" applyFill="1" applyBorder="1" applyAlignment="1">
      <alignment horizontal="center" vertical="center"/>
    </xf>
    <xf numFmtId="182" fontId="9" fillId="0" borderId="90" xfId="9" applyNumberFormat="1" applyFill="1" applyBorder="1" applyAlignment="1">
      <alignment horizontal="center" vertical="center"/>
    </xf>
    <xf numFmtId="0" fontId="27" fillId="0" borderId="0" xfId="9" applyFont="1" applyFill="1" applyAlignment="1">
      <alignment horizontal="left" vertical="center"/>
    </xf>
    <xf numFmtId="0" fontId="9" fillId="6" borderId="18" xfId="9" applyFill="1" applyBorder="1" applyAlignment="1">
      <alignment horizontal="center" vertical="center"/>
    </xf>
    <xf numFmtId="0" fontId="9" fillId="6" borderId="12" xfId="9" applyFill="1" applyBorder="1" applyAlignment="1">
      <alignment horizontal="center" vertical="center"/>
    </xf>
    <xf numFmtId="0" fontId="9" fillId="6" borderId="6" xfId="9" applyFill="1" applyBorder="1" applyAlignment="1">
      <alignment horizontal="center" vertical="center"/>
    </xf>
    <xf numFmtId="0" fontId="9" fillId="6" borderId="7" xfId="9" applyFill="1" applyBorder="1" applyAlignment="1">
      <alignment horizontal="center" vertical="center"/>
    </xf>
    <xf numFmtId="0" fontId="9" fillId="6" borderId="0" xfId="9" applyFill="1" applyAlignment="1">
      <alignment horizontal="center" vertical="center"/>
    </xf>
    <xf numFmtId="0" fontId="9" fillId="6" borderId="8" xfId="9" applyFill="1" applyBorder="1" applyAlignment="1">
      <alignment horizontal="center" vertical="center"/>
    </xf>
    <xf numFmtId="0" fontId="15" fillId="0" borderId="45" xfId="9" applyFont="1" applyBorder="1" applyAlignment="1">
      <alignment horizontal="right" vertical="center"/>
    </xf>
    <xf numFmtId="4" fontId="9" fillId="6" borderId="45" xfId="9" applyNumberFormat="1" applyFill="1" applyBorder="1" applyAlignment="1">
      <alignment horizontal="right" vertical="center"/>
    </xf>
    <xf numFmtId="4" fontId="9" fillId="0" borderId="45" xfId="9" applyNumberFormat="1" applyBorder="1" applyAlignment="1">
      <alignment horizontal="left" vertical="center"/>
    </xf>
    <xf numFmtId="4" fontId="9" fillId="0" borderId="90" xfId="9" applyNumberFormat="1" applyBorder="1" applyAlignment="1">
      <alignment horizontal="left" vertical="center"/>
    </xf>
    <xf numFmtId="0" fontId="15" fillId="0" borderId="46" xfId="9" applyFont="1" applyBorder="1" applyAlignment="1">
      <alignment horizontal="right" vertical="center"/>
    </xf>
    <xf numFmtId="182" fontId="9" fillId="6" borderId="46" xfId="9" applyNumberFormat="1" applyFill="1" applyBorder="1" applyAlignment="1">
      <alignment horizontal="right" vertical="center" shrinkToFit="1"/>
    </xf>
    <xf numFmtId="4" fontId="9" fillId="6" borderId="0" xfId="9" applyNumberFormat="1" applyFill="1" applyAlignment="1">
      <alignment horizontal="right" vertical="center"/>
    </xf>
    <xf numFmtId="4" fontId="9" fillId="0" borderId="0" xfId="9" applyNumberFormat="1" applyAlignment="1">
      <alignment horizontal="left" vertical="center"/>
    </xf>
    <xf numFmtId="4" fontId="9" fillId="0" borderId="8" xfId="9" applyNumberFormat="1" applyBorder="1" applyAlignment="1">
      <alignment horizontal="left" vertical="center"/>
    </xf>
    <xf numFmtId="188" fontId="9" fillId="0" borderId="0" xfId="9" applyNumberFormat="1" applyAlignment="1">
      <alignment horizontal="left" vertical="center" shrinkToFit="1"/>
    </xf>
    <xf numFmtId="188" fontId="9" fillId="0" borderId="67" xfId="9" applyNumberFormat="1" applyBorder="1" applyAlignment="1">
      <alignment horizontal="left" vertical="center" shrinkToFit="1"/>
    </xf>
    <xf numFmtId="4" fontId="9" fillId="0" borderId="67" xfId="9" applyNumberFormat="1" applyBorder="1" applyAlignment="1">
      <alignment horizontal="left" vertical="center"/>
    </xf>
    <xf numFmtId="4" fontId="9" fillId="0" borderId="281" xfId="9" applyNumberFormat="1" applyBorder="1" applyAlignment="1">
      <alignment horizontal="left" vertical="center"/>
    </xf>
    <xf numFmtId="4" fontId="9" fillId="6" borderId="67" xfId="9" applyNumberFormat="1" applyFill="1" applyBorder="1" applyAlignment="1">
      <alignment horizontal="right" vertical="center"/>
    </xf>
    <xf numFmtId="0" fontId="9" fillId="6" borderId="119" xfId="9" applyFill="1" applyBorder="1" applyAlignment="1">
      <alignment horizontal="center" vertical="center"/>
    </xf>
    <xf numFmtId="0" fontId="9" fillId="6" borderId="67" xfId="9" applyFill="1" applyBorder="1" applyAlignment="1">
      <alignment horizontal="center" vertical="center"/>
    </xf>
    <xf numFmtId="0" fontId="9" fillId="6" borderId="68" xfId="9" applyFill="1" applyBorder="1" applyAlignment="1">
      <alignment horizontal="center" vertical="center"/>
    </xf>
    <xf numFmtId="0" fontId="15" fillId="0" borderId="0" xfId="9" applyFont="1" applyAlignment="1">
      <alignment horizontal="right" vertical="center"/>
    </xf>
    <xf numFmtId="182" fontId="9" fillId="0" borderId="0" xfId="9" applyNumberFormat="1" applyFill="1" applyAlignment="1" applyProtection="1">
      <alignment horizontal="right" vertical="center"/>
      <protection locked="0"/>
    </xf>
    <xf numFmtId="0" fontId="15" fillId="0" borderId="0" xfId="9" applyFont="1" applyFill="1" applyAlignment="1">
      <alignment horizontal="left" vertical="center"/>
    </xf>
    <xf numFmtId="0" fontId="9" fillId="0" borderId="32" xfId="9" applyFill="1" applyBorder="1" applyAlignment="1">
      <alignment horizontal="center" vertical="center"/>
    </xf>
    <xf numFmtId="0" fontId="9" fillId="0" borderId="31" xfId="9" applyFill="1" applyBorder="1" applyAlignment="1">
      <alignment horizontal="center" vertical="center"/>
    </xf>
    <xf numFmtId="0" fontId="9" fillId="0" borderId="30" xfId="9" applyFill="1" applyBorder="1" applyAlignment="1">
      <alignment horizontal="center" vertical="center"/>
    </xf>
    <xf numFmtId="190" fontId="9" fillId="0" borderId="32" xfId="9" applyNumberFormat="1" applyFill="1" applyBorder="1" applyAlignment="1">
      <alignment horizontal="right" vertical="center"/>
    </xf>
    <xf numFmtId="190" fontId="9" fillId="0" borderId="31" xfId="9" applyNumberFormat="1" applyFill="1" applyBorder="1" applyAlignment="1">
      <alignment horizontal="right" vertical="center"/>
    </xf>
    <xf numFmtId="221" fontId="9" fillId="0" borderId="57" xfId="9" applyNumberFormat="1" applyFill="1" applyBorder="1" applyAlignment="1">
      <alignment horizontal="center" vertical="center"/>
    </xf>
    <xf numFmtId="221" fontId="9" fillId="0" borderId="44" xfId="9" applyNumberFormat="1" applyFill="1" applyBorder="1" applyAlignment="1">
      <alignment horizontal="center" vertical="center"/>
    </xf>
    <xf numFmtId="221" fontId="9" fillId="0" borderId="91" xfId="9" applyNumberFormat="1" applyFill="1" applyBorder="1" applyAlignment="1">
      <alignment horizontal="center" vertical="center"/>
    </xf>
    <xf numFmtId="0" fontId="9" fillId="0" borderId="160" xfId="9" applyFill="1" applyBorder="1" applyAlignment="1">
      <alignment horizontal="right" vertical="center"/>
    </xf>
    <xf numFmtId="0" fontId="9" fillId="0" borderId="57" xfId="9" applyFill="1" applyBorder="1" applyAlignment="1">
      <alignment horizontal="right" vertical="center"/>
    </xf>
    <xf numFmtId="0" fontId="9" fillId="0" borderId="54" xfId="9" applyFill="1" applyBorder="1" applyAlignment="1">
      <alignment horizontal="center" vertical="center"/>
    </xf>
    <xf numFmtId="0" fontId="9" fillId="0" borderId="51" xfId="9" applyFill="1" applyBorder="1" applyAlignment="1">
      <alignment horizontal="center" vertical="center"/>
    </xf>
    <xf numFmtId="0" fontId="9" fillId="0" borderId="47" xfId="9" applyFill="1" applyBorder="1" applyAlignment="1">
      <alignment horizontal="center" vertical="center"/>
    </xf>
    <xf numFmtId="0" fontId="9" fillId="0" borderId="14" xfId="9" applyFill="1" applyBorder="1" applyAlignment="1">
      <alignment horizontal="center" vertical="center"/>
    </xf>
    <xf numFmtId="0" fontId="9" fillId="0" borderId="8" xfId="9" applyFill="1" applyBorder="1" applyAlignment="1">
      <alignment horizontal="center" vertical="center" shrinkToFit="1"/>
    </xf>
    <xf numFmtId="0" fontId="9" fillId="0" borderId="10" xfId="9" applyFill="1" applyBorder="1" applyAlignment="1">
      <alignment horizontal="center" vertical="center" shrinkToFit="1"/>
    </xf>
    <xf numFmtId="0" fontId="9" fillId="0" borderId="71" xfId="9" applyFill="1" applyBorder="1" applyAlignment="1">
      <alignment horizontal="center" vertical="center"/>
    </xf>
    <xf numFmtId="0" fontId="9" fillId="0" borderId="21" xfId="9" applyFill="1" applyBorder="1" applyAlignment="1">
      <alignment horizontal="center" vertical="center"/>
    </xf>
    <xf numFmtId="0" fontId="9" fillId="0" borderId="72" xfId="9" applyFill="1" applyBorder="1" applyAlignment="1">
      <alignment horizontal="center" vertical="center"/>
    </xf>
    <xf numFmtId="0" fontId="9" fillId="0" borderId="120" xfId="9" applyFill="1" applyBorder="1" applyAlignment="1">
      <alignment horizontal="center" vertical="center" textRotation="255"/>
    </xf>
    <xf numFmtId="0" fontId="9" fillId="0" borderId="92" xfId="9" applyFill="1" applyBorder="1" applyAlignment="1">
      <alignment horizontal="center" vertical="center" textRotation="255"/>
    </xf>
    <xf numFmtId="0" fontId="9" fillId="0" borderId="7" xfId="9" applyFill="1" applyBorder="1" applyAlignment="1">
      <alignment horizontal="center" vertical="center" textRotation="255"/>
    </xf>
    <xf numFmtId="0" fontId="9" fillId="0" borderId="0" xfId="9" applyFill="1" applyAlignment="1">
      <alignment horizontal="center" vertical="center" textRotation="255"/>
    </xf>
    <xf numFmtId="0" fontId="9" fillId="0" borderId="9" xfId="9" applyFill="1" applyBorder="1" applyAlignment="1">
      <alignment horizontal="center" vertical="center" textRotation="255"/>
    </xf>
    <xf numFmtId="0" fontId="9" fillId="0" borderId="11" xfId="9" applyFill="1" applyBorder="1" applyAlignment="1">
      <alignment horizontal="center" vertical="center" textRotation="255"/>
    </xf>
    <xf numFmtId="0" fontId="9" fillId="0" borderId="131" xfId="9" applyFill="1" applyBorder="1" applyAlignment="1">
      <alignment horizontal="center" vertical="center" textRotation="255"/>
    </xf>
    <xf numFmtId="0" fontId="9" fillId="0" borderId="128" xfId="9" applyFill="1" applyBorder="1" applyAlignment="1">
      <alignment horizontal="center" vertical="center" textRotation="255"/>
    </xf>
    <xf numFmtId="0" fontId="9" fillId="0" borderId="129" xfId="9" applyFill="1" applyBorder="1" applyAlignment="1">
      <alignment horizontal="center" vertical="center" textRotation="255"/>
    </xf>
    <xf numFmtId="0" fontId="9" fillId="0" borderId="130" xfId="9" applyFill="1" applyBorder="1" applyAlignment="1">
      <alignment horizontal="center" vertical="center" wrapText="1"/>
    </xf>
    <xf numFmtId="0" fontId="9" fillId="0" borderId="92" xfId="9" applyFill="1" applyBorder="1" applyAlignment="1">
      <alignment horizontal="center" vertical="center" wrapText="1"/>
    </xf>
    <xf numFmtId="0" fontId="9" fillId="0" borderId="85" xfId="9" applyFill="1" applyBorder="1" applyAlignment="1">
      <alignment horizontal="center" vertical="center" wrapText="1"/>
    </xf>
    <xf numFmtId="0" fontId="9" fillId="0" borderId="0" xfId="9" applyFill="1" applyAlignment="1">
      <alignment horizontal="center" vertical="center" wrapText="1"/>
    </xf>
    <xf numFmtId="0" fontId="9" fillId="0" borderId="7" xfId="9" applyFill="1" applyBorder="1" applyAlignment="1">
      <alignment horizontal="center" vertical="center"/>
    </xf>
    <xf numFmtId="0" fontId="9" fillId="0" borderId="8" xfId="9" applyFill="1" applyBorder="1" applyAlignment="1">
      <alignment horizontal="center" vertical="center"/>
    </xf>
    <xf numFmtId="0" fontId="9" fillId="0" borderId="53" xfId="9" applyFill="1" applyBorder="1" applyAlignment="1">
      <alignment horizontal="center" vertical="center"/>
    </xf>
    <xf numFmtId="0" fontId="9" fillId="0" borderId="3" xfId="9" applyFill="1" applyBorder="1" applyAlignment="1">
      <alignment horizontal="center" vertical="center"/>
    </xf>
    <xf numFmtId="0" fontId="9" fillId="0" borderId="52" xfId="9" applyFill="1" applyBorder="1" applyAlignment="1">
      <alignment horizontal="center" vertical="center"/>
    </xf>
    <xf numFmtId="0" fontId="9" fillId="0" borderId="0" xfId="9" applyFill="1">
      <alignment vertical="center"/>
    </xf>
    <xf numFmtId="0" fontId="9" fillId="0" borderId="113" xfId="9" applyFill="1" applyBorder="1" applyAlignment="1">
      <alignment horizontal="center" vertical="center"/>
    </xf>
    <xf numFmtId="0" fontId="9" fillId="0" borderId="66" xfId="9" applyFill="1" applyBorder="1" applyAlignment="1">
      <alignment horizontal="center" vertical="center"/>
    </xf>
    <xf numFmtId="0" fontId="9" fillId="0" borderId="25" xfId="9" applyFill="1" applyBorder="1" applyAlignment="1">
      <alignment horizontal="center" vertical="center"/>
    </xf>
    <xf numFmtId="0" fontId="9" fillId="0" borderId="26" xfId="9" applyFill="1" applyBorder="1" applyAlignment="1">
      <alignment horizontal="center" vertical="center"/>
    </xf>
    <xf numFmtId="184" fontId="9" fillId="6" borderId="21" xfId="9" applyNumberFormat="1" applyFill="1" applyBorder="1" applyAlignment="1">
      <alignment horizontal="center" vertical="center"/>
    </xf>
    <xf numFmtId="184" fontId="9" fillId="6" borderId="11" xfId="9" applyNumberFormat="1" applyFill="1" applyBorder="1" applyAlignment="1">
      <alignment horizontal="center" vertical="center"/>
    </xf>
    <xf numFmtId="0" fontId="15" fillId="0" borderId="79" xfId="9" applyFont="1" applyFill="1" applyBorder="1" applyAlignment="1">
      <alignment horizontal="center" vertical="center" wrapText="1"/>
    </xf>
    <xf numFmtId="0" fontId="15" fillId="0" borderId="88" xfId="9" applyFont="1" applyFill="1" applyBorder="1" applyAlignment="1">
      <alignment horizontal="center" vertical="center" wrapText="1"/>
    </xf>
    <xf numFmtId="0" fontId="15" fillId="0" borderId="102" xfId="9" applyFont="1" applyFill="1" applyBorder="1" applyAlignment="1">
      <alignment horizontal="center" vertical="center" wrapText="1"/>
    </xf>
    <xf numFmtId="0" fontId="15" fillId="0" borderId="9" xfId="9" applyFont="1" applyFill="1" applyBorder="1" applyAlignment="1">
      <alignment horizontal="center" vertical="center" wrapText="1"/>
    </xf>
    <xf numFmtId="0" fontId="15" fillId="0" borderId="11" xfId="9" applyFont="1" applyFill="1" applyBorder="1" applyAlignment="1">
      <alignment horizontal="center" vertical="center" wrapText="1"/>
    </xf>
    <xf numFmtId="0" fontId="15" fillId="0" borderId="10" xfId="9" applyFont="1" applyFill="1" applyBorder="1" applyAlignment="1">
      <alignment horizontal="center" vertical="center" wrapText="1"/>
    </xf>
    <xf numFmtId="0" fontId="9" fillId="0" borderId="7" xfId="9" applyFill="1" applyBorder="1" applyAlignment="1">
      <alignment horizontal="center" vertical="center" wrapText="1"/>
    </xf>
    <xf numFmtId="0" fontId="9" fillId="0" borderId="53" xfId="9" applyFill="1" applyBorder="1" applyAlignment="1">
      <alignment horizontal="center" vertical="center" wrapText="1"/>
    </xf>
    <xf numFmtId="0" fontId="9" fillId="0" borderId="3" xfId="9" applyFill="1" applyBorder="1" applyAlignment="1">
      <alignment horizontal="center" vertical="center" wrapText="1"/>
    </xf>
    <xf numFmtId="0" fontId="16" fillId="0" borderId="19" xfId="9" applyFont="1" applyFill="1" applyBorder="1" applyAlignment="1">
      <alignment horizontal="center" vertical="center" wrapText="1"/>
    </xf>
    <xf numFmtId="0" fontId="16" fillId="0" borderId="12" xfId="9" applyFont="1" applyFill="1" applyBorder="1" applyAlignment="1">
      <alignment horizontal="center" vertical="center" wrapText="1"/>
    </xf>
    <xf numFmtId="0" fontId="16" fillId="0" borderId="115" xfId="9" applyFont="1" applyFill="1" applyBorder="1" applyAlignment="1">
      <alignment horizontal="center" vertical="center" wrapText="1"/>
    </xf>
    <xf numFmtId="0" fontId="16" fillId="0" borderId="46" xfId="9" applyFont="1" applyFill="1" applyBorder="1" applyAlignment="1">
      <alignment horizontal="center" vertical="center" wrapText="1"/>
    </xf>
    <xf numFmtId="0" fontId="72" fillId="0" borderId="12" xfId="9" applyFont="1" applyFill="1" applyBorder="1" applyAlignment="1">
      <alignment horizontal="left" vertical="center" wrapText="1"/>
    </xf>
    <xf numFmtId="0" fontId="72" fillId="0" borderId="46" xfId="9" applyFont="1" applyFill="1" applyBorder="1" applyAlignment="1">
      <alignment horizontal="left" vertical="center" wrapText="1"/>
    </xf>
    <xf numFmtId="0" fontId="9" fillId="0" borderId="12" xfId="9" applyFill="1" applyBorder="1" applyAlignment="1">
      <alignment horizontal="center" vertical="center" shrinkToFit="1"/>
    </xf>
    <xf numFmtId="0" fontId="9" fillId="0" borderId="46" xfId="9" applyFill="1" applyBorder="1" applyAlignment="1">
      <alignment horizontal="center" vertical="center" shrinkToFit="1"/>
    </xf>
    <xf numFmtId="184" fontId="9" fillId="0" borderId="12" xfId="9" applyNumberFormat="1" applyFill="1" applyBorder="1" applyAlignment="1">
      <alignment horizontal="center" vertical="center"/>
    </xf>
    <xf numFmtId="184" fontId="9" fillId="0" borderId="46" xfId="9" applyNumberFormat="1" applyFill="1" applyBorder="1" applyAlignment="1">
      <alignment horizontal="center" vertical="center"/>
    </xf>
    <xf numFmtId="0" fontId="9" fillId="0" borderId="47" xfId="9" applyFill="1" applyBorder="1" applyAlignment="1">
      <alignment horizontal="center" vertical="center" shrinkToFit="1"/>
    </xf>
    <xf numFmtId="0" fontId="9" fillId="0" borderId="90" xfId="9" applyFill="1" applyBorder="1" applyAlignment="1">
      <alignment horizontal="center" vertical="center" shrinkToFit="1"/>
    </xf>
    <xf numFmtId="0" fontId="16" fillId="0" borderId="116" xfId="9" applyFont="1" applyFill="1" applyBorder="1" applyAlignment="1">
      <alignment horizontal="center" vertical="center" wrapText="1"/>
    </xf>
    <xf numFmtId="0" fontId="16" fillId="0" borderId="88" xfId="9" applyFont="1" applyFill="1" applyBorder="1" applyAlignment="1">
      <alignment horizontal="center" vertical="center" wrapText="1"/>
    </xf>
    <xf numFmtId="0" fontId="16" fillId="0" borderId="27" xfId="9" applyFont="1" applyFill="1" applyBorder="1" applyAlignment="1">
      <alignment horizontal="center" vertical="center" wrapText="1"/>
    </xf>
    <xf numFmtId="0" fontId="16" fillId="0" borderId="3" xfId="9" applyFont="1" applyFill="1" applyBorder="1" applyAlignment="1">
      <alignment horizontal="center" vertical="center" wrapText="1"/>
    </xf>
    <xf numFmtId="0" fontId="21" fillId="0" borderId="88" xfId="9" applyFont="1" applyFill="1" applyBorder="1" applyAlignment="1">
      <alignment horizontal="left" vertical="center" wrapText="1"/>
    </xf>
    <xf numFmtId="0" fontId="21" fillId="0" borderId="3" xfId="9" applyFont="1" applyFill="1" applyBorder="1" applyAlignment="1">
      <alignment horizontal="left" vertical="center" wrapText="1"/>
    </xf>
    <xf numFmtId="0" fontId="9" fillId="0" borderId="88" xfId="9" applyFill="1" applyBorder="1" applyAlignment="1">
      <alignment horizontal="center" vertical="center" shrinkToFit="1"/>
    </xf>
    <xf numFmtId="0" fontId="9" fillId="0" borderId="3" xfId="9" applyFill="1" applyBorder="1" applyAlignment="1">
      <alignment horizontal="center" vertical="center" shrinkToFit="1"/>
    </xf>
    <xf numFmtId="184" fontId="9" fillId="0" borderId="88" xfId="9" applyNumberFormat="1" applyFill="1" applyBorder="1" applyAlignment="1">
      <alignment horizontal="center" vertical="center"/>
    </xf>
    <xf numFmtId="184" fontId="9" fillId="0" borderId="3" xfId="9" applyNumberFormat="1" applyFill="1" applyBorder="1" applyAlignment="1">
      <alignment horizontal="center" vertical="center"/>
    </xf>
    <xf numFmtId="0" fontId="9" fillId="0" borderId="167" xfId="9" applyFill="1" applyBorder="1" applyAlignment="1">
      <alignment horizontal="center" vertical="center" shrinkToFit="1"/>
    </xf>
    <xf numFmtId="0" fontId="9" fillId="0" borderId="101" xfId="9" applyFill="1" applyBorder="1" applyAlignment="1">
      <alignment horizontal="center" vertical="center" wrapText="1"/>
    </xf>
    <xf numFmtId="0" fontId="9" fillId="0" borderId="88" xfId="9" applyFill="1" applyBorder="1" applyAlignment="1">
      <alignment horizontal="center" vertical="center" wrapText="1"/>
    </xf>
    <xf numFmtId="0" fontId="9" fillId="0" borderId="104" xfId="9" applyFill="1" applyBorder="1" applyAlignment="1">
      <alignment horizontal="center" vertical="center" wrapText="1"/>
    </xf>
    <xf numFmtId="0" fontId="9" fillId="0" borderId="46" xfId="9" applyFill="1" applyBorder="1" applyAlignment="1">
      <alignment horizontal="center" vertical="center" wrapText="1"/>
    </xf>
    <xf numFmtId="0" fontId="9" fillId="0" borderId="102" xfId="9" applyBorder="1" applyAlignment="1">
      <alignment horizontal="center" vertical="center" shrinkToFit="1"/>
    </xf>
    <xf numFmtId="0" fontId="9" fillId="0" borderId="89" xfId="9" applyBorder="1" applyAlignment="1">
      <alignment horizontal="center" vertical="center" shrinkToFit="1"/>
    </xf>
    <xf numFmtId="0" fontId="9" fillId="0" borderId="85" xfId="9" applyFill="1" applyBorder="1" applyAlignment="1">
      <alignment horizontal="center" vertical="center"/>
    </xf>
    <xf numFmtId="0" fontId="9" fillId="0" borderId="102" xfId="9" applyFill="1" applyBorder="1" applyAlignment="1">
      <alignment horizontal="center" vertical="center" shrinkToFit="1"/>
    </xf>
    <xf numFmtId="49" fontId="26" fillId="0" borderId="45" xfId="9" quotePrefix="1" applyNumberFormat="1" applyFont="1" applyFill="1" applyBorder="1" applyAlignment="1">
      <alignment horizontal="center" vertical="center" shrinkToFit="1"/>
    </xf>
    <xf numFmtId="0" fontId="15" fillId="0" borderId="25" xfId="9" applyFont="1" applyFill="1" applyBorder="1" applyAlignment="1">
      <alignment horizontal="left"/>
    </xf>
    <xf numFmtId="0" fontId="15" fillId="0" borderId="0" xfId="9" applyFont="1" applyFill="1" applyAlignment="1">
      <alignment horizontal="left"/>
    </xf>
    <xf numFmtId="4" fontId="9" fillId="0" borderId="71" xfId="9" applyNumberFormat="1" applyFill="1" applyBorder="1" applyAlignment="1">
      <alignment horizontal="right" vertical="center"/>
    </xf>
    <xf numFmtId="4" fontId="9" fillId="0" borderId="21" xfId="9" applyNumberFormat="1" applyFill="1" applyBorder="1" applyAlignment="1">
      <alignment horizontal="right" vertical="center"/>
    </xf>
    <xf numFmtId="4" fontId="9" fillId="0" borderId="53" xfId="9" applyNumberFormat="1" applyFill="1" applyBorder="1" applyAlignment="1">
      <alignment horizontal="right" vertical="center"/>
    </xf>
    <xf numFmtId="4" fontId="9" fillId="0" borderId="3" xfId="9" applyNumberFormat="1" applyFill="1" applyBorder="1" applyAlignment="1">
      <alignment horizontal="right" vertical="center"/>
    </xf>
    <xf numFmtId="190" fontId="9" fillId="0" borderId="118" xfId="9" applyNumberFormat="1" applyFill="1" applyBorder="1" applyAlignment="1">
      <alignment horizontal="right" vertical="center"/>
    </xf>
    <xf numFmtId="190" fontId="9" fillId="0" borderId="119" xfId="9" applyNumberFormat="1" applyFill="1" applyBorder="1" applyAlignment="1">
      <alignment horizontal="right" vertical="center"/>
    </xf>
    <xf numFmtId="0" fontId="15" fillId="0" borderId="85" xfId="9" applyFont="1" applyFill="1" applyBorder="1" applyAlignment="1">
      <alignment horizontal="center" vertical="center" wrapText="1"/>
    </xf>
    <xf numFmtId="0" fontId="15" fillId="0" borderId="0" xfId="9" applyFont="1" applyFill="1" applyAlignment="1">
      <alignment horizontal="center" vertical="center" wrapText="1"/>
    </xf>
    <xf numFmtId="184" fontId="9" fillId="0" borderId="0" xfId="9" applyNumberFormat="1" applyFill="1" applyAlignment="1">
      <alignment horizontal="center" vertical="center"/>
    </xf>
    <xf numFmtId="0" fontId="9" fillId="2" borderId="8" xfId="9" applyFill="1" applyBorder="1" applyAlignment="1">
      <alignment horizontal="center" vertical="center" shrinkToFit="1"/>
    </xf>
    <xf numFmtId="0" fontId="15" fillId="0" borderId="79" xfId="9" applyFont="1" applyBorder="1" applyAlignment="1">
      <alignment horizontal="left" vertical="center" wrapText="1"/>
    </xf>
    <xf numFmtId="0" fontId="15" fillId="0" borderId="88" xfId="9" applyFont="1" applyBorder="1" applyAlignment="1">
      <alignment horizontal="left" vertical="center" wrapText="1"/>
    </xf>
    <xf numFmtId="0" fontId="15" fillId="0" borderId="102" xfId="9" applyFont="1" applyBorder="1" applyAlignment="1">
      <alignment horizontal="left" vertical="center" wrapText="1"/>
    </xf>
    <xf numFmtId="0" fontId="15" fillId="0" borderId="78" xfId="9" applyFont="1" applyBorder="1" applyAlignment="1">
      <alignment horizontal="left" vertical="center" wrapText="1"/>
    </xf>
    <xf numFmtId="0" fontId="15" fillId="0" borderId="46" xfId="9" applyFont="1" applyBorder="1" applyAlignment="1">
      <alignment horizontal="left" vertical="center" wrapText="1"/>
    </xf>
    <xf numFmtId="0" fontId="15" fillId="0" borderId="89" xfId="9" applyFont="1" applyBorder="1" applyAlignment="1">
      <alignment horizontal="left" vertical="center" wrapText="1"/>
    </xf>
    <xf numFmtId="0" fontId="9" fillId="0" borderId="101" xfId="9" applyFill="1" applyBorder="1" applyAlignment="1">
      <alignment horizontal="center" vertical="center"/>
    </xf>
    <xf numFmtId="0" fontId="9" fillId="0" borderId="88" xfId="9" applyFill="1" applyBorder="1" applyAlignment="1">
      <alignment horizontal="center" vertical="center"/>
    </xf>
    <xf numFmtId="0" fontId="9" fillId="0" borderId="125" xfId="9" applyFill="1" applyBorder="1" applyAlignment="1">
      <alignment horizontal="center" vertical="center"/>
    </xf>
    <xf numFmtId="0" fontId="9" fillId="0" borderId="116" xfId="9" applyFill="1" applyBorder="1" applyAlignment="1">
      <alignment horizontal="center" vertical="center"/>
    </xf>
    <xf numFmtId="182" fontId="9" fillId="6" borderId="88" xfId="9" applyNumberFormat="1" applyFill="1" applyBorder="1" applyAlignment="1">
      <alignment horizontal="center" vertical="center"/>
    </xf>
    <xf numFmtId="182" fontId="9" fillId="6" borderId="11" xfId="9" applyNumberFormat="1" applyFill="1" applyBorder="1" applyAlignment="1">
      <alignment horizontal="center" vertical="center"/>
    </xf>
    <xf numFmtId="0" fontId="9" fillId="0" borderId="88" xfId="9" applyFill="1" applyBorder="1" applyAlignment="1">
      <alignment horizontal="left" vertical="center"/>
    </xf>
    <xf numFmtId="49" fontId="26" fillId="0" borderId="0" xfId="9" quotePrefix="1" applyNumberFormat="1" applyFont="1" applyFill="1" applyAlignment="1">
      <alignment horizontal="center" vertical="center" shrinkToFit="1"/>
    </xf>
    <xf numFmtId="184" fontId="9" fillId="6" borderId="88" xfId="9" applyNumberFormat="1" applyFill="1" applyBorder="1" applyAlignment="1">
      <alignment horizontal="center" vertical="center"/>
    </xf>
    <xf numFmtId="0" fontId="9" fillId="0" borderId="121" xfId="9" applyFill="1" applyBorder="1" applyAlignment="1">
      <alignment horizontal="center" vertical="center"/>
    </xf>
    <xf numFmtId="0" fontId="9" fillId="0" borderId="92" xfId="9" applyFill="1" applyBorder="1" applyAlignment="1">
      <alignment horizontal="center" vertical="center"/>
    </xf>
    <xf numFmtId="177" fontId="9" fillId="6" borderId="88" xfId="9" applyNumberFormat="1" applyFill="1" applyBorder="1" applyAlignment="1">
      <alignment horizontal="center" vertical="center"/>
    </xf>
    <xf numFmtId="177" fontId="9" fillId="6" borderId="46" xfId="9" applyNumberFormat="1" applyFill="1" applyBorder="1" applyAlignment="1">
      <alignment horizontal="center" vertical="center"/>
    </xf>
    <xf numFmtId="0" fontId="9" fillId="0" borderId="115" xfId="9" applyFill="1" applyBorder="1" applyAlignment="1">
      <alignment horizontal="center" vertical="center"/>
    </xf>
    <xf numFmtId="0" fontId="9" fillId="0" borderId="46" xfId="9" applyFill="1" applyBorder="1" applyAlignment="1">
      <alignment horizontal="center" vertical="center"/>
    </xf>
    <xf numFmtId="202" fontId="9" fillId="0" borderId="117" xfId="9" applyNumberFormat="1" applyFill="1" applyBorder="1" applyAlignment="1">
      <alignment horizontal="center" vertical="center"/>
    </xf>
    <xf numFmtId="202" fontId="9" fillId="0" borderId="118" xfId="9" applyNumberFormat="1" applyFill="1" applyBorder="1" applyAlignment="1">
      <alignment horizontal="center" vertical="center"/>
    </xf>
    <xf numFmtId="0" fontId="9" fillId="0" borderId="0" xfId="9" applyFill="1" applyAlignment="1">
      <alignment horizontal="center" vertical="center" shrinkToFit="1"/>
    </xf>
    <xf numFmtId="177" fontId="9" fillId="6" borderId="0" xfId="9" applyNumberFormat="1" applyFill="1" applyAlignment="1">
      <alignment horizontal="center" vertical="center"/>
    </xf>
    <xf numFmtId="0" fontId="9" fillId="0" borderId="8" xfId="9" applyBorder="1" applyAlignment="1">
      <alignment horizontal="center" vertical="center" shrinkToFit="1"/>
    </xf>
    <xf numFmtId="0" fontId="15" fillId="0" borderId="22" xfId="9" applyFont="1" applyFill="1" applyBorder="1" applyAlignment="1">
      <alignment horizontal="center" vertical="center"/>
    </xf>
    <xf numFmtId="0" fontId="15" fillId="0" borderId="21" xfId="9" applyFont="1" applyFill="1" applyBorder="1" applyAlignment="1">
      <alignment horizontal="center" vertical="center"/>
    </xf>
    <xf numFmtId="0" fontId="15" fillId="0" borderId="72" xfId="9" applyFont="1" applyFill="1" applyBorder="1" applyAlignment="1">
      <alignment horizontal="center" vertical="center"/>
    </xf>
    <xf numFmtId="0" fontId="15" fillId="0" borderId="4" xfId="9" applyFont="1" applyFill="1" applyBorder="1" applyAlignment="1">
      <alignment horizontal="center" vertical="center"/>
    </xf>
    <xf numFmtId="0" fontId="15" fillId="0" borderId="3" xfId="9" applyFont="1" applyFill="1" applyBorder="1" applyAlignment="1">
      <alignment horizontal="center" vertical="center"/>
    </xf>
    <xf numFmtId="0" fontId="15" fillId="0" borderId="52" xfId="9" applyFont="1" applyFill="1" applyBorder="1" applyAlignment="1">
      <alignment horizontal="center" vertical="center"/>
    </xf>
    <xf numFmtId="0" fontId="15" fillId="0" borderId="21" xfId="9" applyFont="1" applyFill="1" applyBorder="1" applyAlignment="1">
      <alignment horizontal="left" vertical="center"/>
    </xf>
    <xf numFmtId="0" fontId="15" fillId="0" borderId="106" xfId="9" applyFont="1" applyFill="1" applyBorder="1" applyAlignment="1">
      <alignment horizontal="left" vertical="center"/>
    </xf>
    <xf numFmtId="0" fontId="15" fillId="0" borderId="3" xfId="9" applyFont="1" applyFill="1" applyBorder="1" applyAlignment="1">
      <alignment horizontal="left" vertical="center"/>
    </xf>
    <xf numFmtId="0" fontId="15" fillId="0" borderId="5" xfId="9" applyFont="1" applyFill="1" applyBorder="1" applyAlignment="1">
      <alignment horizontal="left" vertical="center"/>
    </xf>
    <xf numFmtId="0" fontId="15" fillId="0" borderId="12" xfId="9" applyFont="1" applyFill="1" applyBorder="1" applyAlignment="1">
      <alignment horizontal="left" vertical="center"/>
    </xf>
    <xf numFmtId="0" fontId="15" fillId="0" borderId="6" xfId="9" applyFont="1" applyFill="1" applyBorder="1" applyAlignment="1">
      <alignment horizontal="left" vertical="center"/>
    </xf>
    <xf numFmtId="0" fontId="15" fillId="0" borderId="11" xfId="9" applyFont="1" applyFill="1" applyBorder="1" applyAlignment="1">
      <alignment horizontal="left" vertical="center"/>
    </xf>
    <xf numFmtId="0" fontId="15" fillId="0" borderId="10" xfId="9" applyFont="1" applyFill="1" applyBorder="1" applyAlignment="1">
      <alignment horizontal="left" vertical="center"/>
    </xf>
    <xf numFmtId="0" fontId="26" fillId="0" borderId="21" xfId="9" applyFont="1" applyFill="1" applyBorder="1" applyAlignment="1">
      <alignment horizontal="center" vertical="center" wrapText="1"/>
    </xf>
    <xf numFmtId="0" fontId="26" fillId="0" borderId="11" xfId="9" applyFont="1" applyFill="1" applyBorder="1" applyAlignment="1">
      <alignment horizontal="center" vertical="center" wrapText="1"/>
    </xf>
    <xf numFmtId="0" fontId="16" fillId="0" borderId="18" xfId="9" applyFont="1" applyFill="1" applyBorder="1" applyAlignment="1">
      <alignment horizontal="center" vertical="center" wrapText="1"/>
    </xf>
    <xf numFmtId="0" fontId="16" fillId="0" borderId="6" xfId="9" applyFont="1" applyFill="1" applyBorder="1" applyAlignment="1">
      <alignment horizontal="center" vertical="center" wrapText="1"/>
    </xf>
    <xf numFmtId="0" fontId="16" fillId="0" borderId="7" xfId="9" applyFont="1" applyFill="1" applyBorder="1" applyAlignment="1">
      <alignment horizontal="center" vertical="center" wrapText="1"/>
    </xf>
    <xf numFmtId="0" fontId="16" fillId="0" borderId="0" xfId="9" applyFont="1" applyFill="1" applyAlignment="1">
      <alignment horizontal="center" vertical="center" wrapText="1"/>
    </xf>
    <xf numFmtId="0" fontId="16" fillId="0" borderId="8" xfId="9" applyFont="1" applyFill="1" applyBorder="1" applyAlignment="1">
      <alignment horizontal="center" vertical="center" wrapText="1"/>
    </xf>
    <xf numFmtId="190" fontId="9" fillId="0" borderId="18" xfId="9" applyNumberFormat="1" applyFill="1" applyBorder="1" applyAlignment="1">
      <alignment horizontal="right" vertical="center"/>
    </xf>
    <xf numFmtId="190" fontId="9" fillId="0" borderId="12" xfId="9" applyNumberFormat="1" applyFill="1" applyBorder="1" applyAlignment="1">
      <alignment horizontal="right" vertical="center"/>
    </xf>
    <xf numFmtId="190" fontId="9" fillId="0" borderId="7" xfId="9" applyNumberFormat="1" applyFill="1" applyBorder="1" applyAlignment="1">
      <alignment horizontal="right" vertical="center"/>
    </xf>
    <xf numFmtId="190" fontId="9" fillId="0" borderId="0" xfId="9" applyNumberFormat="1" applyFill="1" applyAlignment="1">
      <alignment horizontal="right" vertical="center"/>
    </xf>
    <xf numFmtId="0" fontId="15" fillId="0" borderId="18" xfId="9" applyFont="1" applyFill="1" applyBorder="1" applyAlignment="1">
      <alignment horizontal="center" vertical="center" wrapText="1"/>
    </xf>
    <xf numFmtId="0" fontId="15" fillId="0" borderId="12" xfId="9" applyFont="1" applyFill="1" applyBorder="1" applyAlignment="1">
      <alignment horizontal="center" vertical="center" wrapText="1"/>
    </xf>
    <xf numFmtId="0" fontId="15" fillId="0" borderId="6" xfId="9" applyFont="1" applyFill="1" applyBorder="1" applyAlignment="1">
      <alignment horizontal="center" vertical="center" wrapText="1"/>
    </xf>
    <xf numFmtId="0" fontId="9" fillId="0" borderId="11" xfId="9" applyFill="1" applyBorder="1" applyAlignment="1">
      <alignment horizontal="left"/>
    </xf>
    <xf numFmtId="0" fontId="9" fillId="0" borderId="18" xfId="9" applyBorder="1" applyAlignment="1">
      <alignment horizontal="center" vertical="center"/>
    </xf>
    <xf numFmtId="0" fontId="9" fillId="0" borderId="12" xfId="9" applyBorder="1" applyAlignment="1">
      <alignment horizontal="center" vertical="center"/>
    </xf>
    <xf numFmtId="0" fontId="9" fillId="0" borderId="64" xfId="9" applyBorder="1" applyAlignment="1">
      <alignment horizontal="center" vertical="center"/>
    </xf>
    <xf numFmtId="0" fontId="9" fillId="0" borderId="63" xfId="9" applyBorder="1" applyAlignment="1">
      <alignment horizontal="center" vertical="center"/>
    </xf>
    <xf numFmtId="0" fontId="9" fillId="2" borderId="18" xfId="9" applyFill="1" applyBorder="1" applyAlignment="1">
      <alignment horizontal="center" vertical="center"/>
    </xf>
    <xf numFmtId="0" fontId="9" fillId="2" borderId="12" xfId="9" applyFill="1" applyBorder="1" applyAlignment="1">
      <alignment horizontal="center" vertical="center"/>
    </xf>
    <xf numFmtId="0" fontId="9" fillId="2" borderId="64" xfId="9" applyFill="1" applyBorder="1" applyAlignment="1">
      <alignment horizontal="center" vertical="center"/>
    </xf>
    <xf numFmtId="0" fontId="9" fillId="2" borderId="63" xfId="9" applyFill="1" applyBorder="1" applyAlignment="1">
      <alignment horizontal="center" vertical="center"/>
    </xf>
    <xf numFmtId="0" fontId="9" fillId="2" borderId="6" xfId="9" applyFill="1" applyBorder="1" applyAlignment="1">
      <alignment horizontal="center" vertical="center"/>
    </xf>
    <xf numFmtId="0" fontId="9" fillId="2" borderId="65" xfId="9" applyFill="1" applyBorder="1" applyAlignment="1">
      <alignment horizontal="center" vertical="center"/>
    </xf>
    <xf numFmtId="0" fontId="9" fillId="0" borderId="18" xfId="9" applyFill="1" applyBorder="1" applyAlignment="1">
      <alignment horizontal="center" vertical="center" wrapText="1"/>
    </xf>
    <xf numFmtId="0" fontId="9" fillId="0" borderId="12" xfId="9" applyFill="1" applyBorder="1" applyAlignment="1">
      <alignment horizontal="center" vertical="center" wrapText="1"/>
    </xf>
    <xf numFmtId="0" fontId="9" fillId="0" borderId="6" xfId="9" applyFill="1" applyBorder="1" applyAlignment="1">
      <alignment horizontal="center" vertical="center" wrapText="1"/>
    </xf>
    <xf numFmtId="0" fontId="9" fillId="0" borderId="64" xfId="9" applyFill="1" applyBorder="1" applyAlignment="1">
      <alignment horizontal="center" vertical="center" wrapText="1"/>
    </xf>
    <xf numFmtId="0" fontId="9" fillId="0" borderId="63" xfId="9" applyFill="1" applyBorder="1" applyAlignment="1">
      <alignment horizontal="center" vertical="center" wrapText="1"/>
    </xf>
    <xf numFmtId="0" fontId="9" fillId="0" borderId="65" xfId="9" applyFill="1" applyBorder="1" applyAlignment="1">
      <alignment horizontal="center" vertical="center" wrapText="1"/>
    </xf>
    <xf numFmtId="0" fontId="15" fillId="0" borderId="0" xfId="9" applyFont="1" applyAlignment="1">
      <alignment horizontal="left" vertical="top" wrapText="1" shrinkToFit="1"/>
    </xf>
    <xf numFmtId="190" fontId="9" fillId="0" borderId="9" xfId="9" applyNumberFormat="1" applyFill="1" applyBorder="1" applyAlignment="1">
      <alignment horizontal="right" vertical="center"/>
    </xf>
    <xf numFmtId="190" fontId="9" fillId="0" borderId="11" xfId="9" applyNumberFormat="1" applyFill="1" applyBorder="1" applyAlignment="1">
      <alignment horizontal="right" vertical="center"/>
    </xf>
    <xf numFmtId="0" fontId="9" fillId="0" borderId="92" xfId="9" applyFill="1" applyBorder="1" applyAlignment="1">
      <alignment horizontal="center" vertical="center" shrinkToFit="1"/>
    </xf>
    <xf numFmtId="0" fontId="15" fillId="2" borderId="7" xfId="9" applyFont="1" applyFill="1" applyBorder="1" applyAlignment="1">
      <alignment horizontal="left" vertical="center" wrapText="1"/>
    </xf>
    <xf numFmtId="0" fontId="15" fillId="2" borderId="0" xfId="9" applyFont="1" applyFill="1" applyAlignment="1">
      <alignment horizontal="left" vertical="center" wrapText="1"/>
    </xf>
    <xf numFmtId="0" fontId="15" fillId="2" borderId="8" xfId="9" applyFont="1" applyFill="1" applyBorder="1" applyAlignment="1">
      <alignment horizontal="left" vertical="center" wrapText="1"/>
    </xf>
    <xf numFmtId="0" fontId="15" fillId="2" borderId="78" xfId="9" applyFont="1" applyFill="1" applyBorder="1" applyAlignment="1">
      <alignment horizontal="left" vertical="center" wrapText="1"/>
    </xf>
    <xf numFmtId="0" fontId="15" fillId="2" borderId="46" xfId="9" applyFont="1" applyFill="1" applyBorder="1" applyAlignment="1">
      <alignment horizontal="left" vertical="center" wrapText="1"/>
    </xf>
    <xf numFmtId="0" fontId="15" fillId="2" borderId="89" xfId="9" applyFont="1" applyFill="1" applyBorder="1" applyAlignment="1">
      <alignment horizontal="left" vertical="center" wrapText="1"/>
    </xf>
    <xf numFmtId="0" fontId="15" fillId="0" borderId="8" xfId="9" applyFont="1" applyFill="1" applyBorder="1" applyAlignment="1">
      <alignment horizontal="left" vertical="center"/>
    </xf>
    <xf numFmtId="0" fontId="9" fillId="0" borderId="32" xfId="9" applyFill="1" applyBorder="1" applyAlignment="1">
      <alignment horizontal="center" vertical="center" shrinkToFit="1"/>
    </xf>
    <xf numFmtId="0" fontId="9" fillId="0" borderId="31" xfId="9" applyFill="1" applyBorder="1" applyAlignment="1">
      <alignment horizontal="center" vertical="center" shrinkToFit="1"/>
    </xf>
    <xf numFmtId="0" fontId="9" fillId="0" borderId="30" xfId="9" applyFill="1" applyBorder="1" applyAlignment="1">
      <alignment horizontal="center" vertical="center" shrinkToFit="1"/>
    </xf>
    <xf numFmtId="0" fontId="9" fillId="0" borderId="0" xfId="9" applyFill="1" applyAlignment="1">
      <alignment horizontal="distributed" vertical="center"/>
    </xf>
    <xf numFmtId="182" fontId="9" fillId="6" borderId="46" xfId="9" applyNumberFormat="1" applyFill="1" applyBorder="1" applyAlignment="1">
      <alignment horizontal="center" vertical="center"/>
    </xf>
    <xf numFmtId="0" fontId="15" fillId="0" borderId="25" xfId="9" applyFont="1" applyFill="1" applyBorder="1" applyAlignment="1"/>
    <xf numFmtId="0" fontId="15" fillId="0" borderId="0" xfId="9" applyFont="1" applyFill="1" applyAlignment="1"/>
    <xf numFmtId="182" fontId="9" fillId="6" borderId="0" xfId="9" applyNumberFormat="1" applyFill="1" applyAlignment="1">
      <alignment horizontal="center" vertical="center"/>
    </xf>
    <xf numFmtId="208" fontId="9" fillId="6" borderId="267" xfId="9" applyNumberFormat="1" applyFill="1" applyBorder="1" applyAlignment="1">
      <alignment horizontal="center" vertical="center"/>
    </xf>
    <xf numFmtId="208" fontId="9" fillId="6" borderId="268" xfId="9" applyNumberFormat="1" applyFill="1" applyBorder="1" applyAlignment="1">
      <alignment horizontal="center" vertical="center"/>
    </xf>
    <xf numFmtId="0" fontId="9" fillId="0" borderId="219" xfId="9" applyBorder="1" applyAlignment="1">
      <alignment horizontal="right" vertical="center"/>
    </xf>
    <xf numFmtId="0" fontId="9" fillId="0" borderId="0" xfId="9" applyAlignment="1">
      <alignment horizontal="right" vertical="center"/>
    </xf>
    <xf numFmtId="0" fontId="9" fillId="0" borderId="0" xfId="9" applyAlignment="1">
      <alignment horizontal="left" vertical="top" wrapText="1"/>
    </xf>
    <xf numFmtId="0" fontId="9" fillId="0" borderId="0" xfId="9" applyAlignment="1">
      <alignment horizontal="left" vertical="center"/>
    </xf>
    <xf numFmtId="0" fontId="9" fillId="0" borderId="0" xfId="9" applyFill="1" applyAlignment="1">
      <alignment horizontal="left" vertical="top"/>
    </xf>
    <xf numFmtId="193" fontId="9" fillId="0" borderId="177" xfId="9" applyNumberFormat="1" applyFill="1" applyBorder="1" applyAlignment="1">
      <alignment horizontal="center" vertical="center"/>
    </xf>
    <xf numFmtId="193" fontId="9" fillId="0" borderId="101" xfId="9" applyNumberFormat="1" applyFill="1" applyBorder="1" applyAlignment="1">
      <alignment horizontal="center" vertical="center"/>
    </xf>
    <xf numFmtId="193" fontId="9" fillId="0" borderId="43" xfId="9" applyNumberFormat="1" applyFill="1" applyBorder="1" applyAlignment="1">
      <alignment horizontal="center" vertical="center"/>
    </xf>
    <xf numFmtId="193" fontId="9" fillId="0" borderId="125" xfId="9" applyNumberFormat="1" applyFill="1" applyBorder="1" applyAlignment="1">
      <alignment horizontal="center" vertical="center"/>
    </xf>
    <xf numFmtId="182" fontId="9" fillId="0" borderId="101" xfId="9" applyNumberFormat="1" applyFill="1" applyBorder="1" applyAlignment="1">
      <alignment horizontal="center" vertical="center"/>
    </xf>
    <xf numFmtId="182" fontId="9" fillId="0" borderId="88" xfId="9" applyNumberFormat="1" applyFill="1" applyBorder="1" applyAlignment="1">
      <alignment horizontal="center" vertical="center"/>
    </xf>
    <xf numFmtId="182" fontId="9" fillId="0" borderId="125" xfId="9" applyNumberFormat="1" applyFill="1" applyBorder="1" applyAlignment="1">
      <alignment horizontal="center" vertical="center"/>
    </xf>
    <xf numFmtId="182" fontId="9" fillId="0" borderId="11" xfId="9" applyNumberFormat="1" applyFill="1" applyBorder="1" applyAlignment="1">
      <alignment horizontal="center" vertical="center"/>
    </xf>
    <xf numFmtId="182" fontId="9" fillId="0" borderId="102" xfId="9" applyNumberFormat="1" applyFill="1" applyBorder="1" applyAlignment="1">
      <alignment horizontal="center" vertical="center"/>
    </xf>
    <xf numFmtId="182" fontId="9" fillId="0" borderId="10" xfId="9" applyNumberFormat="1" applyFill="1" applyBorder="1" applyAlignment="1">
      <alignment horizontal="center" vertical="center"/>
    </xf>
    <xf numFmtId="189" fontId="9" fillId="6" borderId="101" xfId="9" applyNumberFormat="1" applyFill="1" applyBorder="1" applyAlignment="1">
      <alignment horizontal="center" vertical="center"/>
    </xf>
    <xf numFmtId="189" fontId="9" fillId="6" borderId="88" xfId="9" applyNumberFormat="1" applyFill="1" applyBorder="1" applyAlignment="1">
      <alignment horizontal="center" vertical="center"/>
    </xf>
    <xf numFmtId="189" fontId="9" fillId="6" borderId="102" xfId="9" applyNumberFormat="1" applyFill="1" applyBorder="1" applyAlignment="1">
      <alignment horizontal="center" vertical="center"/>
    </xf>
    <xf numFmtId="189" fontId="9" fillId="6" borderId="125" xfId="9" applyNumberFormat="1" applyFill="1" applyBorder="1" applyAlignment="1">
      <alignment horizontal="center" vertical="center"/>
    </xf>
    <xf numFmtId="189" fontId="9" fillId="6" borderId="11" xfId="9" applyNumberFormat="1" applyFill="1" applyBorder="1" applyAlignment="1">
      <alignment horizontal="center" vertical="center"/>
    </xf>
    <xf numFmtId="189" fontId="9" fillId="6" borderId="10" xfId="9" applyNumberFormat="1" applyFill="1" applyBorder="1" applyAlignment="1">
      <alignment horizontal="center" vertical="center"/>
    </xf>
    <xf numFmtId="182" fontId="9" fillId="6" borderId="7" xfId="9" applyNumberFormat="1" applyFill="1" applyBorder="1" applyAlignment="1">
      <alignment horizontal="center" vertical="center"/>
    </xf>
    <xf numFmtId="182" fontId="9" fillId="6" borderId="8" xfId="9" applyNumberFormat="1" applyFill="1" applyBorder="1" applyAlignment="1">
      <alignment horizontal="center" vertical="center"/>
    </xf>
    <xf numFmtId="182" fontId="9" fillId="6" borderId="9" xfId="9" applyNumberFormat="1" applyFill="1" applyBorder="1" applyAlignment="1">
      <alignment horizontal="center" vertical="center"/>
    </xf>
    <xf numFmtId="182" fontId="9" fillId="6" borderId="10" xfId="9" applyNumberFormat="1" applyFill="1" applyBorder="1" applyAlignment="1">
      <alignment horizontal="center" vertical="center"/>
    </xf>
    <xf numFmtId="0" fontId="9" fillId="0" borderId="222" xfId="9" applyBorder="1" applyAlignment="1">
      <alignment horizontal="left" vertical="center"/>
    </xf>
    <xf numFmtId="0" fontId="9" fillId="0" borderId="217" xfId="9" applyBorder="1" applyAlignment="1">
      <alignment horizontal="left" vertical="center"/>
    </xf>
    <xf numFmtId="0" fontId="9" fillId="0" borderId="219" xfId="9" applyFill="1" applyBorder="1" applyAlignment="1">
      <alignment horizontal="right" vertical="center"/>
    </xf>
    <xf numFmtId="182" fontId="9" fillId="0" borderId="7" xfId="9" applyNumberFormat="1" applyFill="1" applyBorder="1" applyAlignment="1">
      <alignment horizontal="center" vertical="center"/>
    </xf>
    <xf numFmtId="182" fontId="9" fillId="0" borderId="0" xfId="9" applyNumberFormat="1" applyFill="1" applyAlignment="1">
      <alignment horizontal="center" vertical="center"/>
    </xf>
    <xf numFmtId="182" fontId="9" fillId="0" borderId="9" xfId="9" applyNumberFormat="1" applyFill="1" applyBorder="1" applyAlignment="1">
      <alignment horizontal="center" vertical="center"/>
    </xf>
    <xf numFmtId="182" fontId="9" fillId="0" borderId="85" xfId="9" applyNumberFormat="1" applyFill="1" applyBorder="1" applyAlignment="1">
      <alignment horizontal="center" vertical="center"/>
    </xf>
    <xf numFmtId="182" fontId="9" fillId="0" borderId="128" xfId="9" applyNumberFormat="1" applyFill="1" applyBorder="1" applyAlignment="1">
      <alignment horizontal="center" vertical="center"/>
    </xf>
    <xf numFmtId="182" fontId="9" fillId="0" borderId="129" xfId="9" applyNumberFormat="1" applyFill="1" applyBorder="1" applyAlignment="1">
      <alignment horizontal="center" vertical="center"/>
    </xf>
    <xf numFmtId="189" fontId="9" fillId="0" borderId="0" xfId="9" applyNumberFormat="1" applyFill="1" applyAlignment="1">
      <alignment horizontal="center" vertical="center"/>
    </xf>
    <xf numFmtId="189" fontId="9" fillId="0" borderId="8" xfId="9" applyNumberFormat="1" applyFill="1" applyBorder="1" applyAlignment="1">
      <alignment horizontal="center" vertical="center"/>
    </xf>
    <xf numFmtId="189" fontId="9" fillId="0" borderId="11" xfId="9" applyNumberFormat="1" applyFill="1" applyBorder="1" applyAlignment="1">
      <alignment horizontal="center" vertical="center"/>
    </xf>
    <xf numFmtId="189" fontId="9" fillId="0" borderId="10" xfId="9" applyNumberFormat="1" applyFill="1" applyBorder="1" applyAlignment="1">
      <alignment horizontal="center" vertical="center"/>
    </xf>
    <xf numFmtId="0" fontId="15" fillId="0" borderId="101" xfId="9" applyFont="1" applyFill="1" applyBorder="1" applyAlignment="1">
      <alignment horizontal="center" vertical="center" wrapText="1"/>
    </xf>
    <xf numFmtId="0" fontId="15" fillId="0" borderId="104" xfId="9" applyFont="1" applyFill="1" applyBorder="1" applyAlignment="1">
      <alignment horizontal="center" vertical="center" wrapText="1"/>
    </xf>
    <xf numFmtId="0" fontId="15" fillId="0" borderId="46" xfId="9" applyFont="1" applyFill="1" applyBorder="1" applyAlignment="1">
      <alignment horizontal="center" vertical="center" wrapText="1"/>
    </xf>
    <xf numFmtId="0" fontId="15" fillId="0" borderId="89" xfId="9" applyFont="1" applyFill="1" applyBorder="1" applyAlignment="1">
      <alignment horizontal="center" vertical="center" wrapText="1"/>
    </xf>
    <xf numFmtId="0" fontId="9" fillId="0" borderId="78" xfId="9" applyFill="1" applyBorder="1" applyAlignment="1">
      <alignment horizontal="center" vertical="center" shrinkToFit="1"/>
    </xf>
    <xf numFmtId="0" fontId="9" fillId="0" borderId="96" xfId="9" applyFill="1" applyBorder="1" applyAlignment="1">
      <alignment horizontal="center" vertical="center" shrinkToFit="1"/>
    </xf>
    <xf numFmtId="0" fontId="9" fillId="0" borderId="45" xfId="9" applyFill="1" applyBorder="1" applyAlignment="1">
      <alignment horizontal="center" vertical="center" shrinkToFit="1"/>
    </xf>
    <xf numFmtId="0" fontId="9" fillId="0" borderId="54" xfId="9" applyFill="1" applyBorder="1" applyAlignment="1">
      <alignment horizontal="center" vertical="center" shrinkToFit="1"/>
    </xf>
    <xf numFmtId="0" fontId="9" fillId="0" borderId="51" xfId="9" applyFill="1" applyBorder="1" applyAlignment="1">
      <alignment horizontal="center" vertical="center" shrinkToFit="1"/>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0" borderId="7" xfId="9" applyFont="1" applyFill="1" applyBorder="1" applyAlignment="1">
      <alignment horizontal="center" vertical="center"/>
    </xf>
    <xf numFmtId="0" fontId="15" fillId="0" borderId="0" xfId="9" applyFont="1" applyFill="1" applyAlignment="1">
      <alignment horizontal="center" vertical="center"/>
    </xf>
    <xf numFmtId="0" fontId="15" fillId="0" borderId="8" xfId="9" applyFont="1" applyFill="1" applyBorder="1" applyAlignment="1">
      <alignment horizontal="center" vertical="center"/>
    </xf>
    <xf numFmtId="0" fontId="15" fillId="0" borderId="78" xfId="9" applyFont="1" applyFill="1" applyBorder="1" applyAlignment="1">
      <alignment horizontal="center" vertical="center"/>
    </xf>
    <xf numFmtId="0" fontId="15" fillId="0" borderId="46" xfId="9" applyFont="1" applyFill="1" applyBorder="1" applyAlignment="1">
      <alignment horizontal="center" vertical="center"/>
    </xf>
    <xf numFmtId="0" fontId="15" fillId="0" borderId="89" xfId="9" applyFont="1" applyFill="1" applyBorder="1" applyAlignment="1">
      <alignment horizontal="center" vertical="center"/>
    </xf>
    <xf numFmtId="0" fontId="9" fillId="0" borderId="7" xfId="9" applyFill="1" applyBorder="1" applyAlignment="1">
      <alignment horizontal="center" vertical="center" shrinkToFit="1"/>
    </xf>
    <xf numFmtId="0" fontId="9" fillId="0" borderId="104" xfId="9" applyFill="1" applyBorder="1" applyAlignment="1">
      <alignment horizontal="center" vertical="center"/>
    </xf>
    <xf numFmtId="0" fontId="9" fillId="0" borderId="109" xfId="9" applyFill="1" applyBorder="1" applyAlignment="1">
      <alignment horizontal="center" vertical="center"/>
    </xf>
    <xf numFmtId="182" fontId="9" fillId="0" borderId="79" xfId="9" applyNumberFormat="1" applyFill="1" applyBorder="1" applyAlignment="1">
      <alignment horizontal="center" vertical="center"/>
    </xf>
    <xf numFmtId="0" fontId="15" fillId="0" borderId="8" xfId="9" applyFont="1" applyFill="1" applyBorder="1" applyAlignment="1">
      <alignment horizontal="center" vertical="center" wrapText="1"/>
    </xf>
    <xf numFmtId="0" fontId="9" fillId="0" borderId="89" xfId="9" applyFill="1" applyBorder="1" applyAlignment="1">
      <alignment horizontal="center" vertical="center"/>
    </xf>
    <xf numFmtId="0" fontId="15" fillId="0" borderId="7" xfId="9" applyFont="1" applyFill="1" applyBorder="1" applyAlignment="1">
      <alignment horizontal="right" vertical="top"/>
    </xf>
    <xf numFmtId="0" fontId="15" fillId="0" borderId="0" xfId="9" applyFont="1" applyAlignment="1">
      <alignment horizontal="left" vertical="top" wrapText="1"/>
    </xf>
    <xf numFmtId="0" fontId="9" fillId="0" borderId="104" xfId="9" applyFill="1" applyBorder="1" applyAlignment="1">
      <alignment horizontal="center" vertical="center" shrinkToFit="1"/>
    </xf>
    <xf numFmtId="0" fontId="9" fillId="0" borderId="173" xfId="9" applyFill="1" applyBorder="1" applyAlignment="1">
      <alignment horizontal="center" vertical="center" shrinkToFit="1"/>
    </xf>
    <xf numFmtId="0" fontId="9" fillId="0" borderId="176" xfId="9" applyFill="1" applyBorder="1" applyAlignment="1">
      <alignment horizontal="center" vertical="center"/>
    </xf>
    <xf numFmtId="0" fontId="9" fillId="0" borderId="79" xfId="9" applyFill="1" applyBorder="1" applyAlignment="1">
      <alignment horizontal="center" vertical="center"/>
    </xf>
    <xf numFmtId="0" fontId="9" fillId="0" borderId="23" xfId="9" applyFill="1" applyBorder="1" applyAlignment="1">
      <alignment horizontal="center" vertical="center"/>
    </xf>
    <xf numFmtId="0" fontId="9" fillId="0" borderId="178" xfId="9" applyFill="1" applyBorder="1" applyAlignment="1">
      <alignment horizontal="center" vertical="center"/>
    </xf>
    <xf numFmtId="0" fontId="9" fillId="0" borderId="122" xfId="9" applyFill="1" applyBorder="1" applyAlignment="1">
      <alignment horizontal="center" vertical="center"/>
    </xf>
    <xf numFmtId="49" fontId="3" fillId="0" borderId="3" xfId="9" quotePrefix="1" applyNumberFormat="1" applyFont="1" applyBorder="1" applyAlignment="1">
      <alignment horizontal="center" vertical="center"/>
    </xf>
    <xf numFmtId="0" fontId="3" fillId="0" borderId="33" xfId="9" applyFont="1" applyBorder="1" applyAlignment="1">
      <alignment horizontal="center" vertical="center"/>
    </xf>
    <xf numFmtId="0" fontId="3" fillId="0" borderId="34" xfId="9" applyFont="1" applyBorder="1" applyAlignment="1">
      <alignment horizontal="center" vertical="center"/>
    </xf>
    <xf numFmtId="0" fontId="3" fillId="0" borderId="123" xfId="9" applyFont="1" applyBorder="1" applyAlignment="1">
      <alignment horizontal="center" vertical="center"/>
    </xf>
    <xf numFmtId="0" fontId="17" fillId="0" borderId="124" xfId="9" applyFont="1" applyBorder="1" applyAlignment="1">
      <alignment horizontal="center" vertical="center" shrinkToFit="1"/>
    </xf>
    <xf numFmtId="0" fontId="17" fillId="0" borderId="34" xfId="9" applyFont="1" applyBorder="1" applyAlignment="1">
      <alignment horizontal="center" vertical="center" shrinkToFit="1"/>
    </xf>
    <xf numFmtId="0" fontId="17" fillId="0" borderId="36" xfId="9" applyFont="1" applyBorder="1" applyAlignment="1">
      <alignment horizontal="center" vertical="center" shrinkToFit="1"/>
    </xf>
    <xf numFmtId="0" fontId="27" fillId="0" borderId="1" xfId="9" applyFont="1" applyFill="1" applyBorder="1" applyAlignment="1">
      <alignment horizontal="center" vertical="center"/>
    </xf>
    <xf numFmtId="0" fontId="27" fillId="0" borderId="0" xfId="9" applyFont="1" applyFill="1" applyAlignment="1">
      <alignment horizontal="center" vertical="center"/>
    </xf>
    <xf numFmtId="0" fontId="9" fillId="0" borderId="1" xfId="9" quotePrefix="1" applyFill="1" applyBorder="1" applyAlignment="1">
      <alignment horizontal="right"/>
    </xf>
    <xf numFmtId="0" fontId="9" fillId="0" borderId="0" xfId="9" applyFill="1" applyAlignment="1">
      <alignment horizontal="right"/>
    </xf>
    <xf numFmtId="0" fontId="9" fillId="0" borderId="0" xfId="9" applyFill="1" applyAlignment="1">
      <alignment horizontal="left" shrinkToFit="1"/>
    </xf>
    <xf numFmtId="0" fontId="15" fillId="0" borderId="0" xfId="9" applyFont="1" applyFill="1" applyAlignment="1">
      <alignment horizontal="distributed" vertical="center" shrinkToFit="1"/>
    </xf>
    <xf numFmtId="0" fontId="9" fillId="0" borderId="0" xfId="9" applyFill="1" applyAlignment="1">
      <alignment horizontal="center" vertical="top" wrapText="1"/>
    </xf>
    <xf numFmtId="0" fontId="15" fillId="0" borderId="0" xfId="9" applyFont="1" applyFill="1" applyAlignment="1">
      <alignment horizontal="distributed" vertical="center"/>
    </xf>
    <xf numFmtId="0" fontId="9" fillId="0" borderId="78" xfId="9" applyFill="1" applyBorder="1" applyAlignment="1">
      <alignment horizontal="center" vertical="center"/>
    </xf>
    <xf numFmtId="0" fontId="9" fillId="0" borderId="102" xfId="9" applyFill="1" applyBorder="1" applyAlignment="1">
      <alignment horizontal="center" vertical="center"/>
    </xf>
    <xf numFmtId="176" fontId="9" fillId="0" borderId="79" xfId="3" applyFont="1" applyFill="1" applyBorder="1" applyAlignment="1" applyProtection="1">
      <alignment horizontal="center" vertical="center"/>
    </xf>
    <xf numFmtId="176" fontId="9" fillId="0" borderId="88" xfId="3" applyFont="1" applyFill="1" applyBorder="1" applyAlignment="1" applyProtection="1">
      <alignment horizontal="center" vertical="center"/>
    </xf>
    <xf numFmtId="176" fontId="9" fillId="0" borderId="102" xfId="3" applyFont="1" applyFill="1" applyBorder="1" applyAlignment="1" applyProtection="1">
      <alignment horizontal="center" vertical="center"/>
    </xf>
    <xf numFmtId="176" fontId="9" fillId="0" borderId="78" xfId="3" applyFont="1" applyFill="1" applyBorder="1" applyAlignment="1" applyProtection="1">
      <alignment horizontal="center" vertical="center"/>
    </xf>
    <xf numFmtId="176" fontId="9" fillId="0" borderId="46" xfId="3" applyFont="1" applyFill="1" applyBorder="1" applyAlignment="1" applyProtection="1">
      <alignment horizontal="center" vertical="center"/>
    </xf>
    <xf numFmtId="176" fontId="9" fillId="0" borderId="89" xfId="3" applyFont="1" applyFill="1" applyBorder="1" applyAlignment="1" applyProtection="1">
      <alignment horizontal="center" vertical="center"/>
    </xf>
    <xf numFmtId="0" fontId="9" fillId="0" borderId="79" xfId="9" applyFill="1" applyBorder="1" applyAlignment="1">
      <alignment horizontal="center" vertical="center" shrinkToFit="1"/>
    </xf>
    <xf numFmtId="0" fontId="9" fillId="0" borderId="172" xfId="9" applyFill="1" applyBorder="1" applyAlignment="1">
      <alignment horizontal="center" vertical="center" shrinkToFit="1"/>
    </xf>
    <xf numFmtId="0" fontId="9" fillId="0" borderId="96" xfId="9" applyFill="1" applyBorder="1" applyAlignment="1">
      <alignment horizontal="center" vertical="center"/>
    </xf>
    <xf numFmtId="0" fontId="9" fillId="0" borderId="45" xfId="9" applyFill="1" applyBorder="1" applyAlignment="1">
      <alignment horizontal="center" vertical="center"/>
    </xf>
    <xf numFmtId="0" fontId="9" fillId="0" borderId="109" xfId="9" applyFill="1" applyBorder="1" applyAlignment="1">
      <alignment horizontal="center" vertical="center" shrinkToFit="1"/>
    </xf>
    <xf numFmtId="0" fontId="9" fillId="0" borderId="0" xfId="9" applyFill="1" applyAlignment="1">
      <alignment horizontal="left" vertical="center" wrapText="1"/>
    </xf>
    <xf numFmtId="0" fontId="9" fillId="0" borderId="0" xfId="9">
      <alignment vertical="center"/>
    </xf>
    <xf numFmtId="182" fontId="9" fillId="0" borderId="172" xfId="9" applyNumberFormat="1" applyFill="1" applyBorder="1" applyAlignment="1">
      <alignment horizontal="center" vertical="center"/>
    </xf>
    <xf numFmtId="0" fontId="9" fillId="0" borderId="176" xfId="9" applyFill="1" applyBorder="1" applyAlignment="1">
      <alignment horizontal="center" vertical="center" shrinkToFit="1"/>
    </xf>
    <xf numFmtId="0" fontId="9" fillId="0" borderId="183" xfId="9" applyFill="1" applyBorder="1" applyAlignment="1">
      <alignment horizontal="center" vertical="center" shrinkToFit="1"/>
    </xf>
    <xf numFmtId="0" fontId="9" fillId="0" borderId="178" xfId="9" applyFill="1" applyBorder="1" applyAlignment="1">
      <alignment horizontal="center" vertical="center" shrinkToFit="1"/>
    </xf>
    <xf numFmtId="0" fontId="9" fillId="0" borderId="150" xfId="9" applyFill="1" applyBorder="1" applyAlignment="1">
      <alignment horizontal="center" vertical="center" shrinkToFit="1"/>
    </xf>
    <xf numFmtId="176" fontId="9" fillId="4" borderId="79" xfId="3" applyFont="1" applyFill="1" applyBorder="1" applyAlignment="1" applyProtection="1">
      <alignment horizontal="center" vertical="center"/>
    </xf>
    <xf numFmtId="176" fontId="9" fillId="4" borderId="88" xfId="3" applyFont="1" applyFill="1" applyBorder="1" applyAlignment="1" applyProtection="1">
      <alignment horizontal="center" vertical="center"/>
    </xf>
    <xf numFmtId="176" fontId="9" fillId="4" borderId="102" xfId="3" applyFont="1" applyFill="1" applyBorder="1" applyAlignment="1" applyProtection="1">
      <alignment horizontal="center" vertical="center"/>
    </xf>
    <xf numFmtId="0" fontId="9" fillId="4" borderId="79" xfId="9" applyFill="1" applyBorder="1" applyAlignment="1">
      <alignment horizontal="center" vertical="center"/>
    </xf>
    <xf numFmtId="0" fontId="9" fillId="4" borderId="88" xfId="9" applyFill="1" applyBorder="1" applyAlignment="1">
      <alignment horizontal="center" vertical="center"/>
    </xf>
    <xf numFmtId="0" fontId="9" fillId="4" borderId="102" xfId="9" applyFill="1" applyBorder="1" applyAlignment="1">
      <alignment horizontal="center" vertical="center"/>
    </xf>
    <xf numFmtId="176" fontId="9" fillId="4" borderId="78" xfId="3" applyFont="1" applyFill="1" applyBorder="1" applyAlignment="1" applyProtection="1">
      <alignment horizontal="center" vertical="center"/>
    </xf>
    <xf numFmtId="176" fontId="9" fillId="4" borderId="46" xfId="3" applyFont="1" applyFill="1" applyBorder="1" applyAlignment="1" applyProtection="1">
      <alignment horizontal="center" vertical="center"/>
    </xf>
    <xf numFmtId="176" fontId="9" fillId="4" borderId="89" xfId="3" applyFont="1" applyFill="1" applyBorder="1" applyAlignment="1" applyProtection="1">
      <alignment horizontal="center" vertical="center"/>
    </xf>
    <xf numFmtId="0" fontId="9" fillId="4" borderId="78" xfId="9" applyFill="1" applyBorder="1" applyAlignment="1">
      <alignment horizontal="center" vertical="center"/>
    </xf>
    <xf numFmtId="0" fontId="9" fillId="4" borderId="46" xfId="9" applyFill="1" applyBorder="1" applyAlignment="1">
      <alignment horizontal="center" vertical="center"/>
    </xf>
    <xf numFmtId="0" fontId="9" fillId="4" borderId="89" xfId="9" applyFill="1" applyBorder="1" applyAlignment="1">
      <alignment horizontal="center" vertical="center"/>
    </xf>
    <xf numFmtId="182" fontId="9" fillId="0" borderId="101" xfId="9" applyNumberFormat="1" applyFill="1" applyBorder="1" applyAlignment="1" applyProtection="1">
      <alignment horizontal="center" vertical="center"/>
      <protection locked="0"/>
    </xf>
    <xf numFmtId="182" fontId="9" fillId="0" borderId="172" xfId="9" applyNumberFormat="1" applyFill="1" applyBorder="1" applyAlignment="1" applyProtection="1">
      <alignment horizontal="center" vertical="center"/>
      <protection locked="0"/>
    </xf>
    <xf numFmtId="182" fontId="9" fillId="0" borderId="125" xfId="9" applyNumberFormat="1" applyFill="1" applyBorder="1" applyAlignment="1" applyProtection="1">
      <alignment horizontal="center" vertical="center"/>
      <protection locked="0"/>
    </xf>
    <xf numFmtId="182" fontId="9" fillId="0" borderId="129" xfId="9" applyNumberFormat="1" applyFill="1" applyBorder="1" applyAlignment="1" applyProtection="1">
      <alignment horizontal="center" vertical="center"/>
      <protection locked="0"/>
    </xf>
    <xf numFmtId="182" fontId="9" fillId="0" borderId="88" xfId="9" applyNumberFormat="1" applyFill="1" applyBorder="1" applyAlignment="1" applyProtection="1">
      <alignment horizontal="center" vertical="center"/>
      <protection locked="0"/>
    </xf>
    <xf numFmtId="182" fontId="9" fillId="0" borderId="11" xfId="9" applyNumberFormat="1" applyFill="1" applyBorder="1" applyAlignment="1" applyProtection="1">
      <alignment horizontal="center" vertical="center"/>
      <protection locked="0"/>
    </xf>
    <xf numFmtId="182" fontId="9" fillId="0" borderId="102" xfId="9" applyNumberFormat="1" applyFill="1" applyBorder="1" applyAlignment="1" applyProtection="1">
      <alignment horizontal="center" vertical="center"/>
      <protection locked="0"/>
    </xf>
    <xf numFmtId="190" fontId="9" fillId="0" borderId="32" xfId="9" applyNumberFormat="1" applyFill="1" applyBorder="1" applyAlignment="1" applyProtection="1">
      <alignment horizontal="right" vertical="center"/>
      <protection locked="0"/>
    </xf>
    <xf numFmtId="190" fontId="9" fillId="0" borderId="31" xfId="9" applyNumberFormat="1" applyFill="1" applyBorder="1" applyAlignment="1" applyProtection="1">
      <alignment horizontal="right" vertical="center"/>
      <protection locked="0"/>
    </xf>
    <xf numFmtId="221" fontId="9" fillId="0" borderId="57" xfId="9" applyNumberFormat="1" applyFill="1" applyBorder="1" applyAlignment="1" applyProtection="1">
      <alignment horizontal="center" vertical="center"/>
      <protection locked="0"/>
    </xf>
    <xf numFmtId="221" fontId="9" fillId="0" borderId="44" xfId="9" applyNumberFormat="1" applyFill="1" applyBorder="1" applyAlignment="1" applyProtection="1">
      <alignment horizontal="center" vertical="center"/>
      <protection locked="0"/>
    </xf>
    <xf numFmtId="221" fontId="9" fillId="0" borderId="91" xfId="9" applyNumberFormat="1" applyFill="1" applyBorder="1" applyAlignment="1" applyProtection="1">
      <alignment horizontal="center" vertical="center"/>
      <protection locked="0"/>
    </xf>
    <xf numFmtId="0" fontId="9" fillId="0" borderId="160" xfId="9" applyFill="1" applyBorder="1" applyAlignment="1" applyProtection="1">
      <alignment horizontal="right" vertical="center"/>
      <protection locked="0"/>
    </xf>
    <xf numFmtId="0" fontId="9" fillId="0" borderId="57" xfId="9" applyFill="1" applyBorder="1" applyAlignment="1" applyProtection="1">
      <alignment horizontal="right" vertical="center"/>
      <protection locked="0"/>
    </xf>
    <xf numFmtId="0" fontId="15" fillId="0" borderId="79" xfId="9" applyFont="1" applyFill="1" applyBorder="1" applyAlignment="1">
      <alignment horizontal="left" vertical="center" wrapText="1"/>
    </xf>
    <xf numFmtId="0" fontId="15" fillId="0" borderId="88" xfId="9" applyFont="1" applyFill="1" applyBorder="1" applyAlignment="1">
      <alignment horizontal="left" vertical="center" wrapText="1"/>
    </xf>
    <xf numFmtId="0" fontId="15" fillId="0" borderId="102" xfId="9" applyFont="1" applyFill="1" applyBorder="1" applyAlignment="1">
      <alignment horizontal="left" vertical="center" wrapText="1"/>
    </xf>
    <xf numFmtId="0" fontId="15" fillId="0" borderId="9" xfId="9" applyFont="1" applyFill="1" applyBorder="1" applyAlignment="1">
      <alignment horizontal="left" vertical="center" wrapText="1"/>
    </xf>
    <xf numFmtId="0" fontId="15" fillId="0" borderId="11" xfId="9" applyFont="1" applyFill="1" applyBorder="1" applyAlignment="1">
      <alignment horizontal="left" vertical="center" wrapText="1"/>
    </xf>
    <xf numFmtId="0" fontId="15" fillId="0" borderId="10" xfId="9" applyFont="1" applyFill="1" applyBorder="1" applyAlignment="1">
      <alignment horizontal="left" vertical="center" wrapText="1"/>
    </xf>
    <xf numFmtId="0" fontId="9" fillId="0" borderId="88" xfId="9" applyFill="1" applyBorder="1" applyAlignment="1" applyProtection="1">
      <alignment horizontal="center" vertical="center"/>
      <protection locked="0"/>
    </xf>
    <xf numFmtId="0" fontId="9" fillId="0" borderId="46" xfId="9" applyFill="1" applyBorder="1" applyAlignment="1" applyProtection="1">
      <alignment horizontal="center" vertical="center"/>
      <protection locked="0"/>
    </xf>
    <xf numFmtId="190" fontId="9" fillId="0" borderId="18" xfId="9" applyNumberFormat="1" applyFill="1" applyBorder="1" applyAlignment="1" applyProtection="1">
      <alignment horizontal="right" vertical="center"/>
      <protection locked="0"/>
    </xf>
    <xf numFmtId="190" fontId="9" fillId="0" borderId="12" xfId="9" applyNumberFormat="1" applyFill="1" applyBorder="1" applyAlignment="1" applyProtection="1">
      <alignment horizontal="right" vertical="center"/>
      <protection locked="0"/>
    </xf>
    <xf numFmtId="190" fontId="9" fillId="0" borderId="9" xfId="9" applyNumberFormat="1" applyFill="1" applyBorder="1" applyAlignment="1" applyProtection="1">
      <alignment horizontal="right" vertical="center"/>
      <protection locked="0"/>
    </xf>
    <xf numFmtId="190" fontId="9" fillId="0" borderId="11" xfId="9" applyNumberFormat="1" applyFill="1" applyBorder="1" applyAlignment="1" applyProtection="1">
      <alignment horizontal="right" vertical="center"/>
      <protection locked="0"/>
    </xf>
    <xf numFmtId="0" fontId="9" fillId="0" borderId="92" xfId="9" applyFill="1" applyBorder="1" applyAlignment="1" applyProtection="1">
      <alignment horizontal="center" vertical="center"/>
      <protection locked="0"/>
    </xf>
    <xf numFmtId="182" fontId="9" fillId="0" borderId="79" xfId="9" applyNumberFormat="1" applyFill="1" applyBorder="1" applyAlignment="1" applyProtection="1">
      <alignment horizontal="center" vertical="center"/>
      <protection locked="0"/>
    </xf>
    <xf numFmtId="182" fontId="9" fillId="0" borderId="7" xfId="9" applyNumberFormat="1" applyFill="1" applyBorder="1" applyAlignment="1" applyProtection="1">
      <alignment horizontal="center" vertical="center"/>
      <protection locked="0"/>
    </xf>
    <xf numFmtId="182" fontId="9" fillId="0" borderId="0" xfId="9" applyNumberFormat="1" applyFill="1" applyAlignment="1" applyProtection="1">
      <alignment horizontal="center" vertical="center"/>
      <protection locked="0"/>
    </xf>
    <xf numFmtId="182" fontId="9" fillId="0" borderId="85" xfId="9" applyNumberFormat="1" applyFill="1" applyBorder="1" applyAlignment="1" applyProtection="1">
      <alignment horizontal="center" vertical="center"/>
      <protection locked="0"/>
    </xf>
    <xf numFmtId="182" fontId="9" fillId="0" borderId="128" xfId="9" applyNumberFormat="1" applyFill="1" applyBorder="1" applyAlignment="1" applyProtection="1">
      <alignment horizontal="center" vertical="center"/>
      <protection locked="0"/>
    </xf>
    <xf numFmtId="189" fontId="9" fillId="0" borderId="0" xfId="9" applyNumberFormat="1" applyFill="1" applyAlignment="1" applyProtection="1">
      <alignment horizontal="center" vertical="center"/>
      <protection locked="0"/>
    </xf>
    <xf numFmtId="189" fontId="9" fillId="0" borderId="8" xfId="9" applyNumberFormat="1" applyFill="1" applyBorder="1" applyAlignment="1" applyProtection="1">
      <alignment horizontal="center" vertical="center"/>
      <protection locked="0"/>
    </xf>
    <xf numFmtId="189" fontId="9" fillId="0" borderId="11" xfId="9" applyNumberFormat="1" applyFill="1" applyBorder="1" applyAlignment="1" applyProtection="1">
      <alignment horizontal="center" vertical="center"/>
      <protection locked="0"/>
    </xf>
    <xf numFmtId="189" fontId="9" fillId="0" borderId="10" xfId="9" applyNumberFormat="1" applyFill="1" applyBorder="1" applyAlignment="1" applyProtection="1">
      <alignment horizontal="center" vertical="center"/>
      <protection locked="0"/>
    </xf>
    <xf numFmtId="0" fontId="9" fillId="0" borderId="176" xfId="9" applyFill="1" applyBorder="1" applyAlignment="1" applyProtection="1">
      <alignment horizontal="center" vertical="center"/>
      <protection locked="0"/>
    </xf>
    <xf numFmtId="0" fontId="9" fillId="0" borderId="79" xfId="9" applyFill="1" applyBorder="1" applyAlignment="1" applyProtection="1">
      <alignment horizontal="center" vertical="center"/>
      <protection locked="0"/>
    </xf>
    <xf numFmtId="0" fontId="9" fillId="0" borderId="23" xfId="9" applyFill="1" applyBorder="1" applyAlignment="1" applyProtection="1">
      <alignment horizontal="center" vertical="center"/>
      <protection locked="0"/>
    </xf>
    <xf numFmtId="0" fontId="9" fillId="0" borderId="9" xfId="9" applyFill="1" applyBorder="1" applyAlignment="1" applyProtection="1">
      <alignment horizontal="center" vertical="center"/>
      <protection locked="0"/>
    </xf>
    <xf numFmtId="0" fontId="9" fillId="0" borderId="178" xfId="9" applyFill="1" applyBorder="1" applyAlignment="1" applyProtection="1">
      <alignment horizontal="center" vertical="center"/>
      <protection locked="0"/>
    </xf>
    <xf numFmtId="0" fontId="9" fillId="0" borderId="122" xfId="9" applyFill="1" applyBorder="1" applyAlignment="1" applyProtection="1">
      <alignment horizontal="center" vertical="center"/>
      <protection locked="0"/>
    </xf>
    <xf numFmtId="193" fontId="9" fillId="0" borderId="177" xfId="9" applyNumberFormat="1" applyFill="1" applyBorder="1" applyAlignment="1" applyProtection="1">
      <alignment horizontal="center" vertical="center"/>
      <protection locked="0"/>
    </xf>
    <xf numFmtId="193" fontId="9" fillId="0" borderId="101" xfId="9" applyNumberFormat="1" applyFill="1" applyBorder="1" applyAlignment="1" applyProtection="1">
      <alignment horizontal="center" vertical="center"/>
      <protection locked="0"/>
    </xf>
    <xf numFmtId="193" fontId="9" fillId="0" borderId="43" xfId="9" applyNumberFormat="1" applyFill="1" applyBorder="1" applyAlignment="1" applyProtection="1">
      <alignment horizontal="center" vertical="center"/>
      <protection locked="0"/>
    </xf>
    <xf numFmtId="193" fontId="9" fillId="0" borderId="125" xfId="9" applyNumberFormat="1" applyFill="1" applyBorder="1" applyAlignment="1" applyProtection="1">
      <alignment horizontal="center" vertical="center"/>
      <protection locked="0"/>
    </xf>
    <xf numFmtId="0" fontId="9" fillId="0" borderId="0" xfId="9" applyFill="1" applyAlignment="1" applyProtection="1">
      <alignment horizontal="center" vertical="top" wrapText="1"/>
      <protection locked="0"/>
    </xf>
    <xf numFmtId="0" fontId="15" fillId="0" borderId="224" xfId="9" applyFont="1" applyBorder="1" applyAlignment="1">
      <alignment horizontal="left" vertical="top" wrapText="1"/>
    </xf>
    <xf numFmtId="0" fontId="9" fillId="0" borderId="1" xfId="9" applyFill="1" applyBorder="1" applyAlignment="1">
      <alignment horizontal="right" vertical="center"/>
    </xf>
    <xf numFmtId="0" fontId="15" fillId="0" borderId="0" xfId="9" applyFont="1" applyFill="1" applyAlignment="1">
      <alignment horizontal="left" wrapText="1"/>
    </xf>
    <xf numFmtId="0" fontId="15" fillId="0" borderId="0" xfId="9" applyFont="1" applyFill="1" applyAlignment="1">
      <alignment horizontal="right" vertical="center"/>
    </xf>
    <xf numFmtId="207" fontId="9" fillId="0" borderId="125" xfId="9" applyNumberFormat="1" applyFill="1" applyBorder="1" applyAlignment="1" applyProtection="1">
      <alignment horizontal="center" vertical="center" shrinkToFit="1"/>
      <protection locked="0"/>
    </xf>
    <xf numFmtId="207" fontId="9" fillId="0" borderId="129" xfId="9" applyNumberFormat="1" applyFill="1" applyBorder="1" applyAlignment="1" applyProtection="1">
      <alignment horizontal="center" vertical="center" shrinkToFit="1"/>
      <protection locked="0"/>
    </xf>
    <xf numFmtId="207" fontId="9" fillId="0" borderId="11" xfId="9" applyNumberFormat="1" applyFill="1" applyBorder="1" applyAlignment="1" applyProtection="1">
      <alignment horizontal="center" vertical="center" shrinkToFit="1"/>
      <protection locked="0"/>
    </xf>
    <xf numFmtId="207" fontId="9" fillId="0" borderId="10" xfId="9" applyNumberFormat="1" applyFill="1" applyBorder="1" applyAlignment="1" applyProtection="1">
      <alignment horizontal="center" vertical="center" shrinkToFit="1"/>
      <protection locked="0"/>
    </xf>
    <xf numFmtId="0" fontId="9" fillId="0" borderId="44" xfId="9" applyFill="1" applyBorder="1" applyAlignment="1" applyProtection="1">
      <alignment horizontal="left" vertical="center" shrinkToFit="1"/>
      <protection locked="0"/>
    </xf>
    <xf numFmtId="0" fontId="9" fillId="0" borderId="91" xfId="9" applyFill="1" applyBorder="1" applyAlignment="1" applyProtection="1">
      <alignment horizontal="left" vertical="center" shrinkToFit="1"/>
      <protection locked="0"/>
    </xf>
    <xf numFmtId="0" fontId="3" fillId="0" borderId="92" xfId="9" applyFont="1" applyFill="1" applyBorder="1" applyAlignment="1">
      <alignment horizontal="left" vertical="center" wrapText="1"/>
    </xf>
    <xf numFmtId="0" fontId="3" fillId="0" borderId="93" xfId="9" applyFont="1" applyFill="1" applyBorder="1" applyAlignment="1">
      <alignment horizontal="left" vertical="center" wrapText="1"/>
    </xf>
    <xf numFmtId="0" fontId="3" fillId="0" borderId="0" xfId="9" applyFont="1" applyFill="1" applyAlignment="1">
      <alignment horizontal="left" vertical="center" wrapText="1"/>
    </xf>
    <xf numFmtId="0" fontId="3" fillId="0" borderId="8" xfId="9" applyFont="1" applyFill="1" applyBorder="1" applyAlignment="1">
      <alignment horizontal="left" vertical="center" wrapText="1"/>
    </xf>
    <xf numFmtId="0" fontId="9" fillId="0" borderId="120" xfId="9" applyFill="1" applyBorder="1" applyAlignment="1">
      <alignment horizontal="center" vertical="center" wrapText="1" shrinkToFit="1"/>
    </xf>
    <xf numFmtId="0" fontId="9" fillId="0" borderId="92" xfId="9" applyFill="1" applyBorder="1" applyAlignment="1">
      <alignment horizontal="center" vertical="center" wrapText="1" shrinkToFit="1"/>
    </xf>
    <xf numFmtId="0" fontId="9" fillId="0" borderId="93" xfId="9" applyFill="1" applyBorder="1" applyAlignment="1">
      <alignment horizontal="center" vertical="center" wrapText="1" shrinkToFit="1"/>
    </xf>
    <xf numFmtId="0" fontId="9" fillId="0" borderId="9" xfId="9" applyFill="1" applyBorder="1" applyAlignment="1">
      <alignment horizontal="center" vertical="center" wrapText="1" shrinkToFit="1"/>
    </xf>
    <xf numFmtId="0" fontId="9" fillId="0" borderId="11" xfId="9" applyFill="1" applyBorder="1" applyAlignment="1">
      <alignment horizontal="center" vertical="center" wrapText="1" shrinkToFit="1"/>
    </xf>
    <xf numFmtId="0" fontId="9" fillId="0" borderId="10" xfId="9" applyFill="1" applyBorder="1" applyAlignment="1">
      <alignment horizontal="center" vertical="center" wrapText="1" shrinkToFit="1"/>
    </xf>
    <xf numFmtId="223" fontId="9" fillId="6" borderId="120" xfId="10" applyNumberFormat="1" applyFill="1" applyBorder="1" applyAlignment="1">
      <alignment horizontal="center" vertical="center" shrinkToFit="1"/>
    </xf>
    <xf numFmtId="223" fontId="9" fillId="6" borderId="92" xfId="10" applyNumberFormat="1" applyFill="1" applyBorder="1" applyAlignment="1">
      <alignment horizontal="center" vertical="center" shrinkToFit="1"/>
    </xf>
    <xf numFmtId="223" fontId="9" fillId="6" borderId="131" xfId="10" applyNumberFormat="1" applyFill="1" applyBorder="1" applyAlignment="1">
      <alignment horizontal="center" vertical="center" shrinkToFit="1"/>
    </xf>
    <xf numFmtId="223" fontId="9" fillId="6" borderId="9" xfId="10" applyNumberFormat="1" applyFill="1" applyBorder="1" applyAlignment="1">
      <alignment horizontal="center" vertical="center" shrinkToFit="1"/>
    </xf>
    <xf numFmtId="223" fontId="9" fillId="6" borderId="11" xfId="10" applyNumberFormat="1" applyFill="1" applyBorder="1" applyAlignment="1">
      <alignment horizontal="center" vertical="center" shrinkToFit="1"/>
    </xf>
    <xf numFmtId="223" fontId="9" fillId="6" borderId="129" xfId="10" applyNumberFormat="1" applyFill="1" applyBorder="1" applyAlignment="1">
      <alignment horizontal="center" vertical="center" shrinkToFit="1"/>
    </xf>
    <xf numFmtId="182" fontId="9" fillId="0" borderId="130" xfId="9" applyNumberFormat="1" applyFill="1" applyBorder="1" applyAlignment="1" applyProtection="1">
      <alignment horizontal="center" shrinkToFit="1"/>
      <protection locked="0"/>
    </xf>
    <xf numFmtId="182" fontId="9" fillId="0" borderId="131" xfId="9" applyNumberFormat="1" applyFill="1" applyBorder="1" applyAlignment="1" applyProtection="1">
      <alignment horizontal="center" shrinkToFit="1"/>
      <protection locked="0"/>
    </xf>
    <xf numFmtId="182" fontId="9" fillId="0" borderId="92" xfId="9" applyNumberFormat="1" applyFill="1" applyBorder="1" applyAlignment="1" applyProtection="1">
      <alignment horizontal="center" shrinkToFit="1"/>
      <protection locked="0"/>
    </xf>
    <xf numFmtId="182" fontId="9" fillId="0" borderId="93" xfId="9" applyNumberFormat="1" applyFill="1" applyBorder="1" applyAlignment="1" applyProtection="1">
      <alignment horizontal="center" shrinkToFit="1"/>
      <protection locked="0"/>
    </xf>
    <xf numFmtId="0" fontId="9" fillId="0" borderId="132" xfId="9" applyFill="1" applyBorder="1" applyAlignment="1" applyProtection="1">
      <alignment horizontal="left" vertical="center" shrinkToFit="1"/>
      <protection locked="0"/>
    </xf>
    <xf numFmtId="0" fontId="9" fillId="0" borderId="49" xfId="9" applyFill="1" applyBorder="1" applyAlignment="1" applyProtection="1">
      <alignment horizontal="left" vertical="center" shrinkToFit="1"/>
      <protection locked="0"/>
    </xf>
    <xf numFmtId="182" fontId="9" fillId="6" borderId="92" xfId="9" applyNumberFormat="1" applyFill="1" applyBorder="1" applyAlignment="1">
      <alignment horizontal="center" shrinkToFit="1"/>
    </xf>
    <xf numFmtId="182" fontId="9" fillId="6" borderId="93" xfId="9" applyNumberFormat="1" applyFill="1" applyBorder="1" applyAlignment="1">
      <alignment horizontal="center" shrinkToFit="1"/>
    </xf>
    <xf numFmtId="0" fontId="9" fillId="7" borderId="120" xfId="9" applyFill="1" applyBorder="1" applyAlignment="1">
      <alignment horizontal="center" vertical="center"/>
    </xf>
    <xf numFmtId="0" fontId="9" fillId="7" borderId="92" xfId="9" applyFill="1" applyBorder="1" applyAlignment="1">
      <alignment horizontal="center" vertical="center"/>
    </xf>
    <xf numFmtId="0" fontId="9" fillId="7" borderId="93" xfId="9" applyFill="1" applyBorder="1" applyAlignment="1">
      <alignment horizontal="center" vertical="center"/>
    </xf>
    <xf numFmtId="0" fontId="9" fillId="7" borderId="64" xfId="9" applyFill="1" applyBorder="1" applyAlignment="1">
      <alignment horizontal="center" vertical="center"/>
    </xf>
    <xf numFmtId="0" fontId="9" fillId="7" borderId="63" xfId="9" applyFill="1" applyBorder="1" applyAlignment="1">
      <alignment horizontal="center" vertical="center"/>
    </xf>
    <xf numFmtId="0" fontId="9" fillId="7" borderId="65" xfId="9" applyFill="1" applyBorder="1" applyAlignment="1">
      <alignment horizontal="center" vertical="center"/>
    </xf>
    <xf numFmtId="207" fontId="9" fillId="6" borderId="63" xfId="9" applyNumberFormat="1" applyFill="1" applyBorder="1" applyAlignment="1">
      <alignment horizontal="center" vertical="center" shrinkToFit="1"/>
    </xf>
    <xf numFmtId="207" fontId="9" fillId="6" borderId="65" xfId="9" applyNumberFormat="1" applyFill="1" applyBorder="1" applyAlignment="1">
      <alignment horizontal="center" vertical="center" shrinkToFit="1"/>
    </xf>
    <xf numFmtId="194" fontId="15" fillId="6" borderId="130" xfId="10" applyNumberFormat="1" applyFont="1" applyFill="1" applyBorder="1" applyAlignment="1">
      <alignment horizontal="center" vertical="top" shrinkToFit="1"/>
    </xf>
    <xf numFmtId="194" fontId="15" fillId="6" borderId="131" xfId="10" applyNumberFormat="1" applyFont="1" applyFill="1" applyBorder="1" applyAlignment="1">
      <alignment horizontal="center" vertical="top" shrinkToFit="1"/>
    </xf>
    <xf numFmtId="194" fontId="15" fillId="6" borderId="93" xfId="10" applyNumberFormat="1" applyFont="1" applyFill="1" applyBorder="1" applyAlignment="1">
      <alignment horizontal="center" vertical="top" shrinkToFit="1"/>
    </xf>
    <xf numFmtId="182" fontId="9" fillId="6" borderId="120" xfId="9" applyNumberFormat="1" applyFill="1" applyBorder="1" applyAlignment="1">
      <alignment horizontal="center" vertical="center" shrinkToFit="1"/>
    </xf>
    <xf numFmtId="182" fontId="9" fillId="6" borderId="92" xfId="9" applyNumberFormat="1" applyFill="1" applyBorder="1" applyAlignment="1">
      <alignment horizontal="center" vertical="center" shrinkToFit="1"/>
    </xf>
    <xf numFmtId="182" fontId="9" fillId="6" borderId="93" xfId="9" applyNumberFormat="1" applyFill="1" applyBorder="1" applyAlignment="1">
      <alignment horizontal="center" vertical="center" shrinkToFit="1"/>
    </xf>
    <xf numFmtId="182" fontId="9" fillId="6" borderId="64" xfId="9" applyNumberFormat="1" applyFill="1" applyBorder="1" applyAlignment="1">
      <alignment horizontal="center" vertical="center" shrinkToFit="1"/>
    </xf>
    <xf numFmtId="182" fontId="9" fillId="6" borderId="63" xfId="9" applyNumberFormat="1" applyFill="1" applyBorder="1" applyAlignment="1">
      <alignment horizontal="center" vertical="center" shrinkToFit="1"/>
    </xf>
    <xf numFmtId="182" fontId="9" fillId="6" borderId="65" xfId="9" applyNumberFormat="1" applyFill="1" applyBorder="1" applyAlignment="1">
      <alignment horizontal="center" vertical="center" shrinkToFit="1"/>
    </xf>
    <xf numFmtId="223" fontId="9" fillId="6" borderId="64" xfId="10" applyNumberFormat="1" applyFill="1" applyBorder="1" applyAlignment="1">
      <alignment horizontal="center" vertical="center" shrinkToFit="1"/>
    </xf>
    <xf numFmtId="223" fontId="9" fillId="6" borderId="63" xfId="10" applyNumberFormat="1" applyFill="1" applyBorder="1" applyAlignment="1">
      <alignment horizontal="center" vertical="center" shrinkToFit="1"/>
    </xf>
    <xf numFmtId="223" fontId="9" fillId="6" borderId="205" xfId="10" applyNumberFormat="1" applyFill="1" applyBorder="1" applyAlignment="1">
      <alignment horizontal="center" vertical="center" shrinkToFit="1"/>
    </xf>
    <xf numFmtId="182" fontId="9" fillId="6" borderId="130" xfId="9" applyNumberFormat="1" applyFill="1" applyBorder="1" applyAlignment="1">
      <alignment horizontal="center" shrinkToFit="1"/>
    </xf>
    <xf numFmtId="182" fontId="9" fillId="6" borderId="131" xfId="9" applyNumberFormat="1" applyFill="1" applyBorder="1" applyAlignment="1">
      <alignment horizontal="center" shrinkToFit="1"/>
    </xf>
    <xf numFmtId="182" fontId="9" fillId="6" borderId="127" xfId="10" applyNumberFormat="1" applyFill="1" applyBorder="1" applyAlignment="1">
      <alignment horizontal="center" vertical="top" shrinkToFit="1"/>
    </xf>
    <xf numFmtId="182" fontId="9" fillId="6" borderId="205" xfId="10" applyNumberFormat="1" applyFill="1" applyBorder="1" applyAlignment="1">
      <alignment horizontal="center" vertical="top" shrinkToFit="1"/>
    </xf>
    <xf numFmtId="182" fontId="9" fillId="6" borderId="65" xfId="10" applyNumberFormat="1" applyFill="1" applyBorder="1" applyAlignment="1">
      <alignment horizontal="center" vertical="top" shrinkToFit="1"/>
    </xf>
    <xf numFmtId="207" fontId="9" fillId="6" borderId="127" xfId="9" applyNumberFormat="1" applyFill="1" applyBorder="1" applyAlignment="1">
      <alignment horizontal="center" vertical="center" shrinkToFit="1"/>
    </xf>
    <xf numFmtId="207" fontId="9" fillId="6" borderId="205" xfId="9" applyNumberFormat="1" applyFill="1" applyBorder="1" applyAlignment="1">
      <alignment horizontal="center" vertical="center" shrinkToFit="1"/>
    </xf>
    <xf numFmtId="0" fontId="9" fillId="0" borderId="120" xfId="9" applyFill="1" applyBorder="1" applyAlignment="1">
      <alignment horizontal="center" vertical="center"/>
    </xf>
    <xf numFmtId="0" fontId="9" fillId="0" borderId="93" xfId="9" applyFill="1" applyBorder="1" applyAlignment="1">
      <alignment horizontal="center" vertical="center"/>
    </xf>
    <xf numFmtId="0" fontId="9" fillId="0" borderId="64" xfId="9" applyFill="1" applyBorder="1" applyAlignment="1">
      <alignment horizontal="center" vertical="center"/>
    </xf>
    <xf numFmtId="0" fontId="9" fillId="0" borderId="63" xfId="9" applyFill="1" applyBorder="1" applyAlignment="1">
      <alignment horizontal="center" vertical="center"/>
    </xf>
    <xf numFmtId="0" fontId="9" fillId="0" borderId="65" xfId="9" applyFill="1" applyBorder="1" applyAlignment="1">
      <alignment horizontal="center" vertical="center"/>
    </xf>
    <xf numFmtId="4" fontId="9" fillId="6" borderId="120" xfId="9" applyNumberFormat="1" applyFill="1" applyBorder="1" applyAlignment="1">
      <alignment horizontal="center" vertical="center" shrinkToFit="1"/>
    </xf>
    <xf numFmtId="4" fontId="9" fillId="6" borderId="92" xfId="9" applyNumberFormat="1" applyFill="1" applyBorder="1" applyAlignment="1">
      <alignment horizontal="center" vertical="center" shrinkToFit="1"/>
    </xf>
    <xf numFmtId="4" fontId="9" fillId="6" borderId="93" xfId="9" applyNumberFormat="1" applyFill="1" applyBorder="1" applyAlignment="1">
      <alignment horizontal="center" vertical="center" shrinkToFit="1"/>
    </xf>
    <xf numFmtId="4" fontId="9" fillId="6" borderId="64" xfId="9" applyNumberFormat="1" applyFill="1" applyBorder="1" applyAlignment="1">
      <alignment horizontal="center" vertical="center" shrinkToFit="1"/>
    </xf>
    <xf numFmtId="4" fontId="9" fillId="6" borderId="63" xfId="9" applyNumberFormat="1" applyFill="1" applyBorder="1" applyAlignment="1">
      <alignment horizontal="center" vertical="center" shrinkToFit="1"/>
    </xf>
    <xf numFmtId="4" fontId="9" fillId="6" borderId="65" xfId="9" applyNumberFormat="1" applyFill="1" applyBorder="1" applyAlignment="1">
      <alignment horizontal="center" vertical="center" shrinkToFit="1"/>
    </xf>
    <xf numFmtId="194" fontId="15" fillId="6" borderId="120" xfId="10" applyNumberFormat="1" applyFont="1" applyFill="1" applyBorder="1" applyAlignment="1">
      <alignment horizontal="center" vertical="top" shrinkToFit="1"/>
    </xf>
    <xf numFmtId="182" fontId="9" fillId="6" borderId="64" xfId="10" applyNumberFormat="1" applyFill="1" applyBorder="1" applyAlignment="1">
      <alignment horizontal="center" vertical="top" shrinkToFit="1"/>
    </xf>
    <xf numFmtId="207" fontId="9" fillId="0" borderId="63" xfId="9" applyNumberFormat="1" applyFill="1" applyBorder="1" applyAlignment="1" applyProtection="1">
      <alignment horizontal="center" vertical="center" shrinkToFit="1"/>
      <protection locked="0"/>
    </xf>
    <xf numFmtId="207" fontId="9" fillId="0" borderId="65" xfId="9" applyNumberFormat="1" applyFill="1" applyBorder="1" applyAlignment="1" applyProtection="1">
      <alignment horizontal="center" vertical="center" shrinkToFit="1"/>
      <protection locked="0"/>
    </xf>
    <xf numFmtId="182" fontId="9" fillId="0" borderId="12" xfId="9" applyNumberFormat="1" applyFill="1" applyBorder="1" applyAlignment="1" applyProtection="1">
      <alignment horizontal="center" shrinkToFit="1"/>
      <protection locked="0"/>
    </xf>
    <xf numFmtId="182" fontId="9" fillId="0" borderId="6" xfId="9" applyNumberFormat="1" applyFill="1" applyBorder="1" applyAlignment="1" applyProtection="1">
      <alignment horizontal="center" shrinkToFit="1"/>
      <protection locked="0"/>
    </xf>
    <xf numFmtId="0" fontId="9" fillId="0" borderId="51" xfId="9" applyFill="1" applyBorder="1" applyAlignment="1" applyProtection="1">
      <alignment horizontal="left" vertical="center" shrinkToFit="1"/>
      <protection locked="0"/>
    </xf>
    <xf numFmtId="0" fontId="9" fillId="0" borderId="47" xfId="9" applyFill="1" applyBorder="1" applyAlignment="1" applyProtection="1">
      <alignment horizontal="left" vertical="center" shrinkToFit="1"/>
      <protection locked="0"/>
    </xf>
    <xf numFmtId="194" fontId="15" fillId="0" borderId="84" xfId="10" applyNumberFormat="1" applyFont="1" applyBorder="1" applyAlignment="1" applyProtection="1">
      <alignment horizontal="center" vertical="top" shrinkToFit="1"/>
      <protection locked="0"/>
    </xf>
    <xf numFmtId="194" fontId="15" fillId="0" borderId="126" xfId="10" applyNumberFormat="1" applyFont="1" applyBorder="1" applyAlignment="1" applyProtection="1">
      <alignment horizontal="center" vertical="top" shrinkToFit="1"/>
      <protection locked="0"/>
    </xf>
    <xf numFmtId="194" fontId="15" fillId="6" borderId="84" xfId="10" applyNumberFormat="1" applyFont="1" applyFill="1" applyBorder="1" applyAlignment="1">
      <alignment horizontal="center" vertical="top" shrinkToFit="1"/>
    </xf>
    <xf numFmtId="194" fontId="15" fillId="6" borderId="6" xfId="10" applyNumberFormat="1" applyFont="1" applyFill="1" applyBorder="1" applyAlignment="1">
      <alignment horizontal="center" vertical="top" shrinkToFit="1"/>
    </xf>
    <xf numFmtId="223" fontId="9" fillId="6" borderId="18" xfId="9" applyNumberFormat="1" applyFill="1" applyBorder="1" applyAlignment="1">
      <alignment horizontal="center" vertical="center" shrinkToFit="1"/>
    </xf>
    <xf numFmtId="223" fontId="9" fillId="6" borderId="12" xfId="9" applyNumberFormat="1" applyFill="1" applyBorder="1" applyAlignment="1">
      <alignment horizontal="center" vertical="center" shrinkToFit="1"/>
    </xf>
    <xf numFmtId="223" fontId="9" fillId="6" borderId="6" xfId="9" applyNumberFormat="1" applyFill="1" applyBorder="1" applyAlignment="1">
      <alignment horizontal="center" vertical="center" shrinkToFit="1"/>
    </xf>
    <xf numFmtId="223" fontId="9" fillId="6" borderId="64" xfId="9" applyNumberFormat="1" applyFill="1" applyBorder="1" applyAlignment="1">
      <alignment horizontal="center" vertical="center" shrinkToFit="1"/>
    </xf>
    <xf numFmtId="223" fontId="9" fillId="6" borderId="63" xfId="9" applyNumberFormat="1" applyFill="1" applyBorder="1" applyAlignment="1">
      <alignment horizontal="center" vertical="center" shrinkToFit="1"/>
    </xf>
    <xf numFmtId="223" fontId="9" fillId="6" borderId="65" xfId="9" applyNumberFormat="1" applyFill="1" applyBorder="1" applyAlignment="1">
      <alignment horizontal="center" vertical="center" shrinkToFit="1"/>
    </xf>
    <xf numFmtId="223" fontId="9" fillId="6" borderId="32" xfId="10" applyNumberFormat="1" applyFill="1" applyBorder="1" applyAlignment="1">
      <alignment horizontal="center" vertical="center" shrinkToFit="1"/>
    </xf>
    <xf numFmtId="223" fontId="9" fillId="6" borderId="31" xfId="10" applyNumberFormat="1" applyFill="1" applyBorder="1" applyAlignment="1">
      <alignment horizontal="center" vertical="center" shrinkToFit="1"/>
    </xf>
    <xf numFmtId="223" fontId="9" fillId="6" borderId="174" xfId="10" applyNumberFormat="1" applyFill="1" applyBorder="1" applyAlignment="1">
      <alignment horizontal="center" vertical="center" shrinkToFit="1"/>
    </xf>
    <xf numFmtId="223" fontId="9" fillId="6" borderId="41" xfId="10" applyNumberFormat="1" applyFill="1" applyBorder="1" applyAlignment="1">
      <alignment horizontal="center" vertical="center" shrinkToFit="1"/>
    </xf>
    <xf numFmtId="223" fontId="9" fillId="6" borderId="40" xfId="10" applyNumberFormat="1" applyFill="1" applyBorder="1" applyAlignment="1">
      <alignment horizontal="center" vertical="center" shrinkToFit="1"/>
    </xf>
    <xf numFmtId="223" fontId="9" fillId="6" borderId="276" xfId="10" applyNumberFormat="1" applyFill="1" applyBorder="1" applyAlignment="1">
      <alignment horizontal="center" vertical="center" shrinkToFit="1"/>
    </xf>
    <xf numFmtId="182" fontId="9" fillId="0" borderId="84" xfId="9" applyNumberFormat="1" applyFill="1" applyBorder="1" applyAlignment="1" applyProtection="1">
      <alignment horizontal="center" shrinkToFit="1"/>
      <protection locked="0"/>
    </xf>
    <xf numFmtId="182" fontId="9" fillId="0" borderId="126" xfId="9" applyNumberFormat="1" applyFill="1" applyBorder="1" applyAlignment="1" applyProtection="1">
      <alignment horizontal="center" shrinkToFit="1"/>
      <protection locked="0"/>
    </xf>
    <xf numFmtId="0" fontId="9" fillId="0" borderId="125" xfId="10" applyBorder="1" applyAlignment="1" applyProtection="1">
      <alignment horizontal="center" vertical="top" shrinkToFit="1"/>
      <protection locked="0"/>
    </xf>
    <xf numFmtId="0" fontId="9" fillId="0" borderId="129" xfId="10" applyBorder="1" applyAlignment="1" applyProtection="1">
      <alignment horizontal="center" vertical="top" shrinkToFit="1"/>
      <protection locked="0"/>
    </xf>
    <xf numFmtId="207" fontId="9" fillId="0" borderId="127" xfId="9" applyNumberFormat="1" applyFill="1" applyBorder="1" applyAlignment="1" applyProtection="1">
      <alignment horizontal="center" vertical="center" shrinkToFit="1"/>
      <protection locked="0"/>
    </xf>
    <xf numFmtId="207" fontId="9" fillId="0" borderId="205" xfId="9" applyNumberFormat="1" applyFill="1" applyBorder="1" applyAlignment="1" applyProtection="1">
      <alignment horizontal="center" vertical="center" shrinkToFit="1"/>
      <protection locked="0"/>
    </xf>
    <xf numFmtId="0" fontId="9" fillId="0" borderId="18" xfId="9" applyFill="1" applyBorder="1" applyAlignment="1" applyProtection="1">
      <alignment horizontal="center" vertical="center"/>
      <protection locked="0"/>
    </xf>
    <xf numFmtId="0" fontId="9" fillId="0" borderId="12" xfId="9" applyFill="1" applyBorder="1" applyAlignment="1" applyProtection="1">
      <alignment horizontal="center" vertical="center"/>
      <protection locked="0"/>
    </xf>
    <xf numFmtId="0" fontId="9" fillId="0" borderId="6" xfId="9" applyFill="1" applyBorder="1" applyAlignment="1" applyProtection="1">
      <alignment horizontal="center" vertical="center"/>
      <protection locked="0"/>
    </xf>
    <xf numFmtId="0" fontId="9" fillId="0" borderId="64" xfId="9" applyFill="1" applyBorder="1" applyAlignment="1" applyProtection="1">
      <alignment horizontal="center" vertical="center"/>
      <protection locked="0"/>
    </xf>
    <xf numFmtId="0" fontId="9" fillId="0" borderId="63" xfId="9" applyFill="1" applyBorder="1" applyAlignment="1" applyProtection="1">
      <alignment horizontal="center" vertical="center"/>
      <protection locked="0"/>
    </xf>
    <xf numFmtId="0" fontId="9" fillId="0" borderId="65" xfId="9" applyFill="1" applyBorder="1" applyAlignment="1" applyProtection="1">
      <alignment horizontal="center" vertical="center"/>
      <protection locked="0"/>
    </xf>
    <xf numFmtId="4" fontId="9" fillId="0" borderId="18" xfId="9" applyNumberFormat="1" applyFill="1" applyBorder="1" applyAlignment="1" applyProtection="1">
      <alignment horizontal="center" vertical="center" shrinkToFit="1"/>
      <protection locked="0"/>
    </xf>
    <xf numFmtId="4" fontId="9" fillId="0" borderId="12" xfId="9" applyNumberFormat="1" applyFill="1" applyBorder="1" applyAlignment="1" applyProtection="1">
      <alignment horizontal="center" vertical="center" shrinkToFit="1"/>
      <protection locked="0"/>
    </xf>
    <xf numFmtId="4" fontId="9" fillId="0" borderId="6" xfId="9" applyNumberFormat="1" applyFill="1" applyBorder="1" applyAlignment="1" applyProtection="1">
      <alignment horizontal="center" vertical="center" shrinkToFit="1"/>
      <protection locked="0"/>
    </xf>
    <xf numFmtId="4" fontId="9" fillId="0" borderId="64" xfId="9" applyNumberFormat="1" applyFill="1" applyBorder="1" applyAlignment="1" applyProtection="1">
      <alignment horizontal="center" vertical="center" shrinkToFit="1"/>
      <protection locked="0"/>
    </xf>
    <xf numFmtId="4" fontId="9" fillId="0" borderId="63" xfId="9" applyNumberFormat="1" applyFill="1" applyBorder="1" applyAlignment="1" applyProtection="1">
      <alignment horizontal="center" vertical="center" shrinkToFit="1"/>
      <protection locked="0"/>
    </xf>
    <xf numFmtId="4" fontId="9" fillId="0" borderId="65" xfId="9" applyNumberFormat="1" applyFill="1" applyBorder="1" applyAlignment="1" applyProtection="1">
      <alignment horizontal="center" vertical="center" shrinkToFit="1"/>
      <protection locked="0"/>
    </xf>
    <xf numFmtId="194" fontId="15" fillId="0" borderId="18" xfId="10" applyNumberFormat="1" applyFont="1" applyBorder="1" applyAlignment="1" applyProtection="1">
      <alignment horizontal="center" vertical="top" shrinkToFit="1"/>
      <protection locked="0"/>
    </xf>
    <xf numFmtId="0" fontId="9" fillId="0" borderId="9" xfId="10" applyBorder="1" applyAlignment="1" applyProtection="1">
      <alignment horizontal="center" vertical="top" shrinkToFit="1"/>
      <protection locked="0"/>
    </xf>
    <xf numFmtId="223" fontId="9" fillId="6" borderId="9" xfId="9" applyNumberFormat="1" applyFill="1" applyBorder="1" applyAlignment="1">
      <alignment horizontal="center" vertical="center" shrinkToFit="1"/>
    </xf>
    <xf numFmtId="223" fontId="9" fillId="6" borderId="11" xfId="9" applyNumberFormat="1" applyFill="1" applyBorder="1" applyAlignment="1">
      <alignment horizontal="center" vertical="center" shrinkToFit="1"/>
    </xf>
    <xf numFmtId="223" fontId="9" fillId="6" borderId="10" xfId="9" applyNumberFormat="1" applyFill="1" applyBorder="1" applyAlignment="1">
      <alignment horizontal="center" vertical="center" shrinkToFit="1"/>
    </xf>
    <xf numFmtId="182" fontId="9" fillId="6" borderId="125" xfId="10" applyNumberFormat="1" applyFill="1" applyBorder="1" applyAlignment="1">
      <alignment horizontal="center" vertical="top" shrinkToFit="1"/>
    </xf>
    <xf numFmtId="182" fontId="9" fillId="6" borderId="10" xfId="10" applyNumberFormat="1" applyFill="1" applyBorder="1" applyAlignment="1">
      <alignment horizontal="center" vertical="top" shrinkToFit="1"/>
    </xf>
    <xf numFmtId="0" fontId="9" fillId="0" borderId="10" xfId="9" applyFill="1" applyBorder="1" applyAlignment="1" applyProtection="1">
      <alignment horizontal="center" vertical="center"/>
      <protection locked="0"/>
    </xf>
    <xf numFmtId="4" fontId="9" fillId="0" borderId="9" xfId="9" applyNumberFormat="1" applyFill="1" applyBorder="1" applyAlignment="1" applyProtection="1">
      <alignment horizontal="center" vertical="center" shrinkToFit="1"/>
      <protection locked="0"/>
    </xf>
    <xf numFmtId="4" fontId="9" fillId="0" borderId="11" xfId="9" applyNumberFormat="1" applyFill="1" applyBorder="1" applyAlignment="1" applyProtection="1">
      <alignment horizontal="center" vertical="center" shrinkToFit="1"/>
      <protection locked="0"/>
    </xf>
    <xf numFmtId="4" fontId="9" fillId="0" borderId="10" xfId="9" applyNumberFormat="1" applyFill="1" applyBorder="1" applyAlignment="1" applyProtection="1">
      <alignment horizontal="center" vertical="center" shrinkToFit="1"/>
      <protection locked="0"/>
    </xf>
    <xf numFmtId="0" fontId="9" fillId="0" borderId="18" xfId="9" applyFill="1" applyBorder="1" applyAlignment="1" applyProtection="1">
      <alignment horizontal="center" vertical="center" wrapText="1"/>
      <protection locked="0"/>
    </xf>
    <xf numFmtId="0" fontId="9" fillId="0" borderId="12" xfId="9" applyFill="1" applyBorder="1" applyAlignment="1" applyProtection="1">
      <alignment horizontal="center" vertical="center" wrapText="1"/>
      <protection locked="0"/>
    </xf>
    <xf numFmtId="0" fontId="9" fillId="0" borderId="6" xfId="9" applyFill="1" applyBorder="1" applyAlignment="1" applyProtection="1">
      <alignment horizontal="center" vertical="center" wrapText="1"/>
      <protection locked="0"/>
    </xf>
    <xf numFmtId="0" fontId="9" fillId="0" borderId="9" xfId="9" applyFill="1" applyBorder="1" applyAlignment="1" applyProtection="1">
      <alignment horizontal="center" vertical="center" wrapText="1"/>
      <protection locked="0"/>
    </xf>
    <xf numFmtId="0" fontId="9" fillId="0" borderId="11" xfId="9" applyFill="1" applyBorder="1" applyAlignment="1" applyProtection="1">
      <alignment horizontal="center" vertical="center" wrapText="1"/>
      <protection locked="0"/>
    </xf>
    <xf numFmtId="0" fontId="9" fillId="0" borderId="10" xfId="9" applyFill="1" applyBorder="1" applyAlignment="1" applyProtection="1">
      <alignment horizontal="center" vertical="center" wrapText="1"/>
      <protection locked="0"/>
    </xf>
    <xf numFmtId="0" fontId="9" fillId="0" borderId="9" xfId="10" applyBorder="1" applyAlignment="1" applyProtection="1">
      <alignment horizontal="center" vertical="center" shrinkToFit="1"/>
      <protection locked="0"/>
    </xf>
    <xf numFmtId="0" fontId="9" fillId="0" borderId="129" xfId="10" applyBorder="1" applyAlignment="1" applyProtection="1">
      <alignment horizontal="center" vertical="center" shrinkToFit="1"/>
      <protection locked="0"/>
    </xf>
    <xf numFmtId="0" fontId="9" fillId="0" borderId="125" xfId="10" applyBorder="1" applyAlignment="1" applyProtection="1">
      <alignment horizontal="center" vertical="center" shrinkToFit="1"/>
      <protection locked="0"/>
    </xf>
    <xf numFmtId="202" fontId="9" fillId="6" borderId="117" xfId="9" applyNumberFormat="1" applyFill="1" applyBorder="1" applyAlignment="1">
      <alignment horizontal="center" vertical="center"/>
    </xf>
    <xf numFmtId="202" fontId="9" fillId="6" borderId="118" xfId="9" applyNumberFormat="1" applyFill="1" applyBorder="1" applyAlignment="1">
      <alignment horizontal="center" vertical="center"/>
    </xf>
    <xf numFmtId="190" fontId="9" fillId="6" borderId="118" xfId="9" applyNumberFormat="1" applyFill="1" applyBorder="1" applyAlignment="1">
      <alignment horizontal="right" vertical="center"/>
    </xf>
    <xf numFmtId="190" fontId="9" fillId="6" borderId="119" xfId="9" applyNumberFormat="1" applyFill="1" applyBorder="1" applyAlignment="1">
      <alignment horizontal="right" vertical="center"/>
    </xf>
    <xf numFmtId="0" fontId="9" fillId="0" borderId="120" xfId="9" applyFill="1" applyBorder="1" applyAlignment="1" applyProtection="1">
      <alignment horizontal="center" vertical="center"/>
      <protection locked="0"/>
    </xf>
    <xf numFmtId="0" fontId="9" fillId="0" borderId="93" xfId="9" applyFill="1" applyBorder="1" applyAlignment="1" applyProtection="1">
      <alignment horizontal="center" vertical="center"/>
      <protection locked="0"/>
    </xf>
    <xf numFmtId="4" fontId="9" fillId="0" borderId="120" xfId="9" applyNumberFormat="1" applyFill="1" applyBorder="1" applyAlignment="1" applyProtection="1">
      <alignment horizontal="center" vertical="center" shrinkToFit="1"/>
      <protection locked="0"/>
    </xf>
    <xf numFmtId="4" fontId="9" fillId="0" borderId="92" xfId="9" applyNumberFormat="1" applyFill="1" applyBorder="1" applyAlignment="1" applyProtection="1">
      <alignment horizontal="center" vertical="center" shrinkToFit="1"/>
      <protection locked="0"/>
    </xf>
    <xf numFmtId="4" fontId="9" fillId="0" borderId="93" xfId="9" applyNumberFormat="1" applyFill="1" applyBorder="1" applyAlignment="1" applyProtection="1">
      <alignment horizontal="center" vertical="center" shrinkToFit="1"/>
      <protection locked="0"/>
    </xf>
    <xf numFmtId="0" fontId="9" fillId="0" borderId="21" xfId="9" applyFill="1" applyBorder="1" applyAlignment="1">
      <alignment horizontal="center" vertical="center" wrapText="1"/>
    </xf>
    <xf numFmtId="0" fontId="9" fillId="0" borderId="11" xfId="9" applyFill="1" applyBorder="1" applyAlignment="1">
      <alignment horizontal="center" vertical="center" wrapText="1"/>
    </xf>
    <xf numFmtId="194" fontId="15" fillId="0" borderId="130" xfId="10" applyNumberFormat="1" applyFont="1" applyBorder="1" applyAlignment="1" applyProtection="1">
      <alignment horizontal="center" vertical="top" shrinkToFit="1"/>
      <protection locked="0"/>
    </xf>
    <xf numFmtId="194" fontId="15" fillId="0" borderId="131" xfId="10" applyNumberFormat="1" applyFont="1" applyBorder="1" applyAlignment="1" applyProtection="1">
      <alignment horizontal="center" vertical="top" shrinkToFit="1"/>
      <protection locked="0"/>
    </xf>
    <xf numFmtId="223" fontId="9" fillId="6" borderId="120" xfId="9" applyNumberFormat="1" applyFill="1" applyBorder="1" applyAlignment="1">
      <alignment horizontal="center" vertical="center" shrinkToFit="1"/>
    </xf>
    <xf numFmtId="223" fontId="9" fillId="6" borderId="92" xfId="9" applyNumberFormat="1" applyFill="1" applyBorder="1" applyAlignment="1">
      <alignment horizontal="center" vertical="center" shrinkToFit="1"/>
    </xf>
    <xf numFmtId="223" fontId="9" fillId="6" borderId="93" xfId="9" applyNumberFormat="1" applyFill="1" applyBorder="1" applyAlignment="1">
      <alignment horizontal="center" vertical="center" shrinkToFit="1"/>
    </xf>
    <xf numFmtId="223" fontId="9" fillId="6" borderId="7" xfId="10" applyNumberFormat="1" applyFill="1" applyBorder="1" applyAlignment="1">
      <alignment horizontal="center" vertical="center" shrinkToFit="1"/>
    </xf>
    <xf numFmtId="223" fontId="9" fillId="6" borderId="0" xfId="10" applyNumberFormat="1" applyFill="1" applyAlignment="1">
      <alignment horizontal="center" vertical="center" shrinkToFit="1"/>
    </xf>
    <xf numFmtId="223" fontId="9" fillId="6" borderId="128" xfId="10" applyNumberFormat="1" applyFill="1" applyBorder="1" applyAlignment="1">
      <alignment horizontal="center" vertical="center" shrinkToFit="1"/>
    </xf>
    <xf numFmtId="0" fontId="9" fillId="0" borderId="130" xfId="9" applyFill="1" applyBorder="1" applyAlignment="1" applyProtection="1">
      <alignment horizontal="center" shrinkToFit="1"/>
      <protection locked="0"/>
    </xf>
    <xf numFmtId="0" fontId="9" fillId="0" borderId="131" xfId="9" applyFill="1" applyBorder="1" applyAlignment="1" applyProtection="1">
      <alignment horizontal="center" shrinkToFit="1"/>
      <protection locked="0"/>
    </xf>
    <xf numFmtId="182" fontId="9" fillId="6" borderId="125" xfId="10" applyNumberFormat="1" applyFill="1" applyBorder="1" applyAlignment="1">
      <alignment horizontal="center" vertical="center" shrinkToFit="1"/>
    </xf>
    <xf numFmtId="182" fontId="9" fillId="6" borderId="10" xfId="10" applyNumberFormat="1" applyFill="1" applyBorder="1" applyAlignment="1">
      <alignment horizontal="center" vertical="center" shrinkToFit="1"/>
    </xf>
    <xf numFmtId="207" fontId="9" fillId="7" borderId="127" xfId="9" applyNumberFormat="1" applyFill="1" applyBorder="1" applyAlignment="1">
      <alignment horizontal="center" vertical="center" shrinkToFit="1"/>
    </xf>
    <xf numFmtId="207" fontId="9" fillId="7" borderId="205" xfId="9" applyNumberFormat="1" applyFill="1" applyBorder="1" applyAlignment="1">
      <alignment horizontal="center" vertical="center" shrinkToFit="1"/>
    </xf>
    <xf numFmtId="207" fontId="9" fillId="7" borderId="63" xfId="9" applyNumberFormat="1" applyFill="1" applyBorder="1" applyAlignment="1">
      <alignment horizontal="center" vertical="center" shrinkToFit="1"/>
    </xf>
    <xf numFmtId="207" fontId="9" fillId="7" borderId="65" xfId="9" applyNumberFormat="1" applyFill="1" applyBorder="1" applyAlignment="1">
      <alignment horizontal="center" vertical="center" shrinkToFit="1"/>
    </xf>
    <xf numFmtId="0" fontId="9" fillId="7" borderId="77" xfId="9" applyFill="1" applyBorder="1" applyAlignment="1">
      <alignment horizontal="center" vertical="center" shrinkToFit="1"/>
    </xf>
    <xf numFmtId="0" fontId="9" fillId="7" borderId="48" xfId="9" applyFill="1" applyBorder="1" applyAlignment="1">
      <alignment horizontal="center" vertical="center" shrinkToFit="1"/>
    </xf>
    <xf numFmtId="0" fontId="9" fillId="7" borderId="82" xfId="9" applyFill="1" applyBorder="1" applyAlignment="1">
      <alignment horizontal="center" vertical="center" shrinkToFit="1"/>
    </xf>
    <xf numFmtId="177" fontId="9" fillId="7" borderId="7" xfId="9" applyNumberFormat="1" applyFill="1" applyBorder="1" applyAlignment="1">
      <alignment horizontal="center" vertical="top" shrinkToFit="1"/>
    </xf>
    <xf numFmtId="177" fontId="9" fillId="7" borderId="0" xfId="9" applyNumberFormat="1" applyFill="1" applyAlignment="1">
      <alignment horizontal="center" vertical="top" shrinkToFit="1"/>
    </xf>
    <xf numFmtId="177" fontId="9" fillId="7" borderId="8" xfId="9" applyNumberFormat="1" applyFill="1" applyBorder="1" applyAlignment="1">
      <alignment horizontal="center" vertical="top" shrinkToFit="1"/>
    </xf>
    <xf numFmtId="177" fontId="9" fillId="7" borderId="64" xfId="9" applyNumberFormat="1" applyFill="1" applyBorder="1" applyAlignment="1">
      <alignment horizontal="center" vertical="top" shrinkToFit="1"/>
    </xf>
    <xf numFmtId="177" fontId="9" fillId="7" borderId="63" xfId="9" applyNumberFormat="1" applyFill="1" applyBorder="1" applyAlignment="1">
      <alignment horizontal="center" vertical="top" shrinkToFit="1"/>
    </xf>
    <xf numFmtId="177" fontId="9" fillId="7" borderId="65" xfId="9" applyNumberFormat="1" applyFill="1" applyBorder="1" applyAlignment="1">
      <alignment horizontal="center" vertical="top" shrinkToFit="1"/>
    </xf>
    <xf numFmtId="195" fontId="9" fillId="7" borderId="7" xfId="10" applyNumberFormat="1" applyFill="1" applyBorder="1" applyAlignment="1">
      <alignment horizontal="center" vertical="top" shrinkToFit="1"/>
    </xf>
    <xf numFmtId="195" fontId="9" fillId="7" borderId="0" xfId="10" applyNumberFormat="1" applyFill="1" applyAlignment="1">
      <alignment horizontal="center" vertical="top" shrinkToFit="1"/>
    </xf>
    <xf numFmtId="195" fontId="9" fillId="7" borderId="128" xfId="10" applyNumberFormat="1" applyFill="1" applyBorder="1" applyAlignment="1">
      <alignment horizontal="center" vertical="top" shrinkToFit="1"/>
    </xf>
    <xf numFmtId="195" fontId="9" fillId="7" borderId="64" xfId="10" applyNumberFormat="1" applyFill="1" applyBorder="1" applyAlignment="1">
      <alignment horizontal="center" vertical="top" shrinkToFit="1"/>
    </xf>
    <xf numFmtId="195" fontId="9" fillId="7" borderId="63" xfId="10" applyNumberFormat="1" applyFill="1" applyBorder="1" applyAlignment="1">
      <alignment horizontal="center" vertical="top" shrinkToFit="1"/>
    </xf>
    <xf numFmtId="195" fontId="9" fillId="7" borderId="205" xfId="10" applyNumberFormat="1" applyFill="1" applyBorder="1" applyAlignment="1">
      <alignment horizontal="center" vertical="top" shrinkToFit="1"/>
    </xf>
    <xf numFmtId="182" fontId="9" fillId="7" borderId="85" xfId="9" applyNumberFormat="1" applyFill="1" applyBorder="1" applyAlignment="1">
      <alignment horizontal="center" vertical="center" shrinkToFit="1"/>
    </xf>
    <xf numFmtId="182" fontId="9" fillId="7" borderId="128" xfId="9" applyNumberFormat="1" applyFill="1" applyBorder="1" applyAlignment="1">
      <alignment horizontal="center" vertical="center" shrinkToFit="1"/>
    </xf>
    <xf numFmtId="182" fontId="9" fillId="7" borderId="0" xfId="9" applyNumberFormat="1" applyFill="1" applyAlignment="1">
      <alignment horizontal="center" vertical="center" shrinkToFit="1"/>
    </xf>
    <xf numFmtId="182" fontId="9" fillId="7" borderId="8" xfId="9" applyNumberFormat="1" applyFill="1" applyBorder="1" applyAlignment="1">
      <alignment horizontal="center" vertical="center" shrinkToFit="1"/>
    </xf>
    <xf numFmtId="0" fontId="9" fillId="7" borderId="45" xfId="9" applyFill="1" applyBorder="1" applyAlignment="1">
      <alignment vertical="center" shrinkToFit="1"/>
    </xf>
    <xf numFmtId="0" fontId="9" fillId="7" borderId="90" xfId="9" applyFill="1" applyBorder="1" applyAlignment="1">
      <alignment vertical="center" shrinkToFit="1"/>
    </xf>
    <xf numFmtId="194" fontId="15" fillId="7" borderId="84" xfId="10" applyNumberFormat="1" applyFont="1" applyFill="1" applyBorder="1" applyAlignment="1">
      <alignment horizontal="center" vertical="top" shrinkToFit="1"/>
    </xf>
    <xf numFmtId="194" fontId="15" fillId="7" borderId="6" xfId="10" applyNumberFormat="1" applyFont="1" applyFill="1" applyBorder="1" applyAlignment="1">
      <alignment horizontal="center" vertical="top" shrinkToFit="1"/>
    </xf>
    <xf numFmtId="0" fontId="10" fillId="7" borderId="18" xfId="9" applyFont="1" applyFill="1" applyBorder="1" applyAlignment="1">
      <alignment horizontal="right" vertical="top"/>
    </xf>
    <xf numFmtId="0" fontId="10" fillId="7" borderId="12" xfId="9" applyFont="1" applyFill="1" applyBorder="1" applyAlignment="1">
      <alignment horizontal="right" vertical="top"/>
    </xf>
    <xf numFmtId="0" fontId="10" fillId="7" borderId="6" xfId="9" applyFont="1" applyFill="1" applyBorder="1" applyAlignment="1">
      <alignment horizontal="right" vertical="top"/>
    </xf>
    <xf numFmtId="0" fontId="10" fillId="7" borderId="126" xfId="9" applyFont="1" applyFill="1" applyBorder="1" applyAlignment="1">
      <alignment horizontal="right" vertical="top"/>
    </xf>
    <xf numFmtId="0" fontId="10" fillId="7" borderId="85" xfId="9" applyFont="1" applyFill="1" applyBorder="1" applyAlignment="1">
      <alignment horizontal="right" vertical="top"/>
    </xf>
    <xf numFmtId="0" fontId="10" fillId="7" borderId="128" xfId="9" applyFont="1" applyFill="1" applyBorder="1" applyAlignment="1">
      <alignment horizontal="right" vertical="top"/>
    </xf>
    <xf numFmtId="182" fontId="10" fillId="7" borderId="12" xfId="9" applyNumberFormat="1" applyFont="1" applyFill="1" applyBorder="1" applyAlignment="1">
      <alignment horizontal="right" vertical="top"/>
    </xf>
    <xf numFmtId="182" fontId="10" fillId="7" borderId="6" xfId="9" applyNumberFormat="1" applyFont="1" applyFill="1" applyBorder="1" applyAlignment="1">
      <alignment horizontal="right" vertical="top"/>
    </xf>
    <xf numFmtId="4" fontId="9" fillId="6" borderId="71" xfId="9" applyNumberFormat="1" applyFill="1" applyBorder="1" applyAlignment="1">
      <alignment horizontal="right" vertical="center"/>
    </xf>
    <xf numFmtId="4" fontId="9" fillId="6" borderId="21" xfId="9" applyNumberFormat="1" applyFill="1" applyBorder="1" applyAlignment="1">
      <alignment horizontal="right" vertical="center"/>
    </xf>
    <xf numFmtId="4" fontId="9" fillId="6" borderId="53" xfId="9" applyNumberFormat="1" applyFill="1" applyBorder="1" applyAlignment="1">
      <alignment horizontal="right" vertical="center"/>
    </xf>
    <xf numFmtId="4" fontId="9" fillId="6" borderId="3" xfId="9" applyNumberFormat="1" applyFill="1" applyBorder="1" applyAlignment="1">
      <alignment horizontal="right" vertical="center"/>
    </xf>
    <xf numFmtId="0" fontId="9" fillId="7" borderId="7" xfId="9" applyFill="1" applyBorder="1" applyAlignment="1">
      <alignment horizontal="center" vertical="top"/>
    </xf>
    <xf numFmtId="0" fontId="9" fillId="7" borderId="0" xfId="9" applyFill="1" applyAlignment="1">
      <alignment horizontal="center" vertical="top"/>
    </xf>
    <xf numFmtId="0" fontId="9" fillId="7" borderId="8" xfId="9" applyFill="1" applyBorder="1" applyAlignment="1">
      <alignment horizontal="center" vertical="top"/>
    </xf>
    <xf numFmtId="0" fontId="9" fillId="7" borderId="64" xfId="9" applyFill="1" applyBorder="1" applyAlignment="1">
      <alignment horizontal="center" vertical="top"/>
    </xf>
    <xf numFmtId="0" fontId="9" fillId="7" borderId="63" xfId="9" applyFill="1" applyBorder="1" applyAlignment="1">
      <alignment horizontal="center" vertical="top"/>
    </xf>
    <xf numFmtId="0" fontId="9" fillId="7" borderId="65" xfId="9" applyFill="1" applyBorder="1" applyAlignment="1">
      <alignment horizontal="center" vertical="top"/>
    </xf>
    <xf numFmtId="4" fontId="9" fillId="7" borderId="7" xfId="9" applyNumberFormat="1" applyFill="1" applyBorder="1" applyAlignment="1">
      <alignment horizontal="right" vertical="top" shrinkToFit="1"/>
    </xf>
    <xf numFmtId="4" fontId="9" fillId="7" borderId="0" xfId="9" applyNumberFormat="1" applyFill="1" applyAlignment="1">
      <alignment horizontal="right" vertical="top" shrinkToFit="1"/>
    </xf>
    <xf numFmtId="4" fontId="9" fillId="7" borderId="8" xfId="9" applyNumberFormat="1" applyFill="1" applyBorder="1" applyAlignment="1">
      <alignment horizontal="right" vertical="top" shrinkToFit="1"/>
    </xf>
    <xf numFmtId="4" fontId="9" fillId="7" borderId="64" xfId="9" applyNumberFormat="1" applyFill="1" applyBorder="1" applyAlignment="1">
      <alignment horizontal="right" vertical="top" shrinkToFit="1"/>
    </xf>
    <xf numFmtId="4" fontId="9" fillId="7" borderId="63" xfId="9" applyNumberFormat="1" applyFill="1" applyBorder="1" applyAlignment="1">
      <alignment horizontal="right" vertical="top" shrinkToFit="1"/>
    </xf>
    <xf numFmtId="4" fontId="9" fillId="7" borderId="65" xfId="9" applyNumberFormat="1" applyFill="1" applyBorder="1" applyAlignment="1">
      <alignment horizontal="right" vertical="top" shrinkToFit="1"/>
    </xf>
    <xf numFmtId="0" fontId="9" fillId="7" borderId="7" xfId="10" applyFill="1" applyBorder="1" applyAlignment="1">
      <alignment horizontal="center" vertical="top" shrinkToFit="1"/>
    </xf>
    <xf numFmtId="0" fontId="9" fillId="7" borderId="128" xfId="10" applyFill="1" applyBorder="1" applyAlignment="1">
      <alignment horizontal="center" vertical="top" shrinkToFit="1"/>
    </xf>
    <xf numFmtId="0" fontId="9" fillId="7" borderId="64" xfId="10" applyFill="1" applyBorder="1" applyAlignment="1">
      <alignment horizontal="center" vertical="top" shrinkToFit="1"/>
    </xf>
    <xf numFmtId="0" fontId="9" fillId="7" borderId="205" xfId="10" applyFill="1" applyBorder="1" applyAlignment="1">
      <alignment horizontal="center" vertical="top" shrinkToFit="1"/>
    </xf>
    <xf numFmtId="0" fontId="9" fillId="7" borderId="85" xfId="10" applyFill="1" applyBorder="1" applyAlignment="1">
      <alignment horizontal="center" vertical="top" shrinkToFit="1"/>
    </xf>
    <xf numFmtId="0" fontId="9" fillId="7" borderId="127" xfId="10" applyFill="1" applyBorder="1" applyAlignment="1">
      <alignment horizontal="center" vertical="top" shrinkToFit="1"/>
    </xf>
    <xf numFmtId="182" fontId="9" fillId="7" borderId="85" xfId="10" applyNumberFormat="1" applyFill="1" applyBorder="1" applyAlignment="1">
      <alignment horizontal="center" vertical="top"/>
    </xf>
    <xf numFmtId="182" fontId="9" fillId="7" borderId="8" xfId="10" applyNumberFormat="1" applyFill="1" applyBorder="1" applyAlignment="1">
      <alignment horizontal="center" vertical="top"/>
    </xf>
    <xf numFmtId="182" fontId="9" fillId="7" borderId="127" xfId="10" applyNumberFormat="1" applyFill="1" applyBorder="1" applyAlignment="1">
      <alignment horizontal="center" vertical="top"/>
    </xf>
    <xf numFmtId="182" fontId="9" fillId="7" borderId="65" xfId="10" applyNumberFormat="1" applyFill="1" applyBorder="1" applyAlignment="1">
      <alignment horizontal="center" vertical="top"/>
    </xf>
    <xf numFmtId="190" fontId="9" fillId="6" borderId="18" xfId="9" applyNumberFormat="1" applyFill="1" applyBorder="1" applyAlignment="1">
      <alignment horizontal="right" vertical="center"/>
    </xf>
    <xf numFmtId="190" fontId="9" fillId="6" borderId="12" xfId="9" applyNumberFormat="1" applyFill="1" applyBorder="1" applyAlignment="1">
      <alignment horizontal="right" vertical="center"/>
    </xf>
    <xf numFmtId="190" fontId="9" fillId="6" borderId="7" xfId="9" applyNumberFormat="1" applyFill="1" applyBorder="1" applyAlignment="1">
      <alignment horizontal="right" vertical="center"/>
    </xf>
    <xf numFmtId="190" fontId="9" fillId="6" borderId="0" xfId="9" applyNumberFormat="1" applyFill="1" applyAlignment="1">
      <alignment horizontal="right" vertical="center"/>
    </xf>
    <xf numFmtId="0" fontId="9" fillId="7" borderId="18" xfId="9" applyFill="1" applyBorder="1">
      <alignment vertical="center"/>
    </xf>
    <xf numFmtId="0" fontId="9" fillId="7" borderId="12" xfId="9" applyFill="1" applyBorder="1">
      <alignment vertical="center"/>
    </xf>
    <xf numFmtId="0" fontId="9" fillId="7" borderId="6" xfId="9" applyFill="1" applyBorder="1">
      <alignment vertical="center"/>
    </xf>
    <xf numFmtId="191" fontId="16" fillId="7" borderId="18" xfId="9" applyNumberFormat="1" applyFont="1" applyFill="1" applyBorder="1" applyAlignment="1">
      <alignment horizontal="right" vertical="center"/>
    </xf>
    <xf numFmtId="191" fontId="16" fillId="7" borderId="12" xfId="9" applyNumberFormat="1" applyFont="1" applyFill="1" applyBorder="1" applyAlignment="1">
      <alignment horizontal="right" vertical="center"/>
    </xf>
    <xf numFmtId="191" fontId="16" fillId="7" borderId="6" xfId="9" applyNumberFormat="1" applyFont="1" applyFill="1" applyBorder="1" applyAlignment="1">
      <alignment horizontal="right" vertical="center"/>
    </xf>
    <xf numFmtId="194" fontId="15" fillId="7" borderId="18" xfId="10" applyNumberFormat="1" applyFont="1" applyFill="1" applyBorder="1" applyAlignment="1">
      <alignment horizontal="center" vertical="top" shrinkToFit="1"/>
    </xf>
    <xf numFmtId="194" fontId="15" fillId="7" borderId="126" xfId="10" applyNumberFormat="1" applyFont="1" applyFill="1" applyBorder="1" applyAlignment="1">
      <alignment horizontal="center" vertical="top" shrinkToFit="1"/>
    </xf>
    <xf numFmtId="0" fontId="15" fillId="0" borderId="7" xfId="9" applyFont="1" applyFill="1" applyBorder="1" applyAlignment="1">
      <alignment horizontal="center" vertical="center" wrapText="1"/>
    </xf>
    <xf numFmtId="0" fontId="15" fillId="0" borderId="128" xfId="9" applyFont="1" applyFill="1" applyBorder="1" applyAlignment="1">
      <alignment horizontal="center" vertical="center" wrapText="1"/>
    </xf>
    <xf numFmtId="0" fontId="15" fillId="0" borderId="129" xfId="9" applyFont="1" applyFill="1" applyBorder="1" applyAlignment="1">
      <alignment horizontal="center" vertical="center" wrapText="1"/>
    </xf>
    <xf numFmtId="0" fontId="9" fillId="0" borderId="126" xfId="9" applyFill="1" applyBorder="1" applyAlignment="1">
      <alignment horizontal="center" vertical="center"/>
    </xf>
    <xf numFmtId="0" fontId="9" fillId="0" borderId="128" xfId="9" applyFill="1" applyBorder="1" applyAlignment="1">
      <alignment horizontal="center" vertical="center"/>
    </xf>
    <xf numFmtId="0" fontId="9" fillId="0" borderId="129" xfId="9" applyFill="1" applyBorder="1" applyAlignment="1">
      <alignment horizontal="center" vertical="center"/>
    </xf>
    <xf numFmtId="0" fontId="9" fillId="0" borderId="84" xfId="9" applyFill="1" applyBorder="1" applyAlignment="1">
      <alignment horizontal="center" vertical="center"/>
    </xf>
    <xf numFmtId="0" fontId="9" fillId="7" borderId="51" xfId="9" applyFill="1" applyBorder="1" applyAlignment="1">
      <alignment vertical="center" shrinkToFit="1"/>
    </xf>
    <xf numFmtId="0" fontId="9" fillId="7" borderId="47" xfId="9" applyFill="1" applyBorder="1" applyAlignment="1">
      <alignment vertical="center" shrinkToFit="1"/>
    </xf>
    <xf numFmtId="0" fontId="9" fillId="0" borderId="11" xfId="9" applyFill="1" applyBorder="1">
      <alignment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0" fontId="16" fillId="0" borderId="9" xfId="9" applyFont="1" applyFill="1" applyBorder="1" applyAlignment="1">
      <alignment horizontal="center" vertical="center" wrapText="1"/>
    </xf>
    <xf numFmtId="0" fontId="16" fillId="0" borderId="11" xfId="9" applyFont="1" applyFill="1" applyBorder="1" applyAlignment="1">
      <alignment horizontal="center" vertical="center" wrapText="1"/>
    </xf>
    <xf numFmtId="0" fontId="16" fillId="0" borderId="10" xfId="9" applyFont="1" applyFill="1" applyBorder="1" applyAlignment="1">
      <alignment horizontal="center" vertical="center" wrapText="1"/>
    </xf>
    <xf numFmtId="0" fontId="9" fillId="0" borderId="85" xfId="9" applyFill="1" applyBorder="1" applyAlignment="1">
      <alignment horizontal="center" vertical="center" shrinkToFit="1"/>
    </xf>
    <xf numFmtId="0" fontId="9" fillId="0" borderId="128" xfId="9" applyFill="1" applyBorder="1" applyAlignment="1">
      <alignment horizontal="center" vertical="center" shrinkToFit="1"/>
    </xf>
    <xf numFmtId="0" fontId="9" fillId="0" borderId="125" xfId="9" applyFill="1" applyBorder="1" applyAlignment="1">
      <alignment horizontal="center" vertical="center" shrinkToFit="1"/>
    </xf>
    <xf numFmtId="0" fontId="9" fillId="0" borderId="129" xfId="9" applyFill="1" applyBorder="1" applyAlignment="1">
      <alignment horizontal="center" vertical="center" shrinkToFit="1"/>
    </xf>
    <xf numFmtId="0" fontId="9" fillId="0" borderId="11" xfId="9" applyFill="1" applyBorder="1" applyAlignment="1">
      <alignment horizontal="center" vertical="center" shrinkToFit="1"/>
    </xf>
    <xf numFmtId="0" fontId="9" fillId="0" borderId="45" xfId="9" applyFill="1" applyBorder="1" applyAlignment="1" applyProtection="1">
      <alignment horizontal="left" vertical="center" shrinkToFit="1"/>
      <protection locked="0"/>
    </xf>
    <xf numFmtId="0" fontId="9" fillId="0" borderId="173" xfId="9" applyFill="1" applyBorder="1" applyAlignment="1" applyProtection="1">
      <alignment horizontal="left" vertical="center" shrinkToFit="1"/>
      <protection locked="0"/>
    </xf>
    <xf numFmtId="0" fontId="9" fillId="0" borderId="96" xfId="9" applyFill="1" applyBorder="1" applyAlignment="1" applyProtection="1">
      <alignment horizontal="left" vertical="center" shrinkToFit="1"/>
      <protection locked="0"/>
    </xf>
    <xf numFmtId="0" fontId="9" fillId="0" borderId="164" xfId="9" applyFill="1" applyBorder="1" applyAlignment="1" applyProtection="1">
      <alignment horizontal="left" vertical="center" shrinkToFit="1"/>
      <protection locked="0"/>
    </xf>
    <xf numFmtId="0" fontId="9" fillId="0" borderId="45" xfId="9" applyFill="1" applyBorder="1" applyAlignment="1">
      <alignment horizontal="left" vertical="center"/>
    </xf>
    <xf numFmtId="0" fontId="9" fillId="0" borderId="90" xfId="9" applyFill="1" applyBorder="1" applyAlignment="1" applyProtection="1">
      <alignment horizontal="left" vertical="center" shrinkToFit="1"/>
      <protection locked="0"/>
    </xf>
    <xf numFmtId="0" fontId="9" fillId="0" borderId="105" xfId="9" applyFill="1" applyBorder="1" applyAlignment="1" applyProtection="1">
      <alignment horizontal="left" vertical="center" shrinkToFit="1"/>
      <protection locked="0"/>
    </xf>
    <xf numFmtId="0" fontId="0" fillId="0" borderId="99" xfId="0" applyBorder="1" applyAlignment="1" applyProtection="1">
      <alignment horizontal="left" vertical="center" shrinkToFit="1"/>
      <protection locked="0"/>
    </xf>
    <xf numFmtId="0" fontId="2" fillId="0" borderId="44" xfId="0" applyFont="1" applyBorder="1" applyAlignment="1" applyProtection="1">
      <alignment horizontal="left" vertical="center" shrinkToFit="1"/>
      <protection locked="0"/>
    </xf>
    <xf numFmtId="0" fontId="2" fillId="0" borderId="189" xfId="0" applyFont="1" applyBorder="1" applyAlignment="1" applyProtection="1">
      <alignment horizontal="left" vertical="center" shrinkToFit="1"/>
      <protection locked="0"/>
    </xf>
    <xf numFmtId="0" fontId="9" fillId="0" borderId="11" xfId="9" applyFill="1" applyBorder="1" applyAlignment="1" applyProtection="1">
      <alignment horizontal="left" vertical="center" shrinkToFit="1"/>
      <protection locked="0"/>
    </xf>
    <xf numFmtId="0" fontId="9" fillId="0" borderId="125" xfId="9" applyFill="1" applyBorder="1" applyAlignment="1" applyProtection="1">
      <alignment horizontal="left" vertical="center" shrinkToFit="1"/>
      <protection locked="0"/>
    </xf>
    <xf numFmtId="0" fontId="9" fillId="0" borderId="10" xfId="9" applyFill="1" applyBorder="1" applyAlignment="1" applyProtection="1">
      <alignment horizontal="left" vertical="center" shrinkToFit="1"/>
      <protection locked="0"/>
    </xf>
    <xf numFmtId="0" fontId="9" fillId="0" borderId="45" xfId="9" applyFill="1" applyBorder="1" applyAlignment="1" applyProtection="1">
      <alignment horizontal="left" vertical="center"/>
      <protection locked="0"/>
    </xf>
    <xf numFmtId="0" fontId="9" fillId="0" borderId="173" xfId="9" applyFill="1" applyBorder="1" applyAlignment="1" applyProtection="1">
      <alignment horizontal="left" vertical="center"/>
      <protection locked="0"/>
    </xf>
    <xf numFmtId="0" fontId="9" fillId="0" borderId="85" xfId="9" applyFill="1" applyBorder="1" applyAlignment="1" applyProtection="1">
      <alignment horizontal="left" vertical="center" shrinkToFit="1"/>
      <protection locked="0"/>
    </xf>
    <xf numFmtId="0" fontId="9" fillId="0" borderId="0" xfId="9" applyFill="1" applyAlignment="1" applyProtection="1">
      <alignment horizontal="left" vertical="center" shrinkToFit="1"/>
      <protection locked="0"/>
    </xf>
    <xf numFmtId="0" fontId="9" fillId="0" borderId="8" xfId="9" applyFill="1" applyBorder="1" applyAlignment="1" applyProtection="1">
      <alignment horizontal="left" vertical="center" shrinkToFit="1"/>
      <protection locked="0"/>
    </xf>
    <xf numFmtId="0" fontId="9" fillId="0" borderId="45" xfId="9" applyFill="1" applyBorder="1" applyAlignment="1">
      <alignment horizontal="left" vertical="center" shrinkToFit="1"/>
    </xf>
    <xf numFmtId="0" fontId="9" fillId="0" borderId="45" xfId="9" applyFill="1" applyBorder="1" applyAlignment="1" applyProtection="1">
      <alignment horizontal="center" vertical="center" shrinkToFit="1"/>
      <protection locked="0"/>
    </xf>
    <xf numFmtId="0" fontId="9" fillId="0" borderId="51" xfId="9" applyFill="1" applyBorder="1" applyAlignment="1">
      <alignment horizontal="left" vertical="center"/>
    </xf>
    <xf numFmtId="0" fontId="9" fillId="0" borderId="215" xfId="9" applyFill="1" applyBorder="1" applyAlignment="1">
      <alignment horizontal="left" vertical="center"/>
    </xf>
    <xf numFmtId="0" fontId="9" fillId="0" borderId="100" xfId="9" applyFill="1" applyBorder="1" applyAlignment="1" applyProtection="1">
      <alignment horizontal="left" vertical="center" shrinkToFit="1"/>
      <protection locked="0"/>
    </xf>
    <xf numFmtId="0" fontId="9" fillId="0" borderId="163" xfId="9" applyFill="1" applyBorder="1" applyAlignment="1" applyProtection="1">
      <alignment horizontal="left" vertical="center" shrinkToFit="1"/>
      <protection locked="0"/>
    </xf>
    <xf numFmtId="0" fontId="9" fillId="0" borderId="12" xfId="9" applyFill="1" applyBorder="1" applyAlignment="1">
      <alignment horizontal="left" vertical="center"/>
    </xf>
    <xf numFmtId="0" fontId="9" fillId="0" borderId="84" xfId="9" applyFill="1" applyBorder="1" applyAlignment="1" applyProtection="1">
      <alignment horizontal="left" vertical="center" shrinkToFit="1"/>
      <protection locked="0"/>
    </xf>
    <xf numFmtId="0" fontId="9" fillId="0" borderId="12" xfId="9" applyFill="1" applyBorder="1" applyAlignment="1" applyProtection="1">
      <alignment horizontal="left" vertical="center" shrinkToFit="1"/>
      <protection locked="0"/>
    </xf>
    <xf numFmtId="0" fontId="9" fillId="0" borderId="6" xfId="9" applyFill="1" applyBorder="1" applyAlignment="1" applyProtection="1">
      <alignment horizontal="left" vertical="center" shrinkToFit="1"/>
      <protection locked="0"/>
    </xf>
    <xf numFmtId="0" fontId="15" fillId="0" borderId="45" xfId="9" applyFont="1" applyFill="1" applyBorder="1" applyAlignment="1" applyProtection="1">
      <alignment horizontal="left" vertical="center" shrinkToFit="1"/>
      <protection locked="0"/>
    </xf>
    <xf numFmtId="0" fontId="15" fillId="0" borderId="1" xfId="9" applyFont="1" applyFill="1" applyBorder="1" applyAlignment="1">
      <alignment horizontal="left" vertical="top" wrapText="1" shrinkToFit="1"/>
    </xf>
    <xf numFmtId="0" fontId="15" fillId="0" borderId="0" xfId="9" applyFont="1" applyFill="1" applyAlignment="1">
      <alignment horizontal="left" vertical="top" wrapText="1" shrinkToFit="1"/>
    </xf>
    <xf numFmtId="0" fontId="15" fillId="0" borderId="2" xfId="9" applyFont="1" applyFill="1" applyBorder="1" applyAlignment="1">
      <alignment horizontal="left" vertical="top" wrapText="1" shrinkToFit="1"/>
    </xf>
    <xf numFmtId="0" fontId="9" fillId="0" borderId="174" xfId="9" applyFill="1" applyBorder="1" applyAlignment="1">
      <alignment horizontal="center" vertical="center"/>
    </xf>
    <xf numFmtId="0" fontId="9" fillId="0" borderId="161" xfId="9" applyFill="1" applyBorder="1" applyAlignment="1">
      <alignment horizontal="center" vertical="center"/>
    </xf>
    <xf numFmtId="0" fontId="9" fillId="0" borderId="204" xfId="9" applyFill="1" applyBorder="1" applyAlignment="1">
      <alignment horizontal="center" vertical="center"/>
    </xf>
    <xf numFmtId="0" fontId="9" fillId="0" borderId="83" xfId="9" applyFill="1" applyBorder="1" applyAlignment="1">
      <alignment horizontal="center" vertical="center"/>
    </xf>
    <xf numFmtId="0" fontId="9" fillId="0" borderId="16" xfId="9" quotePrefix="1" applyFill="1" applyBorder="1" applyAlignment="1">
      <alignment horizontal="right" vertical="center"/>
    </xf>
    <xf numFmtId="0" fontId="9" fillId="0" borderId="12" xfId="9" applyFill="1" applyBorder="1" applyAlignment="1">
      <alignment horizontal="right" vertical="center"/>
    </xf>
    <xf numFmtId="0" fontId="9" fillId="0" borderId="12" xfId="9" applyFill="1" applyBorder="1" applyAlignment="1">
      <alignment horizontal="left" vertical="center" wrapText="1"/>
    </xf>
    <xf numFmtId="0" fontId="15" fillId="0" borderId="22" xfId="9" applyFont="1" applyFill="1" applyBorder="1">
      <alignment vertical="center"/>
    </xf>
    <xf numFmtId="0" fontId="15" fillId="0" borderId="21" xfId="9" applyFont="1" applyFill="1" applyBorder="1">
      <alignment vertical="center"/>
    </xf>
    <xf numFmtId="0" fontId="15" fillId="0" borderId="106" xfId="9" applyFont="1" applyFill="1" applyBorder="1">
      <alignment vertical="center"/>
    </xf>
    <xf numFmtId="184" fontId="9" fillId="0" borderId="0" xfId="9" applyNumberFormat="1" applyFill="1" applyAlignment="1">
      <alignment horizontal="left" vertical="center"/>
    </xf>
    <xf numFmtId="0" fontId="15" fillId="0" borderId="3" xfId="9" applyFont="1" applyFill="1" applyBorder="1" applyAlignment="1">
      <alignment horizontal="left" vertical="top" wrapText="1"/>
    </xf>
    <xf numFmtId="182" fontId="9" fillId="6" borderId="9" xfId="9" applyNumberFormat="1" applyFill="1" applyBorder="1" applyAlignment="1">
      <alignment horizontal="right" vertical="center" shrinkToFit="1"/>
    </xf>
    <xf numFmtId="182" fontId="9" fillId="6" borderId="137" xfId="9" applyNumberFormat="1" applyFill="1" applyBorder="1" applyAlignment="1">
      <alignment horizontal="right" vertical="center" shrinkToFit="1"/>
    </xf>
    <xf numFmtId="0" fontId="9" fillId="0" borderId="55" xfId="9" applyFill="1" applyBorder="1" applyAlignment="1" applyProtection="1">
      <alignment horizontal="right" vertical="center" shrinkToFit="1"/>
      <protection locked="0"/>
    </xf>
    <xf numFmtId="0" fontId="9" fillId="0" borderId="185" xfId="9" applyFill="1" applyBorder="1" applyAlignment="1" applyProtection="1">
      <alignment horizontal="right" vertical="center" shrinkToFit="1"/>
      <protection locked="0"/>
    </xf>
    <xf numFmtId="182" fontId="9" fillId="6" borderId="55" xfId="9" applyNumberFormat="1" applyFill="1" applyBorder="1" applyAlignment="1">
      <alignment shrinkToFit="1"/>
    </xf>
    <xf numFmtId="182" fontId="9" fillId="6" borderId="185" xfId="9" applyNumberFormat="1" applyFill="1" applyBorder="1" applyAlignment="1">
      <alignment shrinkToFit="1"/>
    </xf>
    <xf numFmtId="182" fontId="9" fillId="6" borderId="181" xfId="9" applyNumberFormat="1" applyFill="1" applyBorder="1" applyAlignment="1">
      <alignment shrinkToFit="1"/>
    </xf>
    <xf numFmtId="182" fontId="9" fillId="6" borderId="90" xfId="9" applyNumberFormat="1" applyFill="1" applyBorder="1" applyAlignment="1">
      <alignment shrinkToFit="1"/>
    </xf>
    <xf numFmtId="182" fontId="9" fillId="6" borderId="45" xfId="9" applyNumberFormat="1" applyFill="1" applyBorder="1" applyAlignment="1">
      <alignment shrinkToFit="1"/>
    </xf>
    <xf numFmtId="0" fontId="15" fillId="0" borderId="135" xfId="9" applyFont="1" applyFill="1" applyBorder="1" applyAlignment="1">
      <alignment horizontal="center" vertical="center"/>
    </xf>
    <xf numFmtId="0" fontId="15" fillId="0" borderId="136" xfId="9" applyFont="1" applyFill="1" applyBorder="1" applyAlignment="1">
      <alignment horizontal="center" vertical="center"/>
    </xf>
    <xf numFmtId="182" fontId="9" fillId="6" borderId="18" xfId="9" applyNumberFormat="1" applyFill="1" applyBorder="1" applyAlignment="1">
      <alignment shrinkToFit="1"/>
    </xf>
    <xf numFmtId="182" fontId="9" fillId="6" borderId="12" xfId="9" applyNumberFormat="1" applyFill="1" applyBorder="1" applyAlignment="1">
      <alignment shrinkToFit="1"/>
    </xf>
    <xf numFmtId="182" fontId="9" fillId="6" borderId="6" xfId="9" applyNumberFormat="1" applyFill="1" applyBorder="1" applyAlignment="1">
      <alignment shrinkToFit="1"/>
    </xf>
    <xf numFmtId="182" fontId="9" fillId="6" borderId="9" xfId="9" applyNumberFormat="1" applyFill="1" applyBorder="1" applyAlignment="1">
      <alignment shrinkToFit="1"/>
    </xf>
    <xf numFmtId="182" fontId="9" fillId="6" borderId="11" xfId="9" applyNumberFormat="1" applyFill="1" applyBorder="1" applyAlignment="1">
      <alignment shrinkToFit="1"/>
    </xf>
    <xf numFmtId="182" fontId="9" fillId="6" borderId="10" xfId="9" applyNumberFormat="1" applyFill="1" applyBorder="1" applyAlignment="1">
      <alignment shrinkToFit="1"/>
    </xf>
    <xf numFmtId="182" fontId="9" fillId="6" borderId="57" xfId="9" applyNumberFormat="1" applyFill="1" applyBorder="1" applyAlignment="1">
      <alignment shrinkToFit="1"/>
    </xf>
    <xf numFmtId="182" fontId="9" fillId="6" borderId="44" xfId="9" applyNumberFormat="1" applyFill="1" applyBorder="1" applyAlignment="1">
      <alignment shrinkToFit="1"/>
    </xf>
    <xf numFmtId="182" fontId="9" fillId="6" borderId="91" xfId="9" applyNumberFormat="1" applyFill="1" applyBorder="1" applyAlignment="1">
      <alignment shrinkToFit="1"/>
    </xf>
    <xf numFmtId="182" fontId="9" fillId="6" borderId="75" xfId="9" applyNumberFormat="1" applyFill="1" applyBorder="1" applyAlignment="1">
      <alignment shrinkToFit="1"/>
    </xf>
    <xf numFmtId="182" fontId="9" fillId="6" borderId="76" xfId="9" applyNumberFormat="1" applyFill="1" applyBorder="1" applyAlignment="1">
      <alignment shrinkToFit="1"/>
    </xf>
    <xf numFmtId="182" fontId="9" fillId="6" borderId="43" xfId="9" applyNumberFormat="1" applyFill="1" applyBorder="1" applyAlignment="1">
      <alignment shrinkToFit="1"/>
    </xf>
    <xf numFmtId="182" fontId="9" fillId="6" borderId="122" xfId="9" applyNumberFormat="1" applyFill="1" applyBorder="1" applyAlignment="1">
      <alignment shrinkToFit="1"/>
    </xf>
    <xf numFmtId="182" fontId="9" fillId="6" borderId="140" xfId="9" applyNumberFormat="1" applyFill="1" applyBorder="1" applyAlignment="1">
      <alignment shrinkToFit="1"/>
    </xf>
    <xf numFmtId="182" fontId="9" fillId="6" borderId="141" xfId="9" applyNumberFormat="1" applyFill="1" applyBorder="1" applyAlignment="1">
      <alignment shrinkToFit="1"/>
    </xf>
    <xf numFmtId="182" fontId="9" fillId="6" borderId="142" xfId="9" applyNumberFormat="1" applyFill="1" applyBorder="1" applyAlignment="1">
      <alignment shrinkToFit="1"/>
    </xf>
    <xf numFmtId="182" fontId="9" fillId="6" borderId="143" xfId="9" applyNumberFormat="1" applyFill="1" applyBorder="1" applyAlignment="1">
      <alignment shrinkToFit="1"/>
    </xf>
    <xf numFmtId="0" fontId="9" fillId="0" borderId="57" xfId="9" applyFill="1" applyBorder="1" applyAlignment="1" applyProtection="1">
      <alignment horizontal="right" vertical="center" shrinkToFit="1"/>
      <protection locked="0"/>
    </xf>
    <xf numFmtId="0" fontId="9" fillId="0" borderId="186" xfId="9" applyFill="1" applyBorder="1" applyAlignment="1" applyProtection="1">
      <alignment horizontal="right" vertical="center" shrinkToFit="1"/>
      <protection locked="0"/>
    </xf>
    <xf numFmtId="182" fontId="9" fillId="6" borderId="186" xfId="9" applyNumberFormat="1" applyFill="1" applyBorder="1" applyAlignment="1">
      <alignment shrinkToFit="1"/>
    </xf>
    <xf numFmtId="182" fontId="9" fillId="6" borderId="182" xfId="9" applyNumberFormat="1" applyFill="1" applyBorder="1" applyAlignment="1">
      <alignment shrinkToFit="1"/>
    </xf>
    <xf numFmtId="182" fontId="9" fillId="6" borderId="50" xfId="9" applyNumberFormat="1" applyFill="1" applyBorder="1" applyAlignment="1">
      <alignment shrinkToFit="1"/>
    </xf>
    <xf numFmtId="182" fontId="9" fillId="6" borderId="137" xfId="9" applyNumberFormat="1" applyFill="1" applyBorder="1" applyAlignment="1">
      <alignment shrinkToFit="1"/>
    </xf>
    <xf numFmtId="183" fontId="9" fillId="0" borderId="55" xfId="9" applyNumberFormat="1" applyFill="1" applyBorder="1" applyAlignment="1">
      <alignment horizontal="right" vertical="center" shrinkToFit="1"/>
    </xf>
    <xf numFmtId="183" fontId="9" fillId="0" borderId="45" xfId="9" applyNumberFormat="1" applyFill="1" applyBorder="1" applyAlignment="1">
      <alignment horizontal="right" vertical="center" shrinkToFit="1"/>
    </xf>
    <xf numFmtId="183" fontId="9" fillId="0" borderId="90" xfId="9" applyNumberFormat="1" applyFill="1" applyBorder="1" applyAlignment="1">
      <alignment horizontal="right" vertical="center" shrinkToFit="1"/>
    </xf>
    <xf numFmtId="183" fontId="2" fillId="0" borderId="90" xfId="0" applyNumberFormat="1" applyFont="1" applyBorder="1" applyAlignment="1">
      <alignment horizontal="right" vertical="center" shrinkToFi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183" fontId="9" fillId="0" borderId="57" xfId="9" applyNumberFormat="1" applyFill="1" applyBorder="1" applyAlignment="1">
      <alignment horizontal="right" vertical="center" shrinkToFit="1"/>
    </xf>
    <xf numFmtId="183" fontId="9" fillId="0" borderId="44" xfId="9" applyNumberFormat="1" applyFill="1" applyBorder="1" applyAlignment="1">
      <alignment horizontal="right" vertical="center" shrinkToFit="1"/>
    </xf>
    <xf numFmtId="183" fontId="9" fillId="0" borderId="91" xfId="9" applyNumberFormat="1" applyFill="1" applyBorder="1" applyAlignment="1">
      <alignment horizontal="right" vertical="center" shrinkToFit="1"/>
    </xf>
    <xf numFmtId="0" fontId="15" fillId="0" borderId="0" xfId="0" applyFont="1" applyAlignment="1">
      <alignment horizontal="right" vertical="center" shrinkToFit="1"/>
    </xf>
    <xf numFmtId="0" fontId="9" fillId="0" borderId="44" xfId="9" applyFill="1" applyBorder="1" applyAlignment="1" applyProtection="1">
      <alignment horizontal="center" vertical="top" shrinkToFit="1"/>
      <protection locked="0"/>
    </xf>
    <xf numFmtId="0" fontId="9" fillId="0" borderId="54" xfId="9" applyFill="1" applyBorder="1" applyAlignment="1" applyProtection="1">
      <alignment horizontal="right" vertical="center" shrinkToFit="1"/>
      <protection locked="0"/>
    </xf>
    <xf numFmtId="0" fontId="9" fillId="0" borderId="184" xfId="9" applyFill="1" applyBorder="1" applyAlignment="1" applyProtection="1">
      <alignment horizontal="right" vertical="center" shrinkToFit="1"/>
      <protection locked="0"/>
    </xf>
    <xf numFmtId="0" fontId="15" fillId="0" borderId="133" xfId="9" applyFont="1" applyFill="1" applyBorder="1" applyAlignment="1">
      <alignment horizontal="center" vertical="center"/>
    </xf>
    <xf numFmtId="0" fontId="15" fillId="0" borderId="134" xfId="9" applyFont="1" applyFill="1" applyBorder="1" applyAlignment="1">
      <alignment horizontal="center" vertical="center"/>
    </xf>
    <xf numFmtId="0" fontId="9" fillId="0" borderId="0" xfId="9" applyFill="1" applyAlignment="1">
      <alignment horizontal="distributed" vertical="center" shrinkToFit="1"/>
    </xf>
    <xf numFmtId="184" fontId="9" fillId="0" borderId="182" xfId="9" applyNumberFormat="1" applyFill="1" applyBorder="1" applyAlignment="1" applyProtection="1">
      <alignment shrinkToFit="1"/>
      <protection locked="0"/>
    </xf>
    <xf numFmtId="184" fontId="9" fillId="0" borderId="91" xfId="9" applyNumberFormat="1" applyFill="1" applyBorder="1" applyAlignment="1" applyProtection="1">
      <alignment shrinkToFit="1"/>
      <protection locked="0"/>
    </xf>
    <xf numFmtId="182" fontId="15" fillId="0" borderId="0" xfId="9" applyNumberFormat="1" applyFont="1" applyFill="1" applyAlignment="1">
      <alignment horizontal="left"/>
    </xf>
    <xf numFmtId="182" fontId="9" fillId="6" borderId="54" xfId="9" applyNumberFormat="1" applyFill="1" applyBorder="1" applyAlignment="1">
      <alignment shrinkToFit="1"/>
    </xf>
    <xf numFmtId="182" fontId="9" fillId="6" borderId="184" xfId="9" applyNumberFormat="1" applyFill="1" applyBorder="1" applyAlignment="1">
      <alignment shrinkToFit="1"/>
    </xf>
    <xf numFmtId="182" fontId="9" fillId="6" borderId="180" xfId="9" applyNumberFormat="1" applyFill="1" applyBorder="1" applyAlignment="1">
      <alignment shrinkToFit="1"/>
    </xf>
    <xf numFmtId="182" fontId="9" fillId="6" borderId="47" xfId="9" applyNumberFormat="1" applyFill="1" applyBorder="1" applyAlignment="1">
      <alignment shrinkToFit="1"/>
    </xf>
    <xf numFmtId="0" fontId="9" fillId="0" borderId="46" xfId="9" applyFill="1" applyBorder="1" applyAlignment="1" applyProtection="1">
      <alignment horizontal="center" vertical="center" shrinkToFit="1"/>
      <protection locked="0"/>
    </xf>
    <xf numFmtId="184" fontId="9" fillId="0" borderId="181" xfId="9" applyNumberFormat="1" applyFill="1" applyBorder="1" applyAlignment="1" applyProtection="1">
      <alignment shrinkToFit="1"/>
      <protection locked="0"/>
    </xf>
    <xf numFmtId="184" fontId="9" fillId="0" borderId="90" xfId="9" applyNumberFormat="1" applyFill="1" applyBorder="1" applyAlignment="1" applyProtection="1">
      <alignment shrinkToFit="1"/>
      <protection locked="0"/>
    </xf>
    <xf numFmtId="0" fontId="3" fillId="0" borderId="123" xfId="9" applyFont="1" applyFill="1" applyBorder="1" applyAlignment="1">
      <alignment horizontal="center" vertical="center"/>
    </xf>
    <xf numFmtId="0" fontId="15" fillId="0" borderId="11" xfId="9" applyFont="1" applyFill="1" applyBorder="1" applyAlignment="1">
      <alignment horizontal="right" vertical="center" shrinkToFit="1"/>
    </xf>
    <xf numFmtId="182" fontId="9" fillId="6" borderId="138" xfId="9" applyNumberFormat="1" applyFill="1" applyBorder="1" applyAlignment="1">
      <alignment shrinkToFit="1"/>
    </xf>
    <xf numFmtId="182" fontId="9" fillId="6" borderId="139" xfId="9" applyNumberFormat="1" applyFill="1" applyBorder="1" applyAlignment="1">
      <alignment shrinkToFit="1"/>
    </xf>
    <xf numFmtId="190" fontId="9" fillId="0" borderId="46" xfId="9" applyNumberFormat="1" applyFill="1" applyBorder="1" applyAlignment="1" applyProtection="1">
      <alignment horizontal="center" vertical="center" shrinkToFit="1"/>
      <protection locked="0"/>
    </xf>
    <xf numFmtId="0" fontId="75" fillId="0" borderId="0" xfId="9" applyFont="1" applyFill="1" applyAlignment="1">
      <alignment horizontal="center" vertical="center" shrinkToFit="1"/>
    </xf>
    <xf numFmtId="182" fontId="9" fillId="6" borderId="51" xfId="9" applyNumberFormat="1" applyFill="1" applyBorder="1" applyAlignment="1">
      <alignment shrinkToFit="1"/>
    </xf>
    <xf numFmtId="0" fontId="9" fillId="0" borderId="18" xfId="9" applyFill="1" applyBorder="1" applyAlignment="1">
      <alignment horizontal="left" vertical="center"/>
    </xf>
    <xf numFmtId="0" fontId="2" fillId="0" borderId="6" xfId="0" applyFont="1" applyBorder="1">
      <alignment vertical="center"/>
    </xf>
    <xf numFmtId="0" fontId="2" fillId="0" borderId="9" xfId="0" applyFont="1" applyBorder="1">
      <alignment vertical="center"/>
    </xf>
    <xf numFmtId="0" fontId="2" fillId="0" borderId="11" xfId="0" applyFont="1" applyBorder="1">
      <alignment vertical="center"/>
    </xf>
    <xf numFmtId="0" fontId="2" fillId="0" borderId="10" xfId="0" applyFont="1" applyBorder="1">
      <alignment vertical="center"/>
    </xf>
    <xf numFmtId="182" fontId="15" fillId="0" borderId="12" xfId="9" applyNumberFormat="1" applyFont="1" applyFill="1" applyBorder="1" applyAlignment="1">
      <alignment horizontal="left" shrinkToFit="1"/>
    </xf>
    <xf numFmtId="0" fontId="15" fillId="0" borderId="0" xfId="9" applyFont="1" applyFill="1" applyAlignment="1">
      <alignment horizontal="left" vertical="center" shrinkToFit="1"/>
    </xf>
    <xf numFmtId="0" fontId="15" fillId="0" borderId="12" xfId="0" applyFont="1" applyBorder="1" applyAlignment="1">
      <alignment horizontal="right" vertical="center" shrinkToFit="1"/>
    </xf>
    <xf numFmtId="184" fontId="9" fillId="0" borderId="180" xfId="9" applyNumberFormat="1" applyFill="1" applyBorder="1" applyAlignment="1" applyProtection="1">
      <alignment shrinkToFit="1"/>
      <protection locked="0"/>
    </xf>
    <xf numFmtId="184" fontId="9" fillId="0" borderId="47" xfId="9" applyNumberFormat="1" applyFill="1" applyBorder="1" applyAlignment="1" applyProtection="1">
      <alignment shrinkToFit="1"/>
      <protection locked="0"/>
    </xf>
    <xf numFmtId="0" fontId="9" fillId="0" borderId="11" xfId="9" applyFill="1" applyBorder="1" applyAlignment="1" applyProtection="1">
      <alignment horizontal="center" vertical="center" shrinkToFit="1"/>
      <protection locked="0"/>
    </xf>
    <xf numFmtId="183" fontId="9" fillId="0" borderId="54" xfId="9" applyNumberFormat="1" applyFill="1" applyBorder="1" applyAlignment="1">
      <alignment horizontal="right" vertical="center" shrinkToFit="1"/>
    </xf>
    <xf numFmtId="183" fontId="9" fillId="0" borderId="51" xfId="9" applyNumberFormat="1" applyFill="1" applyBorder="1" applyAlignment="1">
      <alignment horizontal="right" vertical="center" shrinkToFit="1"/>
    </xf>
    <xf numFmtId="183" fontId="9" fillId="0" borderId="47" xfId="9" applyNumberFormat="1" applyFill="1" applyBorder="1" applyAlignment="1">
      <alignment horizontal="right" vertical="center" shrinkToFit="1"/>
    </xf>
    <xf numFmtId="0" fontId="9" fillId="0" borderId="11" xfId="9" applyFill="1" applyBorder="1" applyAlignment="1">
      <alignment horizontal="distributed" vertical="center"/>
    </xf>
    <xf numFmtId="182" fontId="15" fillId="0" borderId="12" xfId="9" applyNumberFormat="1" applyFont="1" applyFill="1" applyBorder="1" applyAlignment="1">
      <alignment horizontal="left"/>
    </xf>
    <xf numFmtId="0" fontId="9" fillId="0" borderId="11" xfId="10" applyBorder="1" applyAlignment="1" applyProtection="1">
      <alignment horizontal="center" vertical="center" shrinkToFit="1"/>
      <protection locked="0"/>
    </xf>
    <xf numFmtId="0" fontId="15" fillId="0" borderId="240" xfId="9" applyFont="1" applyFill="1" applyBorder="1" applyAlignment="1">
      <alignment horizontal="center" vertical="center"/>
    </xf>
    <xf numFmtId="0" fontId="15" fillId="0" borderId="241" xfId="9" applyFont="1" applyFill="1" applyBorder="1" applyAlignment="1">
      <alignment horizontal="center" vertical="center"/>
    </xf>
    <xf numFmtId="0" fontId="15" fillId="0" borderId="242" xfId="9" applyFont="1" applyFill="1" applyBorder="1" applyAlignment="1">
      <alignment horizontal="center" vertical="center"/>
    </xf>
    <xf numFmtId="0" fontId="9" fillId="0" borderId="240" xfId="9" applyFill="1" applyBorder="1" applyAlignment="1" applyProtection="1">
      <alignment horizontal="right" vertical="center" shrinkToFit="1"/>
      <protection locked="0"/>
    </xf>
    <xf numFmtId="0" fontId="9" fillId="0" borderId="241" xfId="9" applyFill="1" applyBorder="1" applyAlignment="1" applyProtection="1">
      <alignment horizontal="right" vertical="center" shrinkToFit="1"/>
      <protection locked="0"/>
    </xf>
    <xf numFmtId="196" fontId="9" fillId="0" borderId="241" xfId="9" applyNumberFormat="1" applyFill="1" applyBorder="1" applyAlignment="1" applyProtection="1">
      <alignment horizontal="left" vertical="center" shrinkToFit="1"/>
      <protection locked="0"/>
    </xf>
    <xf numFmtId="196" fontId="9" fillId="0" borderId="242" xfId="9" applyNumberFormat="1" applyFill="1" applyBorder="1" applyAlignment="1" applyProtection="1">
      <alignment horizontal="left" vertical="center" shrinkToFit="1"/>
      <protection locked="0"/>
    </xf>
    <xf numFmtId="177" fontId="9" fillId="11" borderId="237" xfId="9" applyNumberFormat="1" applyFill="1" applyBorder="1">
      <alignment vertical="center"/>
    </xf>
    <xf numFmtId="177" fontId="9" fillId="11" borderId="159" xfId="9" applyNumberFormat="1" applyFill="1" applyBorder="1">
      <alignment vertical="center"/>
    </xf>
    <xf numFmtId="180" fontId="9" fillId="6" borderId="159" xfId="9" applyNumberFormat="1" applyFill="1" applyBorder="1" applyAlignment="1">
      <alignment horizontal="center" vertical="center"/>
    </xf>
    <xf numFmtId="177" fontId="9" fillId="11" borderId="183" xfId="9" applyNumberFormat="1" applyFill="1" applyBorder="1">
      <alignment vertical="center"/>
    </xf>
    <xf numFmtId="177" fontId="9" fillId="11" borderId="269" xfId="9" applyNumberFormat="1" applyFill="1" applyBorder="1">
      <alignment vertical="center"/>
    </xf>
    <xf numFmtId="180" fontId="9" fillId="6" borderId="160" xfId="9" applyNumberFormat="1" applyFill="1" applyBorder="1" applyAlignment="1">
      <alignment horizontal="center" vertical="center"/>
    </xf>
    <xf numFmtId="0" fontId="16" fillId="11" borderId="24" xfId="9" applyFont="1" applyFill="1" applyBorder="1" applyAlignment="1">
      <alignment horizontal="center" vertical="center" wrapText="1"/>
    </xf>
    <xf numFmtId="0" fontId="16" fillId="11" borderId="24" xfId="9" applyFont="1" applyFill="1" applyBorder="1" applyAlignment="1">
      <alignment horizontal="center" vertical="center"/>
    </xf>
    <xf numFmtId="0" fontId="15" fillId="11" borderId="24" xfId="9" applyFont="1" applyFill="1" applyBorder="1" applyAlignment="1">
      <alignment horizontal="center" vertical="center"/>
    </xf>
    <xf numFmtId="0" fontId="15" fillId="11" borderId="213" xfId="9" applyFont="1" applyFill="1" applyBorder="1" applyAlignment="1">
      <alignment horizontal="center" vertical="center"/>
    </xf>
    <xf numFmtId="177" fontId="9" fillId="11" borderId="235" xfId="9" applyNumberFormat="1" applyFill="1" applyBorder="1">
      <alignment vertical="center"/>
    </xf>
    <xf numFmtId="177" fontId="9" fillId="11" borderId="158" xfId="9" applyNumberFormat="1" applyFill="1" applyBorder="1">
      <alignment vertical="center"/>
    </xf>
    <xf numFmtId="177" fontId="9" fillId="11" borderId="14" xfId="9" applyNumberFormat="1" applyFill="1" applyBorder="1">
      <alignment vertical="center"/>
    </xf>
    <xf numFmtId="180" fontId="9" fillId="6" borderId="158" xfId="9" applyNumberFormat="1" applyFill="1" applyBorder="1" applyAlignment="1">
      <alignment horizontal="center" vertical="center"/>
    </xf>
    <xf numFmtId="216" fontId="9" fillId="0" borderId="0" xfId="9" applyNumberFormat="1" applyFill="1" applyAlignment="1">
      <alignment horizontal="center" vertical="center" shrinkToFit="1"/>
    </xf>
    <xf numFmtId="0" fontId="16" fillId="11" borderId="212" xfId="9" applyFont="1" applyFill="1" applyBorder="1" applyAlignment="1">
      <alignment horizontal="center" vertical="center"/>
    </xf>
    <xf numFmtId="0" fontId="15" fillId="0" borderId="24" xfId="9" applyFont="1" applyFill="1" applyBorder="1" applyAlignment="1">
      <alignment horizontal="center" vertical="center"/>
    </xf>
    <xf numFmtId="216" fontId="9" fillId="6" borderId="55" xfId="9" applyNumberFormat="1" applyFill="1" applyBorder="1" applyAlignment="1">
      <alignment horizontal="center" vertical="center" wrapText="1"/>
    </xf>
    <xf numFmtId="216" fontId="9" fillId="6" borderId="45" xfId="9" applyNumberFormat="1" applyFill="1" applyBorder="1" applyAlignment="1">
      <alignment horizontal="center" vertical="center" wrapText="1"/>
    </xf>
    <xf numFmtId="216" fontId="9" fillId="6" borderId="90" xfId="9" applyNumberFormat="1" applyFill="1" applyBorder="1" applyAlignment="1">
      <alignment horizontal="center" vertical="center" wrapText="1"/>
    </xf>
    <xf numFmtId="0" fontId="15" fillId="0" borderId="24" xfId="9" applyFont="1" applyFill="1" applyBorder="1" applyAlignment="1">
      <alignment horizontal="center" vertical="center" shrinkToFit="1"/>
    </xf>
    <xf numFmtId="216" fontId="9" fillId="6" borderId="54" xfId="9" applyNumberFormat="1" applyFill="1" applyBorder="1" applyAlignment="1">
      <alignment horizontal="center" vertical="center" wrapText="1"/>
    </xf>
    <xf numFmtId="216" fontId="9" fillId="6" borderId="51" xfId="9" applyNumberFormat="1" applyFill="1" applyBorder="1" applyAlignment="1">
      <alignment horizontal="center" vertical="center" wrapText="1"/>
    </xf>
    <xf numFmtId="216" fontId="9" fillId="6" borderId="47" xfId="9" applyNumberFormat="1" applyFill="1" applyBorder="1" applyAlignment="1">
      <alignment horizontal="center" vertical="center" wrapText="1"/>
    </xf>
    <xf numFmtId="215" fontId="9" fillId="0" borderId="54" xfId="9" applyNumberFormat="1" applyFill="1" applyBorder="1" applyAlignment="1" applyProtection="1">
      <alignment horizontal="center" vertical="center"/>
      <protection locked="0"/>
    </xf>
    <xf numFmtId="215" fontId="9" fillId="0" borderId="51" xfId="9" applyNumberFormat="1" applyFill="1" applyBorder="1" applyAlignment="1" applyProtection="1">
      <alignment horizontal="center" vertical="center"/>
      <protection locked="0"/>
    </xf>
    <xf numFmtId="215" fontId="9" fillId="0" borderId="47" xfId="9" applyNumberFormat="1" applyFill="1" applyBorder="1" applyAlignment="1" applyProtection="1">
      <alignment horizontal="center" vertical="center"/>
      <protection locked="0"/>
    </xf>
    <xf numFmtId="206" fontId="9" fillId="0" borderId="55" xfId="9" applyNumberFormat="1" applyFill="1" applyBorder="1" applyAlignment="1" applyProtection="1">
      <alignment horizontal="center" vertical="center"/>
      <protection locked="0"/>
    </xf>
    <xf numFmtId="206" fontId="9" fillId="0" borderId="45" xfId="9" applyNumberFormat="1" applyFill="1" applyBorder="1" applyAlignment="1" applyProtection="1">
      <alignment horizontal="center" vertical="center"/>
      <protection locked="0"/>
    </xf>
    <xf numFmtId="206" fontId="9" fillId="0" borderId="90" xfId="9" applyNumberFormat="1" applyFill="1" applyBorder="1" applyAlignment="1" applyProtection="1">
      <alignment horizontal="center" vertical="center"/>
      <protection locked="0"/>
    </xf>
    <xf numFmtId="0" fontId="15" fillId="0" borderId="32" xfId="9" applyFont="1" applyFill="1" applyBorder="1" applyAlignment="1">
      <alignment horizontal="center" vertical="center" shrinkToFit="1"/>
    </xf>
    <xf numFmtId="0" fontId="2" fillId="0" borderId="31" xfId="0" applyFont="1" applyBorder="1" applyAlignment="1">
      <alignment horizontal="center" vertical="center" shrinkToFit="1"/>
    </xf>
    <xf numFmtId="0" fontId="2" fillId="0" borderId="30" xfId="0" applyFont="1" applyBorder="1" applyAlignment="1">
      <alignment horizontal="center" vertical="center" shrinkToFit="1"/>
    </xf>
    <xf numFmtId="216" fontId="9" fillId="6" borderId="77" xfId="9" applyNumberFormat="1" applyFill="1" applyBorder="1" applyAlignment="1">
      <alignment horizontal="center" vertical="center" wrapText="1"/>
    </xf>
    <xf numFmtId="216" fontId="9" fillId="6" borderId="48" xfId="9" applyNumberFormat="1" applyFill="1" applyBorder="1" applyAlignment="1">
      <alignment horizontal="center" vertical="center" wrapText="1"/>
    </xf>
    <xf numFmtId="216" fontId="9" fillId="6" borderId="82" xfId="9" applyNumberFormat="1" applyFill="1" applyBorder="1" applyAlignment="1">
      <alignment horizontal="center" vertical="center" wrapText="1"/>
    </xf>
    <xf numFmtId="196" fontId="9" fillId="0" borderId="44" xfId="9" applyNumberFormat="1" applyFill="1" applyBorder="1" applyAlignment="1" applyProtection="1">
      <alignment horizontal="left" vertical="center" shrinkToFit="1"/>
      <protection locked="0"/>
    </xf>
    <xf numFmtId="196" fontId="9" fillId="0" borderId="51" xfId="9" applyNumberFormat="1" applyFill="1" applyBorder="1" applyAlignment="1" applyProtection="1">
      <alignment horizontal="left" vertical="center" shrinkToFit="1"/>
      <protection locked="0"/>
    </xf>
    <xf numFmtId="196" fontId="9" fillId="0" borderId="47" xfId="9" applyNumberFormat="1" applyFill="1" applyBorder="1" applyAlignment="1" applyProtection="1">
      <alignment horizontal="left" vertical="center" shrinkToFit="1"/>
      <protection locked="0"/>
    </xf>
    <xf numFmtId="0" fontId="9" fillId="0" borderId="44" xfId="9" applyFill="1" applyBorder="1" applyAlignment="1" applyProtection="1">
      <alignment horizontal="right" vertical="center" shrinkToFit="1"/>
      <protection locked="0"/>
    </xf>
    <xf numFmtId="196" fontId="9" fillId="0" borderId="91" xfId="9" applyNumberFormat="1" applyFill="1" applyBorder="1" applyAlignment="1" applyProtection="1">
      <alignment horizontal="left" vertical="center" shrinkToFit="1"/>
      <protection locked="0"/>
    </xf>
    <xf numFmtId="0" fontId="9" fillId="0" borderId="31" xfId="9" applyFill="1" applyBorder="1" applyAlignment="1" applyProtection="1">
      <alignment horizontal="right" vertical="center" shrinkToFit="1"/>
      <protection locked="0"/>
    </xf>
    <xf numFmtId="196" fontId="9" fillId="0" borderId="31" xfId="9" applyNumberFormat="1" applyFill="1" applyBorder="1" applyAlignment="1" applyProtection="1">
      <alignment horizontal="left" vertical="center" shrinkToFit="1"/>
      <protection locked="0"/>
    </xf>
    <xf numFmtId="196" fontId="9" fillId="0" borderId="30" xfId="9" applyNumberFormat="1" applyFill="1" applyBorder="1" applyAlignment="1" applyProtection="1">
      <alignment horizontal="left" vertical="center" shrinkToFit="1"/>
      <protection locked="0"/>
    </xf>
    <xf numFmtId="0" fontId="9" fillId="0" borderId="18" xfId="9" applyFill="1" applyBorder="1" applyAlignment="1" applyProtection="1">
      <alignment horizontal="right" vertical="center" shrinkToFit="1"/>
      <protection locked="0"/>
    </xf>
    <xf numFmtId="0" fontId="9" fillId="0" borderId="12" xfId="9" applyFill="1" applyBorder="1" applyAlignment="1" applyProtection="1">
      <alignment horizontal="right" vertical="center" shrinkToFit="1"/>
      <protection locked="0"/>
    </xf>
    <xf numFmtId="196" fontId="9" fillId="0" borderId="40" xfId="9" applyNumberFormat="1" applyFill="1" applyBorder="1" applyAlignment="1" applyProtection="1">
      <alignment horizontal="left" vertical="center" shrinkToFit="1"/>
      <protection locked="0"/>
    </xf>
    <xf numFmtId="0" fontId="9" fillId="0" borderId="40" xfId="9" applyFill="1" applyBorder="1" applyAlignment="1" applyProtection="1">
      <alignment horizontal="right" vertical="center" shrinkToFit="1"/>
      <protection locked="0"/>
    </xf>
    <xf numFmtId="196" fontId="9" fillId="0" borderId="216" xfId="9" applyNumberFormat="1" applyFill="1" applyBorder="1" applyAlignment="1" applyProtection="1">
      <alignment horizontal="left" vertical="center" shrinkToFit="1"/>
      <protection locked="0"/>
    </xf>
    <xf numFmtId="196" fontId="9" fillId="0" borderId="132" xfId="9" applyNumberFormat="1" applyFill="1" applyBorder="1" applyAlignment="1" applyProtection="1">
      <alignment horizontal="left" vertical="center" shrinkToFit="1"/>
      <protection locked="0"/>
    </xf>
    <xf numFmtId="196" fontId="9" fillId="0" borderId="49" xfId="9" applyNumberFormat="1" applyFill="1" applyBorder="1" applyAlignment="1" applyProtection="1">
      <alignment horizontal="left" vertical="center" shrinkToFit="1"/>
      <protection locked="0"/>
    </xf>
    <xf numFmtId="0" fontId="9" fillId="0" borderId="11" xfId="9" applyFill="1" applyBorder="1" applyAlignment="1" applyProtection="1">
      <alignment horizontal="right" vertical="center" shrinkToFit="1"/>
      <protection locked="0"/>
    </xf>
    <xf numFmtId="196" fontId="9" fillId="0" borderId="11" xfId="9" applyNumberFormat="1" applyFill="1" applyBorder="1" applyAlignment="1" applyProtection="1">
      <alignment horizontal="left" vertical="center" shrinkToFit="1"/>
      <protection locked="0"/>
    </xf>
    <xf numFmtId="196" fontId="9" fillId="0" borderId="10" xfId="9" applyNumberFormat="1" applyFill="1" applyBorder="1" applyAlignment="1" applyProtection="1">
      <alignment horizontal="left" vertical="center" shrinkToFit="1"/>
      <protection locked="0"/>
    </xf>
    <xf numFmtId="0" fontId="9" fillId="0" borderId="32" xfId="9" applyFill="1" applyBorder="1" applyAlignment="1" applyProtection="1">
      <alignment horizontal="right" vertical="center" shrinkToFit="1"/>
      <protection locked="0"/>
    </xf>
    <xf numFmtId="0" fontId="9" fillId="0" borderId="51" xfId="9" applyFill="1" applyBorder="1" applyAlignment="1" applyProtection="1">
      <alignment horizontal="right" vertical="center" shrinkToFit="1"/>
      <protection locked="0"/>
    </xf>
    <xf numFmtId="0" fontId="9" fillId="0" borderId="132" xfId="9" applyFill="1" applyBorder="1" applyAlignment="1" applyProtection="1">
      <alignment horizontal="right" vertical="center" shrinkToFit="1"/>
      <protection locked="0"/>
    </xf>
    <xf numFmtId="0" fontId="9" fillId="0" borderId="9" xfId="9" applyFill="1" applyBorder="1" applyAlignment="1" applyProtection="1">
      <alignment horizontal="right" vertical="center" shrinkToFit="1"/>
      <protection locked="0"/>
    </xf>
    <xf numFmtId="200" fontId="9" fillId="0" borderId="148" xfId="9" applyNumberFormat="1" applyFill="1" applyBorder="1" applyProtection="1">
      <alignment vertical="center"/>
      <protection locked="0"/>
    </xf>
    <xf numFmtId="200" fontId="9" fillId="0" borderId="146" xfId="9" applyNumberFormat="1" applyFill="1" applyBorder="1" applyProtection="1">
      <alignment vertical="center"/>
      <protection locked="0"/>
    </xf>
    <xf numFmtId="20" fontId="9" fillId="0" borderId="45" xfId="9" applyNumberFormat="1" applyFill="1" applyBorder="1" applyAlignment="1">
      <alignment vertical="center" shrinkToFit="1"/>
    </xf>
    <xf numFmtId="0" fontId="9" fillId="0" borderId="45" xfId="9" applyFill="1" applyBorder="1" applyAlignment="1">
      <alignment vertical="center" shrinkToFit="1"/>
    </xf>
    <xf numFmtId="200" fontId="9" fillId="0" borderId="278" xfId="9" applyNumberFormat="1" applyFill="1" applyBorder="1" applyProtection="1">
      <alignment vertical="center"/>
      <protection locked="0"/>
    </xf>
    <xf numFmtId="200" fontId="9" fillId="0" borderId="279" xfId="9" applyNumberFormat="1" applyFill="1" applyBorder="1" applyProtection="1">
      <alignment vertical="center"/>
      <protection locked="0"/>
    </xf>
    <xf numFmtId="204" fontId="9" fillId="6" borderId="148" xfId="9" applyNumberFormat="1" applyFill="1" applyBorder="1">
      <alignment vertical="center"/>
    </xf>
    <xf numFmtId="204" fontId="9" fillId="6" borderId="146" xfId="9" applyNumberFormat="1" applyFill="1" applyBorder="1">
      <alignment vertical="center"/>
    </xf>
    <xf numFmtId="204" fontId="9" fillId="6" borderId="96" xfId="9" applyNumberFormat="1" applyFill="1" applyBorder="1">
      <alignment vertical="center"/>
    </xf>
    <xf numFmtId="20" fontId="9" fillId="0" borderId="48" xfId="9" applyNumberFormat="1" applyFill="1" applyBorder="1" applyAlignment="1">
      <alignment vertical="center" shrinkToFit="1"/>
    </xf>
    <xf numFmtId="0" fontId="9" fillId="0" borderId="48" xfId="9" applyFill="1" applyBorder="1" applyAlignment="1">
      <alignment vertical="center" shrinkToFit="1"/>
    </xf>
    <xf numFmtId="20" fontId="15" fillId="0" borderId="48" xfId="9" applyNumberFormat="1" applyFont="1" applyFill="1" applyBorder="1" applyAlignment="1">
      <alignment horizontal="center" vertical="center" shrinkToFit="1"/>
    </xf>
    <xf numFmtId="206" fontId="9" fillId="0" borderId="77" xfId="9" applyNumberFormat="1" applyFill="1" applyBorder="1" applyAlignment="1" applyProtection="1">
      <alignment horizontal="center" vertical="center"/>
      <protection locked="0"/>
    </xf>
    <xf numFmtId="206" fontId="9" fillId="0" borderId="48" xfId="9" applyNumberFormat="1" applyFill="1" applyBorder="1" applyAlignment="1" applyProtection="1">
      <alignment horizontal="center" vertical="center"/>
      <protection locked="0"/>
    </xf>
    <xf numFmtId="206" fontId="9" fillId="0" borderId="82" xfId="9" applyNumberFormat="1" applyFill="1" applyBorder="1" applyAlignment="1" applyProtection="1">
      <alignment horizontal="center" vertical="center"/>
      <protection locked="0"/>
    </xf>
    <xf numFmtId="204" fontId="9" fillId="6" borderId="77" xfId="9" applyNumberFormat="1" applyFill="1" applyBorder="1">
      <alignment vertical="center"/>
    </xf>
    <xf numFmtId="204" fontId="9" fillId="6" borderId="48" xfId="9" applyNumberFormat="1" applyFill="1" applyBorder="1">
      <alignment vertical="center"/>
    </xf>
    <xf numFmtId="0" fontId="15" fillId="0" borderId="14" xfId="9" applyFont="1" applyFill="1" applyBorder="1" applyAlignment="1">
      <alignment horizontal="center" vertical="center" textRotation="255"/>
    </xf>
    <xf numFmtId="0" fontId="15" fillId="0" borderId="81" xfId="9" applyFont="1" applyFill="1" applyBorder="1" applyAlignment="1">
      <alignment horizontal="center" vertical="center" textRotation="255"/>
    </xf>
    <xf numFmtId="0" fontId="15" fillId="0" borderId="277" xfId="9" applyFont="1" applyFill="1" applyBorder="1" applyAlignment="1">
      <alignment horizontal="center" vertical="center" textRotation="255"/>
    </xf>
    <xf numFmtId="0" fontId="15" fillId="0" borderId="54" xfId="9" applyFont="1" applyFill="1" applyBorder="1" applyAlignment="1">
      <alignment horizontal="right" vertical="center"/>
    </xf>
    <xf numFmtId="0" fontId="15" fillId="0" borderId="51" xfId="9" applyFont="1" applyFill="1" applyBorder="1" applyAlignment="1">
      <alignment horizontal="right" vertical="center"/>
    </xf>
    <xf numFmtId="200" fontId="9" fillId="0" borderId="149" xfId="9" applyNumberFormat="1" applyFill="1" applyBorder="1" applyProtection="1">
      <alignment vertical="center"/>
      <protection locked="0"/>
    </xf>
    <xf numFmtId="200" fontId="9" fillId="0" borderId="86" xfId="9" applyNumberFormat="1" applyFill="1" applyBorder="1" applyProtection="1">
      <alignment vertical="center"/>
      <protection locked="0"/>
    </xf>
    <xf numFmtId="0" fontId="63" fillId="0" borderId="18" xfId="9" applyFont="1" applyFill="1" applyBorder="1" applyAlignment="1">
      <alignment horizontal="right" vertical="top" wrapText="1"/>
    </xf>
    <xf numFmtId="0" fontId="63" fillId="0" borderId="12" xfId="9" applyFont="1" applyFill="1" applyBorder="1" applyAlignment="1">
      <alignment horizontal="right" vertical="top" wrapText="1"/>
    </xf>
    <xf numFmtId="0" fontId="15" fillId="0" borderId="103" xfId="9" applyFont="1" applyFill="1" applyBorder="1" applyAlignment="1">
      <alignment horizontal="center" vertical="center"/>
    </xf>
    <xf numFmtId="0" fontId="15" fillId="0" borderId="75" xfId="9" applyFont="1" applyFill="1" applyBorder="1" applyAlignment="1">
      <alignment horizontal="center" vertical="center"/>
    </xf>
    <xf numFmtId="0" fontId="15" fillId="0" borderId="84" xfId="9" applyFont="1" applyFill="1" applyBorder="1" applyAlignment="1">
      <alignment horizontal="center" vertical="center"/>
    </xf>
    <xf numFmtId="0" fontId="63" fillId="0" borderId="9" xfId="0" applyFont="1" applyBorder="1" applyAlignment="1">
      <alignment horizontal="left" vertical="center"/>
    </xf>
    <xf numFmtId="0" fontId="63" fillId="0" borderId="11" xfId="0" applyFont="1" applyBorder="1" applyAlignment="1">
      <alignment horizontal="left" vertical="center"/>
    </xf>
    <xf numFmtId="0" fontId="15" fillId="0" borderId="144" xfId="9" applyFont="1" applyFill="1" applyBorder="1" applyAlignment="1">
      <alignment horizontal="center" vertical="center"/>
    </xf>
    <xf numFmtId="204" fontId="9" fillId="6" borderId="149" xfId="9" applyNumberFormat="1" applyFill="1" applyBorder="1">
      <alignment vertical="center"/>
    </xf>
    <xf numFmtId="204" fontId="9" fillId="6" borderId="86" xfId="9" applyNumberFormat="1" applyFill="1" applyBorder="1">
      <alignment vertical="center"/>
    </xf>
    <xf numFmtId="204" fontId="9" fillId="6" borderId="100" xfId="9" applyNumberFormat="1" applyFill="1" applyBorder="1">
      <alignment vertical="center"/>
    </xf>
    <xf numFmtId="0" fontId="15" fillId="0" borderId="161" xfId="9" applyFont="1" applyFill="1" applyBorder="1" applyAlignment="1">
      <alignment horizontal="center" vertical="center"/>
    </xf>
    <xf numFmtId="0" fontId="8" fillId="0" borderId="6" xfId="0" applyFont="1" applyBorder="1">
      <alignment vertical="center"/>
    </xf>
    <xf numFmtId="0" fontId="9" fillId="0" borderId="1" xfId="9" quotePrefix="1" applyFill="1" applyBorder="1" applyAlignment="1">
      <alignment horizontal="right" vertical="top"/>
    </xf>
    <xf numFmtId="0" fontId="9" fillId="0" borderId="0" xfId="9" applyFill="1" applyAlignment="1">
      <alignment horizontal="right" vertical="top"/>
    </xf>
    <xf numFmtId="0" fontId="9" fillId="0" borderId="0" xfId="9" applyFill="1" applyAlignment="1">
      <alignment horizontal="left" vertical="center" wrapText="1" shrinkToFit="1"/>
    </xf>
    <xf numFmtId="0" fontId="2" fillId="0" borderId="0" xfId="0" applyFont="1" applyAlignment="1">
      <alignment horizontal="left" vertical="center" wrapText="1" shrinkToFit="1"/>
    </xf>
    <xf numFmtId="0" fontId="15" fillId="0" borderId="120" xfId="9" applyFont="1" applyFill="1" applyBorder="1" applyAlignment="1">
      <alignment horizontal="center" vertical="center" textRotation="255" wrapText="1"/>
    </xf>
    <xf numFmtId="0" fontId="15" fillId="0" borderId="92" xfId="9" applyFont="1" applyFill="1" applyBorder="1" applyAlignment="1">
      <alignment horizontal="center" vertical="center" textRotation="255" wrapText="1"/>
    </xf>
    <xf numFmtId="0" fontId="15" fillId="0" borderId="7" xfId="9" applyFont="1" applyFill="1" applyBorder="1" applyAlignment="1">
      <alignment horizontal="center" vertical="center" textRotation="255" wrapText="1"/>
    </xf>
    <xf numFmtId="0" fontId="15" fillId="0" borderId="0" xfId="9" applyFont="1" applyFill="1" applyAlignment="1">
      <alignment horizontal="center" vertical="center" textRotation="255" wrapText="1"/>
    </xf>
    <xf numFmtId="0" fontId="15" fillId="0" borderId="9" xfId="9" applyFont="1" applyFill="1" applyBorder="1" applyAlignment="1">
      <alignment horizontal="center" vertical="center" textRotation="255" wrapText="1"/>
    </xf>
    <xf numFmtId="0" fontId="15" fillId="0" borderId="11" xfId="9" applyFont="1" applyFill="1" applyBorder="1" applyAlignment="1">
      <alignment horizontal="center" vertical="center" textRotation="255" wrapText="1"/>
    </xf>
    <xf numFmtId="0" fontId="15" fillId="0" borderId="120" xfId="9" applyFont="1" applyFill="1" applyBorder="1" applyAlignment="1">
      <alignment horizontal="center" vertical="center"/>
    </xf>
    <xf numFmtId="0" fontId="15" fillId="0" borderId="92" xfId="9" applyFont="1" applyFill="1" applyBorder="1" applyAlignment="1">
      <alignment horizontal="center" vertical="center"/>
    </xf>
    <xf numFmtId="0" fontId="15" fillId="0" borderId="93" xfId="9" applyFont="1" applyFill="1" applyBorder="1" applyAlignment="1">
      <alignment horizontal="center" vertical="center"/>
    </xf>
    <xf numFmtId="0" fontId="9" fillId="0" borderId="120" xfId="9" applyFill="1" applyBorder="1" applyAlignment="1" applyProtection="1">
      <alignment horizontal="right" vertical="center" shrinkToFit="1"/>
      <protection locked="0"/>
    </xf>
    <xf numFmtId="0" fontId="9" fillId="0" borderId="92" xfId="9" applyFill="1" applyBorder="1" applyAlignment="1" applyProtection="1">
      <alignment horizontal="right" vertical="center" shrinkToFit="1"/>
      <protection locked="0"/>
    </xf>
    <xf numFmtId="0" fontId="8" fillId="0" borderId="12" xfId="0" applyFont="1" applyBorder="1">
      <alignment vertical="center"/>
    </xf>
    <xf numFmtId="0" fontId="8" fillId="0" borderId="7" xfId="0" applyFont="1" applyBorder="1">
      <alignment vertical="center"/>
    </xf>
    <xf numFmtId="0" fontId="8" fillId="0" borderId="0" xfId="0" applyFont="1">
      <alignment vertical="center"/>
    </xf>
    <xf numFmtId="0" fontId="8" fillId="0" borderId="8" xfId="0" applyFont="1" applyBorder="1">
      <alignment vertical="center"/>
    </xf>
    <xf numFmtId="0" fontId="15" fillId="0" borderId="8" xfId="9" applyFont="1" applyFill="1" applyBorder="1" applyAlignment="1">
      <alignment horizontal="center" vertical="center" textRotation="255" wrapText="1"/>
    </xf>
    <xf numFmtId="0" fontId="8" fillId="0" borderId="11" xfId="0" applyFont="1" applyBorder="1">
      <alignment vertical="center"/>
    </xf>
    <xf numFmtId="0" fontId="8" fillId="0" borderId="10" xfId="0" applyFont="1" applyBorder="1">
      <alignment vertical="center"/>
    </xf>
    <xf numFmtId="0" fontId="36" fillId="0" borderId="0" xfId="9" applyFont="1" applyFill="1" applyAlignment="1">
      <alignment horizontal="center" vertical="center"/>
    </xf>
    <xf numFmtId="200" fontId="9" fillId="0" borderId="151" xfId="9" applyNumberFormat="1" applyFill="1" applyBorder="1" applyProtection="1">
      <alignment vertical="center"/>
      <protection locked="0"/>
    </xf>
    <xf numFmtId="200" fontId="9" fillId="0" borderId="145" xfId="9" applyNumberFormat="1" applyFill="1" applyBorder="1" applyProtection="1">
      <alignment vertical="center"/>
      <protection locked="0"/>
    </xf>
    <xf numFmtId="20" fontId="15" fillId="0" borderId="45" xfId="9" applyNumberFormat="1" applyFont="1" applyFill="1" applyBorder="1" applyAlignment="1">
      <alignment horizontal="right" vertical="center"/>
    </xf>
    <xf numFmtId="20" fontId="9" fillId="0" borderId="46" xfId="9" applyNumberFormat="1" applyFill="1" applyBorder="1">
      <alignment vertical="center"/>
    </xf>
    <xf numFmtId="204" fontId="9" fillId="6" borderId="151" xfId="9" applyNumberFormat="1" applyFill="1" applyBorder="1">
      <alignment vertical="center"/>
    </xf>
    <xf numFmtId="204" fontId="9" fillId="6" borderId="145" xfId="9" applyNumberFormat="1" applyFill="1" applyBorder="1">
      <alignment vertical="center"/>
    </xf>
    <xf numFmtId="204" fontId="9" fillId="6" borderId="104" xfId="9" applyNumberFormat="1" applyFill="1" applyBorder="1">
      <alignment vertical="center"/>
    </xf>
    <xf numFmtId="0" fontId="16" fillId="0" borderId="0" xfId="9" applyFont="1" applyFill="1" applyAlignment="1">
      <alignment horizontal="left" vertical="top" wrapText="1"/>
    </xf>
    <xf numFmtId="0" fontId="16" fillId="0" borderId="3" xfId="9" applyFont="1" applyFill="1" applyBorder="1" applyAlignment="1">
      <alignment horizontal="left" vertical="top" wrapText="1"/>
    </xf>
    <xf numFmtId="0" fontId="15" fillId="0" borderId="12" xfId="9" applyFont="1" applyFill="1" applyBorder="1" applyAlignment="1">
      <alignment horizontal="left" vertical="top" wrapText="1"/>
    </xf>
    <xf numFmtId="0" fontId="15" fillId="0" borderId="23" xfId="9" applyFont="1" applyFill="1" applyBorder="1" applyAlignment="1">
      <alignment horizontal="center" vertical="center" textRotation="255"/>
    </xf>
    <xf numFmtId="0" fontId="15" fillId="0" borderId="78" xfId="9" applyFont="1" applyFill="1" applyBorder="1" applyAlignment="1">
      <alignment horizontal="right" vertical="center"/>
    </xf>
    <xf numFmtId="0" fontId="15" fillId="0" borderId="46" xfId="9" applyFont="1" applyFill="1" applyBorder="1" applyAlignment="1">
      <alignment horizontal="right" vertical="center"/>
    </xf>
    <xf numFmtId="215" fontId="9" fillId="0" borderId="78" xfId="9" applyNumberFormat="1" applyFill="1" applyBorder="1" applyAlignment="1" applyProtection="1">
      <alignment horizontal="center" vertical="center"/>
      <protection locked="0"/>
    </xf>
    <xf numFmtId="215" fontId="9" fillId="0" borderId="46" xfId="9" applyNumberFormat="1" applyFill="1" applyBorder="1" applyAlignment="1" applyProtection="1">
      <alignment horizontal="center" vertical="center"/>
      <protection locked="0"/>
    </xf>
    <xf numFmtId="215" fontId="9" fillId="0" borderId="89" xfId="9" applyNumberFormat="1" applyFill="1" applyBorder="1" applyAlignment="1" applyProtection="1">
      <alignment horizontal="center" vertical="center"/>
      <protection locked="0"/>
    </xf>
    <xf numFmtId="216" fontId="9" fillId="6" borderId="78" xfId="9" applyNumberFormat="1" applyFill="1" applyBorder="1" applyAlignment="1">
      <alignment horizontal="center" vertical="center" wrapText="1"/>
    </xf>
    <xf numFmtId="216" fontId="9" fillId="6" borderId="46" xfId="9" applyNumberFormat="1" applyFill="1" applyBorder="1" applyAlignment="1">
      <alignment horizontal="center" vertical="center" wrapText="1"/>
    </xf>
    <xf numFmtId="216" fontId="9" fillId="6" borderId="89" xfId="9" applyNumberFormat="1" applyFill="1" applyBorder="1" applyAlignment="1">
      <alignment horizontal="center" vertical="center" wrapText="1"/>
    </xf>
    <xf numFmtId="20" fontId="9" fillId="0" borderId="44" xfId="9" applyNumberFormat="1" applyFill="1" applyBorder="1" applyAlignment="1">
      <alignment vertical="center" shrinkToFit="1"/>
    </xf>
    <xf numFmtId="0" fontId="9" fillId="0" borderId="44" xfId="9" applyFill="1" applyBorder="1" applyAlignment="1">
      <alignment vertical="center" shrinkToFit="1"/>
    </xf>
    <xf numFmtId="20" fontId="15" fillId="0" borderId="44" xfId="9" applyNumberFormat="1" applyFont="1" applyFill="1" applyBorder="1" applyAlignment="1">
      <alignment horizontal="center" vertical="center" shrinkToFit="1"/>
    </xf>
    <xf numFmtId="200" fontId="9" fillId="0" borderId="153" xfId="9" applyNumberFormat="1" applyFill="1" applyBorder="1" applyProtection="1">
      <alignment vertical="center"/>
      <protection locked="0"/>
    </xf>
    <xf numFmtId="200" fontId="9" fillId="0" borderId="87" xfId="9" applyNumberFormat="1" applyFill="1" applyBorder="1" applyProtection="1">
      <alignment vertical="center"/>
      <protection locked="0"/>
    </xf>
    <xf numFmtId="204" fontId="9" fillId="6" borderId="57" xfId="9" applyNumberFormat="1" applyFill="1" applyBorder="1">
      <alignment vertical="center"/>
    </xf>
    <xf numFmtId="204" fontId="9" fillId="6" borderId="44" xfId="9" applyNumberFormat="1" applyFill="1" applyBorder="1">
      <alignment vertical="center"/>
    </xf>
    <xf numFmtId="206" fontId="9" fillId="0" borderId="57" xfId="9" applyNumberFormat="1" applyFill="1" applyBorder="1" applyAlignment="1" applyProtection="1">
      <alignment horizontal="center" vertical="center"/>
      <protection locked="0"/>
    </xf>
    <xf numFmtId="206" fontId="9" fillId="0" borderId="44" xfId="9" applyNumberFormat="1" applyFill="1" applyBorder="1" applyAlignment="1" applyProtection="1">
      <alignment horizontal="center" vertical="center"/>
      <protection locked="0"/>
    </xf>
    <xf numFmtId="206" fontId="9" fillId="0" borderId="91" xfId="9" applyNumberFormat="1" applyFill="1" applyBorder="1" applyAlignment="1" applyProtection="1">
      <alignment horizontal="center" vertical="center"/>
      <protection locked="0"/>
    </xf>
    <xf numFmtId="216" fontId="9" fillId="6" borderId="57" xfId="9" applyNumberFormat="1" applyFill="1" applyBorder="1" applyAlignment="1">
      <alignment horizontal="center" vertical="center" wrapText="1"/>
    </xf>
    <xf numFmtId="216" fontId="9" fillId="6" borderId="44" xfId="9" applyNumberFormat="1" applyFill="1" applyBorder="1" applyAlignment="1">
      <alignment horizontal="center" vertical="center" wrapText="1"/>
    </xf>
    <xf numFmtId="216" fontId="9" fillId="6" borderId="91" xfId="9" applyNumberFormat="1" applyFill="1" applyBorder="1" applyAlignment="1">
      <alignment horizontal="center" vertical="center" wrapText="1"/>
    </xf>
    <xf numFmtId="0" fontId="9" fillId="0" borderId="1" xfId="0" quotePrefix="1" applyFont="1" applyBorder="1" applyAlignment="1">
      <alignment horizontal="right" vertical="top"/>
    </xf>
    <xf numFmtId="0" fontId="9" fillId="0" borderId="0" xfId="0" applyFont="1" applyAlignment="1">
      <alignment horizontal="right" vertical="top"/>
    </xf>
    <xf numFmtId="57" fontId="9" fillId="0" borderId="46" xfId="9" applyNumberFormat="1" applyFill="1" applyBorder="1" applyAlignment="1" applyProtection="1">
      <alignment horizontal="left" vertical="center"/>
      <protection locked="0"/>
    </xf>
    <xf numFmtId="0" fontId="9" fillId="0" borderId="46" xfId="9" applyFill="1" applyBorder="1" applyAlignment="1" applyProtection="1">
      <alignment horizontal="left" vertical="center"/>
      <protection locked="0"/>
    </xf>
    <xf numFmtId="0" fontId="9" fillId="0" borderId="1" xfId="0" quotePrefix="1" applyFont="1" applyBorder="1" applyAlignment="1">
      <alignment horizontal="right" vertical="center"/>
    </xf>
    <xf numFmtId="0" fontId="9" fillId="0" borderId="0" xfId="0" applyFont="1" applyAlignment="1">
      <alignment horizontal="right" vertical="center"/>
    </xf>
    <xf numFmtId="0" fontId="12" fillId="0" borderId="0" xfId="9" applyFont="1" applyFill="1" applyAlignment="1">
      <alignment horizontal="center" vertical="top" wrapText="1"/>
    </xf>
    <xf numFmtId="0" fontId="9" fillId="0" borderId="24" xfId="9" applyFill="1" applyBorder="1" applyAlignment="1">
      <alignment horizontal="center" vertical="center"/>
    </xf>
    <xf numFmtId="3" fontId="9" fillId="0" borderId="46" xfId="9" applyNumberFormat="1" applyFill="1" applyBorder="1" applyAlignment="1" applyProtection="1">
      <alignment horizontal="center"/>
      <protection locked="0"/>
    </xf>
    <xf numFmtId="0" fontId="9" fillId="0" borderId="0" xfId="9" applyFill="1" applyAlignment="1">
      <alignment horizontal="left"/>
    </xf>
    <xf numFmtId="0" fontId="16" fillId="0" borderId="24" xfId="9" applyFont="1" applyFill="1" applyBorder="1" applyAlignment="1">
      <alignment horizontal="center" vertical="center" wrapText="1" shrinkToFit="1"/>
    </xf>
    <xf numFmtId="0" fontId="16" fillId="0" borderId="24" xfId="9" applyFont="1" applyFill="1" applyBorder="1" applyAlignment="1">
      <alignment horizontal="center" vertical="center"/>
    </xf>
    <xf numFmtId="0" fontId="9" fillId="0" borderId="160" xfId="9" applyFill="1" applyBorder="1" applyAlignment="1" applyProtection="1">
      <alignment horizontal="center" vertical="center" wrapText="1"/>
      <protection locked="0"/>
    </xf>
    <xf numFmtId="0" fontId="9" fillId="0" borderId="158" xfId="9" applyFill="1" applyBorder="1" applyAlignment="1" applyProtection="1">
      <alignment horizontal="center" vertical="center" wrapText="1"/>
      <protection locked="0"/>
    </xf>
    <xf numFmtId="0" fontId="9" fillId="0" borderId="23" xfId="9" applyFill="1" applyBorder="1" applyAlignment="1" applyProtection="1">
      <alignment horizontal="center" vertical="center" wrapText="1"/>
      <protection locked="0"/>
    </xf>
    <xf numFmtId="0" fontId="9" fillId="0" borderId="24" xfId="9" applyFill="1" applyBorder="1" applyAlignment="1" applyProtection="1">
      <alignment horizontal="center" vertical="center" wrapText="1"/>
      <protection locked="0"/>
    </xf>
    <xf numFmtId="0" fontId="9" fillId="0" borderId="14" xfId="9" applyFill="1" applyBorder="1" applyAlignment="1" applyProtection="1">
      <alignment horizontal="center" vertical="center" wrapText="1"/>
      <protection locked="0"/>
    </xf>
    <xf numFmtId="0" fontId="9" fillId="0" borderId="54" xfId="9" applyFill="1" applyBorder="1" applyAlignment="1" applyProtection="1">
      <alignment vertical="center" shrinkToFit="1"/>
      <protection locked="0"/>
    </xf>
    <xf numFmtId="0" fontId="9" fillId="0" borderId="51" xfId="9" applyFill="1" applyBorder="1" applyAlignment="1" applyProtection="1">
      <alignment vertical="center" shrinkToFit="1"/>
      <protection locked="0"/>
    </xf>
    <xf numFmtId="0" fontId="9" fillId="0" borderId="47" xfId="9" applyFill="1" applyBorder="1" applyAlignment="1" applyProtection="1">
      <alignment vertical="center" shrinkToFit="1"/>
      <protection locked="0"/>
    </xf>
    <xf numFmtId="181" fontId="9" fillId="0" borderId="156" xfId="9" applyNumberFormat="1" applyFill="1" applyBorder="1" applyAlignment="1" applyProtection="1">
      <alignment horizontal="center" vertical="center"/>
      <protection locked="0"/>
    </xf>
    <xf numFmtId="181" fontId="9" fillId="0" borderId="45" xfId="9" applyNumberFormat="1" applyFill="1" applyBorder="1" applyAlignment="1" applyProtection="1">
      <alignment horizontal="center" vertical="center"/>
      <protection locked="0"/>
    </xf>
    <xf numFmtId="181" fontId="9" fillId="0" borderId="90" xfId="9" applyNumberFormat="1" applyFill="1" applyBorder="1" applyAlignment="1" applyProtection="1">
      <alignment horizontal="center" vertical="center"/>
      <protection locked="0"/>
    </xf>
    <xf numFmtId="0" fontId="9" fillId="0" borderId="243" xfId="9" applyFill="1" applyBorder="1" applyAlignment="1">
      <alignment horizontal="center" vertical="center"/>
    </xf>
    <xf numFmtId="0" fontId="9" fillId="0" borderId="7" xfId="9" applyFill="1" applyBorder="1" applyAlignment="1" applyProtection="1">
      <alignment horizontal="center" vertical="center" wrapText="1"/>
      <protection locked="0"/>
    </xf>
    <xf numFmtId="0" fontId="9" fillId="0" borderId="0" xfId="9" applyFill="1" applyAlignment="1" applyProtection="1">
      <alignment horizontal="center" vertical="center" wrapText="1"/>
      <protection locked="0"/>
    </xf>
    <xf numFmtId="0" fontId="9" fillId="0" borderId="8" xfId="9" applyFill="1" applyBorder="1" applyAlignment="1" applyProtection="1">
      <alignment horizontal="center" vertical="center" wrapText="1"/>
      <protection locked="0"/>
    </xf>
    <xf numFmtId="0" fontId="9" fillId="0" borderId="55" xfId="9" applyFill="1" applyBorder="1" applyAlignment="1" applyProtection="1">
      <alignment vertical="center" shrinkToFit="1"/>
      <protection locked="0"/>
    </xf>
    <xf numFmtId="0" fontId="9" fillId="0" borderId="45" xfId="9" applyFill="1" applyBorder="1" applyAlignment="1" applyProtection="1">
      <alignment vertical="center" shrinkToFit="1"/>
      <protection locked="0"/>
    </xf>
    <xf numFmtId="0" fontId="9" fillId="0" borderId="90" xfId="9" applyFill="1" applyBorder="1" applyAlignment="1" applyProtection="1">
      <alignment vertical="center" shrinkToFit="1"/>
      <protection locked="0"/>
    </xf>
    <xf numFmtId="0" fontId="9" fillId="0" borderId="79" xfId="9" applyFill="1" applyBorder="1" applyAlignment="1" applyProtection="1">
      <alignment horizontal="center" vertical="center" wrapText="1"/>
      <protection locked="0"/>
    </xf>
    <xf numFmtId="0" fontId="9" fillId="0" borderId="88" xfId="9" applyFill="1" applyBorder="1" applyAlignment="1" applyProtection="1">
      <alignment horizontal="center" vertical="center" wrapText="1"/>
      <protection locked="0"/>
    </xf>
    <xf numFmtId="0" fontId="9" fillId="0" borderId="102" xfId="9" applyFill="1" applyBorder="1" applyAlignment="1" applyProtection="1">
      <alignment horizontal="center" vertical="center" wrapText="1"/>
      <protection locked="0"/>
    </xf>
    <xf numFmtId="0" fontId="9" fillId="0" borderId="78" xfId="9" applyFill="1" applyBorder="1" applyAlignment="1" applyProtection="1">
      <alignment horizontal="center" vertical="center" wrapText="1"/>
      <protection locked="0"/>
    </xf>
    <xf numFmtId="0" fontId="9" fillId="0" borderId="46" xfId="9" applyFill="1" applyBorder="1" applyAlignment="1" applyProtection="1">
      <alignment horizontal="center" vertical="center" wrapText="1"/>
      <protection locked="0"/>
    </xf>
    <xf numFmtId="0" fontId="9" fillId="0" borderId="89" xfId="9" applyFill="1" applyBorder="1" applyAlignment="1" applyProtection="1">
      <alignment horizontal="center" vertical="center" wrapText="1"/>
      <protection locked="0"/>
    </xf>
    <xf numFmtId="0" fontId="3" fillId="0" borderId="112" xfId="9" applyFont="1" applyFill="1" applyBorder="1" applyAlignment="1">
      <alignment horizontal="center" vertical="center"/>
    </xf>
    <xf numFmtId="0" fontId="3" fillId="0" borderId="157" xfId="9" applyFont="1" applyFill="1" applyBorder="1" applyAlignment="1">
      <alignment horizontal="center" vertical="center"/>
    </xf>
    <xf numFmtId="0" fontId="9" fillId="0" borderId="16" xfId="9" quotePrefix="1" applyFill="1" applyBorder="1" applyAlignment="1">
      <alignment horizontal="right" vertical="top"/>
    </xf>
    <xf numFmtId="0" fontId="9" fillId="0" borderId="12" xfId="9" applyFill="1" applyBorder="1" applyAlignment="1">
      <alignment horizontal="right" vertical="top"/>
    </xf>
    <xf numFmtId="0" fontId="9" fillId="0" borderId="12" xfId="9" applyFill="1" applyBorder="1" applyAlignment="1">
      <alignment horizontal="left" vertical="top" wrapText="1"/>
    </xf>
    <xf numFmtId="0" fontId="36" fillId="0" borderId="0" xfId="9" applyFont="1" applyFill="1" applyAlignment="1">
      <alignment horizontal="left" vertical="center" wrapText="1"/>
    </xf>
    <xf numFmtId="181" fontId="9" fillId="0" borderId="55" xfId="9" applyNumberFormat="1" applyFill="1" applyBorder="1" applyAlignment="1" applyProtection="1">
      <alignment horizontal="center" vertical="center"/>
      <protection locked="0"/>
    </xf>
    <xf numFmtId="0" fontId="9" fillId="0" borderId="46" xfId="9" applyFill="1" applyBorder="1" applyAlignment="1" applyProtection="1">
      <alignment horizontal="center" shrinkToFit="1"/>
      <protection locked="0"/>
    </xf>
    <xf numFmtId="181" fontId="9" fillId="0" borderId="57" xfId="9" applyNumberFormat="1" applyFill="1" applyBorder="1" applyAlignment="1" applyProtection="1">
      <alignment horizontal="center" vertical="center"/>
      <protection locked="0"/>
    </xf>
    <xf numFmtId="181" fontId="9" fillId="0" borderId="44" xfId="9" applyNumberFormat="1" applyFill="1" applyBorder="1" applyAlignment="1" applyProtection="1">
      <alignment horizontal="center" vertical="center"/>
      <protection locked="0"/>
    </xf>
    <xf numFmtId="181" fontId="9" fillId="0" borderId="91" xfId="9" applyNumberFormat="1" applyFill="1" applyBorder="1" applyAlignment="1" applyProtection="1">
      <alignment horizontal="center" vertical="center"/>
      <protection locked="0"/>
    </xf>
    <xf numFmtId="0" fontId="9" fillId="0" borderId="57" xfId="9" applyFill="1" applyBorder="1" applyAlignment="1" applyProtection="1">
      <alignment vertical="center" shrinkToFit="1"/>
      <protection locked="0"/>
    </xf>
    <xf numFmtId="0" fontId="9" fillId="0" borderId="44" xfId="9" applyFill="1" applyBorder="1" applyAlignment="1" applyProtection="1">
      <alignment vertical="center" shrinkToFit="1"/>
      <protection locked="0"/>
    </xf>
    <xf numFmtId="0" fontId="9" fillId="0" borderId="0" xfId="9" quotePrefix="1" applyFill="1" applyAlignment="1">
      <alignment horizontal="right" vertical="top"/>
    </xf>
    <xf numFmtId="0" fontId="9" fillId="0" borderId="46" xfId="9" applyFill="1" applyBorder="1" applyAlignment="1" applyProtection="1">
      <alignment horizontal="left" vertical="center" wrapText="1"/>
      <protection locked="0"/>
    </xf>
    <xf numFmtId="181" fontId="9" fillId="0" borderId="155" xfId="9" applyNumberFormat="1" applyFill="1" applyBorder="1" applyAlignment="1" applyProtection="1">
      <alignment horizontal="center" vertical="center"/>
      <protection locked="0"/>
    </xf>
    <xf numFmtId="181" fontId="9" fillId="0" borderId="51" xfId="9" applyNumberFormat="1" applyFill="1" applyBorder="1" applyAlignment="1" applyProtection="1">
      <alignment horizontal="center" vertical="center"/>
      <protection locked="0"/>
    </xf>
    <xf numFmtId="181" fontId="9" fillId="0" borderId="47" xfId="9" applyNumberFormat="1" applyFill="1" applyBorder="1" applyAlignment="1" applyProtection="1">
      <alignment horizontal="center" vertical="center"/>
      <protection locked="0"/>
    </xf>
    <xf numFmtId="0" fontId="9" fillId="0" borderId="91" xfId="9" applyFill="1" applyBorder="1" applyAlignment="1" applyProtection="1">
      <alignment vertical="center" shrinkToFit="1"/>
      <protection locked="0"/>
    </xf>
    <xf numFmtId="181" fontId="9" fillId="0" borderId="62" xfId="9" applyNumberFormat="1" applyFill="1" applyBorder="1" applyAlignment="1" applyProtection="1">
      <alignment horizontal="center" vertical="center"/>
      <protection locked="0"/>
    </xf>
    <xf numFmtId="181" fontId="9" fillId="0" borderId="54" xfId="9" applyNumberFormat="1" applyFill="1" applyBorder="1" applyAlignment="1" applyProtection="1">
      <alignment horizontal="center" vertical="center"/>
      <protection locked="0"/>
    </xf>
    <xf numFmtId="0" fontId="15" fillId="0" borderId="11" xfId="9" applyFont="1" applyFill="1" applyBorder="1" applyAlignment="1">
      <alignment horizontal="left" vertical="top" wrapText="1"/>
    </xf>
    <xf numFmtId="0" fontId="2" fillId="0" borderId="0" xfId="0" applyFont="1" applyAlignment="1">
      <alignment horizontal="right" vertical="top"/>
    </xf>
    <xf numFmtId="0" fontId="15" fillId="0" borderId="2" xfId="9" applyFont="1" applyFill="1" applyBorder="1" applyAlignment="1">
      <alignment horizontal="left" vertical="center"/>
    </xf>
    <xf numFmtId="0" fontId="15" fillId="0" borderId="0" xfId="9" applyFont="1" applyFill="1" applyAlignment="1">
      <alignment horizontal="left" vertical="center" wrapText="1"/>
    </xf>
    <xf numFmtId="0" fontId="9" fillId="0" borderId="0" xfId="9" applyFill="1" applyAlignment="1">
      <alignment horizontal="right" vertical="center" shrinkToFit="1"/>
    </xf>
    <xf numFmtId="181" fontId="9" fillId="0" borderId="46" xfId="9" applyNumberFormat="1" applyFill="1" applyBorder="1" applyAlignment="1" applyProtection="1">
      <alignment horizontal="center" vertical="center" shrinkToFit="1"/>
      <protection locked="0"/>
    </xf>
    <xf numFmtId="0" fontId="12" fillId="0" borderId="0" xfId="9" applyFont="1" applyFill="1" applyAlignment="1">
      <alignment horizontal="center" vertical="center"/>
    </xf>
    <xf numFmtId="0" fontId="9" fillId="0" borderId="0" xfId="9" applyFill="1" applyAlignment="1" applyProtection="1">
      <alignment horizontal="left" vertical="center" wrapText="1"/>
      <protection locked="0"/>
    </xf>
    <xf numFmtId="0" fontId="21" fillId="0" borderId="0" xfId="9" applyFont="1" applyFill="1" applyAlignment="1">
      <alignment horizontal="left" vertical="center"/>
    </xf>
    <xf numFmtId="0" fontId="9" fillId="0" borderId="46" xfId="9" applyFill="1" applyBorder="1" applyAlignment="1">
      <alignment horizontal="left" vertical="center" shrinkToFit="1"/>
    </xf>
    <xf numFmtId="0" fontId="12" fillId="0" borderId="46" xfId="0" applyFont="1" applyBorder="1" applyAlignment="1" applyProtection="1">
      <alignment horizontal="center" vertical="center"/>
      <protection locked="0"/>
    </xf>
    <xf numFmtId="0" fontId="36" fillId="0" borderId="0" xfId="9" applyFont="1" applyFill="1" applyAlignment="1">
      <alignment horizontal="left" vertical="top" wrapText="1"/>
    </xf>
    <xf numFmtId="0" fontId="15" fillId="0" borderId="0" xfId="9" applyFont="1" applyFill="1" applyAlignment="1">
      <alignment horizontal="left" vertical="top"/>
    </xf>
    <xf numFmtId="0" fontId="26" fillId="0" borderId="55" xfId="9" applyFont="1" applyFill="1" applyBorder="1" applyAlignment="1">
      <alignment horizontal="distributed" vertical="center" shrinkToFit="1"/>
    </xf>
    <xf numFmtId="0" fontId="26" fillId="0" borderId="45" xfId="9" applyFont="1" applyFill="1" applyBorder="1" applyAlignment="1">
      <alignment horizontal="distributed" vertical="center" shrinkToFit="1"/>
    </xf>
    <xf numFmtId="0" fontId="26" fillId="0" borderId="173" xfId="9" applyFont="1" applyFill="1" applyBorder="1" applyAlignment="1">
      <alignment horizontal="distributed" vertical="center" shrinkToFit="1"/>
    </xf>
    <xf numFmtId="0" fontId="26" fillId="0" borderId="96" xfId="9" applyFont="1" applyFill="1" applyBorder="1" applyAlignment="1">
      <alignment horizontal="distributed" vertical="center" shrinkToFit="1"/>
    </xf>
    <xf numFmtId="0" fontId="26" fillId="0" borderId="9" xfId="9" applyFont="1" applyFill="1" applyBorder="1" applyAlignment="1">
      <alignment horizontal="distributed" vertical="center" shrinkToFit="1"/>
    </xf>
    <xf numFmtId="0" fontId="26" fillId="0" borderId="11" xfId="9" applyFont="1" applyFill="1" applyBorder="1" applyAlignment="1">
      <alignment horizontal="distributed" vertical="center" shrinkToFit="1"/>
    </xf>
    <xf numFmtId="0" fontId="26" fillId="0" borderId="11" xfId="9" applyFont="1" applyFill="1" applyBorder="1" applyAlignment="1" applyProtection="1">
      <alignment horizontal="left" vertical="center" shrinkToFit="1"/>
      <protection locked="0"/>
    </xf>
    <xf numFmtId="0" fontId="26" fillId="0" borderId="18" xfId="9" applyFont="1" applyFill="1" applyBorder="1" applyAlignment="1">
      <alignment horizontal="distributed" vertical="center" shrinkToFit="1"/>
    </xf>
    <xf numFmtId="0" fontId="26" fillId="0" borderId="12" xfId="9" applyFont="1" applyFill="1" applyBorder="1" applyAlignment="1">
      <alignment horizontal="distributed" vertical="center" shrinkToFit="1"/>
    </xf>
    <xf numFmtId="0" fontId="26" fillId="0" borderId="126" xfId="9" applyFont="1" applyFill="1" applyBorder="1" applyAlignment="1">
      <alignment horizontal="distributed" vertical="center" shrinkToFit="1"/>
    </xf>
    <xf numFmtId="0" fontId="26" fillId="0" borderId="84" xfId="9" applyFont="1" applyFill="1" applyBorder="1" applyAlignment="1">
      <alignment horizontal="distributed" vertical="center" shrinkToFit="1"/>
    </xf>
    <xf numFmtId="0" fontId="26" fillId="0" borderId="159" xfId="9" applyFont="1" applyFill="1" applyBorder="1" applyAlignment="1">
      <alignment horizontal="distributed" vertical="center" shrinkToFit="1"/>
    </xf>
    <xf numFmtId="0" fontId="26" fillId="0" borderId="148" xfId="9" applyFont="1" applyFill="1" applyBorder="1" applyAlignment="1">
      <alignment horizontal="distributed" vertical="center" shrinkToFit="1"/>
    </xf>
    <xf numFmtId="0" fontId="26" fillId="0" borderId="32" xfId="9" applyFont="1" applyFill="1" applyBorder="1" applyAlignment="1">
      <alignment horizontal="center" vertical="center"/>
    </xf>
    <xf numFmtId="0" fontId="26" fillId="0" borderId="31" xfId="9" applyFont="1" applyFill="1" applyBorder="1" applyAlignment="1">
      <alignment horizontal="center" vertical="center"/>
    </xf>
    <xf numFmtId="0" fontId="26" fillId="0" borderId="174" xfId="9" applyFont="1" applyFill="1" applyBorder="1" applyAlignment="1">
      <alignment horizontal="center" vertical="center"/>
    </xf>
    <xf numFmtId="0" fontId="26" fillId="0" borderId="161" xfId="9" applyFont="1" applyFill="1" applyBorder="1" applyAlignment="1">
      <alignment horizontal="center" vertical="center"/>
    </xf>
    <xf numFmtId="0" fontId="26" fillId="0" borderId="30" xfId="9" applyFont="1" applyFill="1" applyBorder="1" applyAlignment="1">
      <alignment horizontal="center" vertical="center"/>
    </xf>
    <xf numFmtId="0" fontId="3" fillId="0" borderId="110" xfId="9" applyFont="1" applyFill="1" applyBorder="1" applyAlignment="1">
      <alignment horizontal="center" vertical="center"/>
    </xf>
    <xf numFmtId="0" fontId="3" fillId="0" borderId="111" xfId="9" applyFont="1" applyFill="1" applyBorder="1" applyAlignment="1">
      <alignment horizontal="center" vertical="center"/>
    </xf>
    <xf numFmtId="201" fontId="22" fillId="2" borderId="57" xfId="9" applyNumberFormat="1" applyFont="1" applyFill="1" applyBorder="1" applyAlignment="1" applyProtection="1">
      <alignment horizontal="center" vertical="center"/>
      <protection locked="0"/>
    </xf>
    <xf numFmtId="201" fontId="22" fillId="2" borderId="44" xfId="9" applyNumberFormat="1" applyFont="1" applyFill="1" applyBorder="1" applyAlignment="1" applyProtection="1">
      <alignment horizontal="center" vertical="center"/>
      <protection locked="0"/>
    </xf>
    <xf numFmtId="49" fontId="3" fillId="0" borderId="0" xfId="9" quotePrefix="1" applyNumberFormat="1" applyFont="1" applyAlignment="1">
      <alignment horizontal="center" vertical="center"/>
    </xf>
    <xf numFmtId="0" fontId="73" fillId="0" borderId="0" xfId="9" applyFont="1" applyAlignment="1">
      <alignment horizontal="right" vertical="center"/>
    </xf>
    <xf numFmtId="0" fontId="17" fillId="0" borderId="0" xfId="9" applyFont="1" applyAlignment="1">
      <alignment horizontal="left" vertical="center"/>
    </xf>
    <xf numFmtId="0" fontId="17" fillId="0" borderId="0" xfId="9" applyFont="1" applyAlignment="1">
      <alignment horizontal="left" vertical="center" shrinkToFit="1"/>
    </xf>
    <xf numFmtId="0" fontId="9" fillId="2" borderId="46" xfId="9" applyFill="1" applyBorder="1" applyAlignment="1" applyProtection="1">
      <alignment horizontal="center" vertical="center" shrinkToFit="1"/>
      <protection locked="0"/>
    </xf>
    <xf numFmtId="0" fontId="9" fillId="2" borderId="201" xfId="9" applyFill="1" applyBorder="1" applyAlignment="1" applyProtection="1">
      <alignment vertical="center" shrinkToFit="1"/>
      <protection locked="0"/>
    </xf>
    <xf numFmtId="0" fontId="9" fillId="2" borderId="45" xfId="9" applyFill="1" applyBorder="1" applyAlignment="1" applyProtection="1">
      <alignment vertical="center" shrinkToFit="1"/>
      <protection locked="0"/>
    </xf>
    <xf numFmtId="0" fontId="9" fillId="2" borderId="90" xfId="9" applyFill="1" applyBorder="1" applyAlignment="1" applyProtection="1">
      <alignment vertical="center" shrinkToFit="1"/>
      <protection locked="0"/>
    </xf>
    <xf numFmtId="0" fontId="9" fillId="2" borderId="55" xfId="9" applyFill="1" applyBorder="1" applyAlignment="1" applyProtection="1">
      <alignment horizontal="center" vertical="center" shrinkToFit="1"/>
      <protection locked="0"/>
    </xf>
    <xf numFmtId="0" fontId="9" fillId="2" borderId="45" xfId="9" applyFill="1" applyBorder="1" applyAlignment="1" applyProtection="1">
      <alignment horizontal="center" vertical="center" shrinkToFit="1"/>
      <protection locked="0"/>
    </xf>
    <xf numFmtId="0" fontId="9" fillId="2" borderId="90" xfId="9" applyFill="1" applyBorder="1" applyAlignment="1" applyProtection="1">
      <alignment horizontal="center" vertical="center" shrinkToFit="1"/>
      <protection locked="0"/>
    </xf>
    <xf numFmtId="49" fontId="9" fillId="2" borderId="55" xfId="9" applyNumberFormat="1" applyFill="1" applyBorder="1" applyAlignment="1" applyProtection="1">
      <alignment horizontal="center" vertical="center" shrinkToFit="1"/>
      <protection locked="0"/>
    </xf>
    <xf numFmtId="49" fontId="9" fillId="2" borderId="56" xfId="9" applyNumberFormat="1" applyFill="1" applyBorder="1" applyAlignment="1" applyProtection="1">
      <alignment horizontal="center" vertical="center" shrinkToFit="1"/>
      <protection locked="0"/>
    </xf>
    <xf numFmtId="201" fontId="22" fillId="2" borderId="55" xfId="9" applyNumberFormat="1" applyFont="1" applyFill="1" applyBorder="1" applyAlignment="1" applyProtection="1">
      <alignment horizontal="center" vertical="center"/>
      <protection locked="0"/>
    </xf>
    <xf numFmtId="201" fontId="22" fillId="2" borderId="45" xfId="9" applyNumberFormat="1" applyFont="1" applyFill="1" applyBorder="1" applyAlignment="1" applyProtection="1">
      <alignment horizontal="center" vertical="center"/>
      <protection locked="0"/>
    </xf>
    <xf numFmtId="0" fontId="8" fillId="0" borderId="45" xfId="0" applyFont="1" applyBorder="1" applyAlignment="1" applyProtection="1">
      <alignment horizontal="center" vertical="center" shrinkToFit="1"/>
      <protection locked="0"/>
    </xf>
    <xf numFmtId="0" fontId="8" fillId="0" borderId="90" xfId="0" applyFont="1" applyBorder="1" applyAlignment="1" applyProtection="1">
      <alignment horizontal="center" vertical="center" shrinkToFit="1"/>
      <protection locked="0"/>
    </xf>
    <xf numFmtId="0" fontId="9" fillId="2" borderId="32" xfId="9" applyFill="1" applyBorder="1" applyAlignment="1">
      <alignment horizontal="center" vertical="center"/>
    </xf>
    <xf numFmtId="0" fontId="9" fillId="2" borderId="31" xfId="9" applyFill="1" applyBorder="1" applyAlignment="1">
      <alignment horizontal="center" vertical="center"/>
    </xf>
    <xf numFmtId="0" fontId="9" fillId="2" borderId="30" xfId="9" applyFill="1" applyBorder="1" applyAlignment="1">
      <alignment horizontal="center" vertical="center"/>
    </xf>
    <xf numFmtId="56" fontId="89" fillId="0" borderId="207" xfId="0" applyNumberFormat="1" applyFont="1" applyBorder="1" applyAlignment="1" applyProtection="1">
      <alignment horizontal="center" vertical="center"/>
      <protection locked="0"/>
    </xf>
    <xf numFmtId="0" fontId="89" fillId="0" borderId="108" xfId="0" applyFont="1" applyBorder="1" applyAlignment="1" applyProtection="1">
      <alignment horizontal="center" vertical="center"/>
      <protection locked="0"/>
    </xf>
    <xf numFmtId="0" fontId="19" fillId="0" borderId="24" xfId="6" applyFont="1" applyBorder="1" applyAlignment="1">
      <alignment horizontal="center" vertical="center" shrinkToFit="1"/>
    </xf>
    <xf numFmtId="0" fontId="19" fillId="0" borderId="32" xfId="6" applyFont="1" applyBorder="1" applyAlignment="1">
      <alignment horizontal="center" vertical="center" shrinkToFit="1"/>
    </xf>
    <xf numFmtId="0" fontId="19" fillId="8" borderId="30" xfId="0" applyFont="1" applyFill="1" applyBorder="1" applyAlignment="1">
      <alignment horizontal="center" vertical="center" shrinkToFit="1"/>
    </xf>
    <xf numFmtId="0" fontId="19" fillId="8" borderId="24" xfId="0" applyFont="1" applyFill="1" applyBorder="1" applyAlignment="1">
      <alignment horizontal="center" vertical="center" shrinkToFit="1"/>
    </xf>
    <xf numFmtId="0" fontId="89" fillId="8" borderId="24" xfId="0" applyFont="1" applyFill="1" applyBorder="1" applyAlignment="1">
      <alignment horizontal="center" vertical="center"/>
    </xf>
    <xf numFmtId="0" fontId="19" fillId="9" borderId="9" xfId="0" applyFont="1" applyFill="1" applyBorder="1" applyAlignment="1">
      <alignment horizontal="center" vertical="center"/>
    </xf>
    <xf numFmtId="0" fontId="19" fillId="9" borderId="10" xfId="0" applyFont="1" applyFill="1" applyBorder="1" applyAlignment="1">
      <alignment horizontal="center" vertical="center"/>
    </xf>
    <xf numFmtId="0" fontId="9" fillId="2" borderId="199" xfId="9" applyFill="1" applyBorder="1" applyAlignment="1" applyProtection="1">
      <alignment vertical="center" shrinkToFit="1"/>
      <protection locked="0"/>
    </xf>
    <xf numFmtId="0" fontId="9" fillId="2" borderId="51" xfId="9" applyFill="1" applyBorder="1" applyAlignment="1" applyProtection="1">
      <alignment vertical="center" shrinkToFit="1"/>
      <protection locked="0"/>
    </xf>
    <xf numFmtId="0" fontId="9" fillId="2" borderId="47" xfId="9" applyFill="1" applyBorder="1" applyAlignment="1" applyProtection="1">
      <alignment vertical="center" shrinkToFit="1"/>
      <protection locked="0"/>
    </xf>
    <xf numFmtId="0" fontId="9" fillId="2" borderId="54" xfId="9" applyFill="1" applyBorder="1" applyAlignment="1" applyProtection="1">
      <alignment horizontal="center" vertical="center" shrinkToFit="1"/>
      <protection locked="0"/>
    </xf>
    <xf numFmtId="0" fontId="8" fillId="0" borderId="51" xfId="0" applyFont="1" applyBorder="1" applyAlignment="1" applyProtection="1">
      <alignment horizontal="center" vertical="center" shrinkToFit="1"/>
      <protection locked="0"/>
    </xf>
    <xf numFmtId="0" fontId="8" fillId="0" borderId="47" xfId="0" applyFont="1" applyBorder="1" applyAlignment="1" applyProtection="1">
      <alignment horizontal="center" vertical="center" shrinkToFit="1"/>
      <protection locked="0"/>
    </xf>
    <xf numFmtId="212" fontId="9" fillId="2" borderId="200" xfId="9" applyNumberFormat="1" applyFill="1" applyBorder="1" applyAlignment="1" applyProtection="1">
      <alignment horizontal="center" vertical="center" shrinkToFit="1"/>
      <protection locked="0"/>
    </xf>
    <xf numFmtId="0" fontId="9" fillId="2" borderId="22" xfId="9" applyFill="1" applyBorder="1" applyAlignment="1">
      <alignment horizontal="center" vertical="center"/>
    </xf>
    <xf numFmtId="0" fontId="9" fillId="2" borderId="21" xfId="9" applyFill="1" applyBorder="1" applyAlignment="1">
      <alignment horizontal="center" vertical="center"/>
    </xf>
    <xf numFmtId="0" fontId="9" fillId="2" borderId="72" xfId="9" applyFill="1" applyBorder="1" applyAlignment="1">
      <alignment horizontal="center" vertical="center"/>
    </xf>
    <xf numFmtId="0" fontId="9" fillId="2" borderId="37" xfId="9" applyFill="1" applyBorder="1" applyAlignment="1">
      <alignment horizontal="center" vertical="center"/>
    </xf>
    <xf numFmtId="0" fontId="9" fillId="2" borderId="11" xfId="9" applyFill="1" applyBorder="1" applyAlignment="1">
      <alignment horizontal="center" vertical="center"/>
    </xf>
    <xf numFmtId="0" fontId="9" fillId="2" borderId="10" xfId="9" applyFill="1" applyBorder="1" applyAlignment="1">
      <alignment horizontal="center" vertical="center"/>
    </xf>
    <xf numFmtId="0" fontId="9" fillId="2" borderId="71" xfId="9" applyFill="1" applyBorder="1" applyAlignment="1">
      <alignment horizontal="center" vertical="center"/>
    </xf>
    <xf numFmtId="0" fontId="9" fillId="2" borderId="9" xfId="9" applyFill="1" applyBorder="1" applyAlignment="1">
      <alignment horizontal="center" vertical="center"/>
    </xf>
    <xf numFmtId="0" fontId="16" fillId="0" borderId="71" xfId="0" applyFont="1" applyBorder="1" applyAlignment="1">
      <alignment horizontal="center" vertical="center" wrapText="1"/>
    </xf>
    <xf numFmtId="0" fontId="16" fillId="0" borderId="106"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94" xfId="0" applyFont="1" applyBorder="1" applyAlignment="1">
      <alignment horizontal="center" vertical="center" wrapText="1"/>
    </xf>
    <xf numFmtId="0" fontId="89" fillId="0" borderId="208" xfId="0" applyFont="1" applyBorder="1" applyAlignment="1" applyProtection="1">
      <alignment horizontal="center" vertical="center"/>
      <protection locked="0"/>
    </xf>
    <xf numFmtId="0" fontId="89" fillId="0" borderId="209" xfId="0" applyFont="1" applyBorder="1" applyAlignment="1" applyProtection="1">
      <alignment horizontal="center" vertical="center"/>
      <protection locked="0"/>
    </xf>
    <xf numFmtId="20" fontId="19" fillId="8" borderId="14" xfId="0" applyNumberFormat="1" applyFont="1" applyFill="1" applyBorder="1" applyAlignment="1">
      <alignment horizontal="center" vertical="center"/>
    </xf>
    <xf numFmtId="0" fontId="19" fillId="8" borderId="14" xfId="0" applyFont="1" applyFill="1" applyBorder="1" applyAlignment="1">
      <alignment horizontal="center" vertical="center"/>
    </xf>
    <xf numFmtId="0" fontId="9" fillId="2" borderId="202" xfId="9" applyFill="1" applyBorder="1" applyAlignment="1" applyProtection="1">
      <alignment vertical="center" shrinkToFit="1"/>
      <protection locked="0"/>
    </xf>
    <xf numFmtId="0" fontId="9" fillId="2" borderId="59" xfId="9" applyFill="1" applyBorder="1" applyAlignment="1" applyProtection="1">
      <alignment vertical="center" shrinkToFit="1"/>
      <protection locked="0"/>
    </xf>
    <xf numFmtId="0" fontId="9" fillId="2" borderId="167" xfId="9" applyFill="1" applyBorder="1" applyAlignment="1" applyProtection="1">
      <alignment vertical="center" shrinkToFit="1"/>
      <protection locked="0"/>
    </xf>
    <xf numFmtId="0" fontId="9" fillId="2" borderId="58" xfId="9" applyFill="1" applyBorder="1" applyAlignment="1" applyProtection="1">
      <alignment horizontal="center" vertical="center" shrinkToFit="1"/>
      <protection locked="0"/>
    </xf>
    <xf numFmtId="0" fontId="9" fillId="2" borderId="59" xfId="9" applyFill="1" applyBorder="1" applyAlignment="1" applyProtection="1">
      <alignment horizontal="center" vertical="center" shrinkToFit="1"/>
      <protection locked="0"/>
    </xf>
    <xf numFmtId="0" fontId="9" fillId="2" borderId="167" xfId="9" applyFill="1" applyBorder="1" applyAlignment="1" applyProtection="1">
      <alignment horizontal="center" vertical="center" shrinkToFit="1"/>
      <protection locked="0"/>
    </xf>
    <xf numFmtId="49" fontId="9" fillId="2" borderId="58" xfId="9" applyNumberFormat="1" applyFill="1" applyBorder="1" applyAlignment="1" applyProtection="1">
      <alignment horizontal="center" vertical="center" shrinkToFit="1"/>
      <protection locked="0"/>
    </xf>
    <xf numFmtId="49" fontId="9" fillId="2" borderId="60" xfId="9" applyNumberFormat="1" applyFill="1" applyBorder="1" applyAlignment="1" applyProtection="1">
      <alignment horizontal="center" vertical="center" shrinkToFit="1"/>
      <protection locked="0"/>
    </xf>
    <xf numFmtId="0" fontId="22" fillId="10" borderId="51" xfId="9" applyFont="1" applyFill="1" applyBorder="1" applyAlignment="1">
      <alignment horizontal="center" vertical="center" shrinkToFit="1"/>
    </xf>
    <xf numFmtId="201" fontId="22" fillId="10" borderId="54" xfId="9" applyNumberFormat="1" applyFont="1" applyFill="1" applyBorder="1" applyAlignment="1">
      <alignment horizontal="center" vertical="center"/>
    </xf>
    <xf numFmtId="201" fontId="22" fillId="10" borderId="51" xfId="9" applyNumberFormat="1" applyFont="1" applyFill="1" applyBorder="1" applyAlignment="1">
      <alignment horizontal="center" vertical="center"/>
    </xf>
    <xf numFmtId="201" fontId="22" fillId="10" borderId="47" xfId="9" applyNumberFormat="1" applyFont="1" applyFill="1" applyBorder="1" applyAlignment="1">
      <alignment horizontal="center" vertical="center"/>
    </xf>
    <xf numFmtId="201" fontId="22" fillId="10" borderId="54" xfId="9" applyNumberFormat="1" applyFont="1" applyFill="1" applyBorder="1" applyAlignment="1">
      <alignment horizontal="center" vertical="center" shrinkToFit="1"/>
    </xf>
    <xf numFmtId="201" fontId="22" fillId="10" borderId="51" xfId="9" applyNumberFormat="1" applyFont="1" applyFill="1" applyBorder="1" applyAlignment="1">
      <alignment horizontal="center" vertical="center" shrinkToFit="1"/>
    </xf>
    <xf numFmtId="201" fontId="22" fillId="10" borderId="47" xfId="9" applyNumberFormat="1" applyFont="1" applyFill="1" applyBorder="1" applyAlignment="1">
      <alignment horizontal="center" vertical="center" shrinkToFit="1"/>
    </xf>
    <xf numFmtId="0" fontId="9" fillId="2" borderId="0" xfId="9" applyFill="1" applyAlignment="1">
      <alignment horizontal="left" vertical="center" wrapText="1"/>
    </xf>
    <xf numFmtId="0" fontId="22" fillId="2" borderId="45" xfId="9" applyFont="1" applyFill="1" applyBorder="1" applyAlignment="1" applyProtection="1">
      <alignment horizontal="center" vertical="center" shrinkToFit="1"/>
      <protection locked="0"/>
    </xf>
    <xf numFmtId="201" fontId="22" fillId="2" borderId="90" xfId="9" applyNumberFormat="1" applyFont="1" applyFill="1" applyBorder="1" applyAlignment="1" applyProtection="1">
      <alignment horizontal="center" vertical="center"/>
      <protection locked="0"/>
    </xf>
    <xf numFmtId="201" fontId="22" fillId="6" borderId="55" xfId="9" applyNumberFormat="1" applyFont="1" applyFill="1" applyBorder="1" applyAlignment="1">
      <alignment horizontal="center" vertical="center"/>
    </xf>
    <xf numFmtId="201" fontId="22" fillId="6" borderId="45" xfId="9" applyNumberFormat="1" applyFont="1" applyFill="1" applyBorder="1" applyAlignment="1">
      <alignment horizontal="center" vertical="center"/>
    </xf>
    <xf numFmtId="201" fontId="22" fillId="6" borderId="90" xfId="9" applyNumberFormat="1" applyFont="1" applyFill="1" applyBorder="1" applyAlignment="1">
      <alignment horizontal="center" vertical="center"/>
    </xf>
    <xf numFmtId="0" fontId="22" fillId="6" borderId="45" xfId="9" applyFont="1" applyFill="1" applyBorder="1" applyAlignment="1">
      <alignment horizontal="center" vertical="center"/>
    </xf>
    <xf numFmtId="0" fontId="22" fillId="6" borderId="90" xfId="9" applyFont="1" applyFill="1" applyBorder="1" applyAlignment="1">
      <alignment horizontal="center" vertical="center"/>
    </xf>
    <xf numFmtId="0" fontId="9" fillId="0" borderId="0" xfId="9" applyAlignment="1">
      <alignment horizontal="center" vertical="center" shrinkToFit="1"/>
    </xf>
    <xf numFmtId="0" fontId="9" fillId="0" borderId="11" xfId="9" applyBorder="1" applyAlignment="1">
      <alignment horizontal="center" vertical="center" shrinkToFit="1"/>
    </xf>
    <xf numFmtId="0" fontId="9" fillId="2" borderId="0" xfId="9" applyFill="1" applyAlignment="1">
      <alignment horizontal="left" vertical="top" wrapText="1"/>
    </xf>
    <xf numFmtId="3" fontId="9" fillId="2" borderId="0" xfId="9" applyNumberFormat="1" applyFill="1" applyAlignment="1">
      <alignment horizontal="right" vertical="center"/>
    </xf>
    <xf numFmtId="0" fontId="9" fillId="2" borderId="0" xfId="9" applyFill="1" applyAlignment="1">
      <alignment horizontal="right" vertical="center"/>
    </xf>
    <xf numFmtId="0" fontId="22" fillId="2" borderId="44" xfId="9" applyFont="1" applyFill="1" applyBorder="1" applyAlignment="1" applyProtection="1">
      <alignment horizontal="center" vertical="center" shrinkToFit="1"/>
      <protection locked="0"/>
    </xf>
    <xf numFmtId="201" fontId="22" fillId="2" borderId="91" xfId="9" applyNumberFormat="1" applyFont="1" applyFill="1" applyBorder="1" applyAlignment="1" applyProtection="1">
      <alignment horizontal="center" vertical="center"/>
      <protection locked="0"/>
    </xf>
    <xf numFmtId="201" fontId="22" fillId="6" borderId="57" xfId="9" applyNumberFormat="1" applyFont="1" applyFill="1" applyBorder="1" applyAlignment="1">
      <alignment horizontal="center" vertical="center"/>
    </xf>
    <xf numFmtId="201" fontId="22" fillId="6" borderId="44" xfId="9" applyNumberFormat="1" applyFont="1" applyFill="1" applyBorder="1" applyAlignment="1">
      <alignment horizontal="center" vertical="center"/>
    </xf>
    <xf numFmtId="201" fontId="22" fillId="6" borderId="91" xfId="9" applyNumberFormat="1" applyFont="1" applyFill="1" applyBorder="1" applyAlignment="1">
      <alignment horizontal="center" vertical="center"/>
    </xf>
    <xf numFmtId="0" fontId="90" fillId="2" borderId="21" xfId="9" applyFont="1" applyFill="1" applyBorder="1" applyAlignment="1">
      <alignment horizontal="left" vertical="top" wrapText="1"/>
    </xf>
    <xf numFmtId="0" fontId="90" fillId="2" borderId="106" xfId="9" applyFont="1" applyFill="1" applyBorder="1" applyAlignment="1">
      <alignment horizontal="left" vertical="top" wrapText="1"/>
    </xf>
    <xf numFmtId="0" fontId="90" fillId="2" borderId="0" xfId="9" applyFont="1" applyFill="1" applyAlignment="1">
      <alignment horizontal="left" vertical="top" wrapText="1"/>
    </xf>
    <xf numFmtId="0" fontId="90" fillId="2" borderId="2" xfId="9" applyFont="1" applyFill="1" applyBorder="1" applyAlignment="1">
      <alignment horizontal="left" vertical="top" wrapText="1"/>
    </xf>
    <xf numFmtId="0" fontId="90" fillId="2" borderId="3" xfId="9" applyFont="1" applyFill="1" applyBorder="1" applyAlignment="1">
      <alignment horizontal="left" vertical="top" wrapText="1"/>
    </xf>
    <xf numFmtId="0" fontId="90" fillId="2" borderId="5" xfId="9" applyFont="1" applyFill="1" applyBorder="1" applyAlignment="1">
      <alignment horizontal="left" vertical="top" wrapText="1"/>
    </xf>
    <xf numFmtId="0" fontId="89" fillId="8" borderId="32" xfId="0" applyFont="1" applyFill="1" applyBorder="1" applyAlignment="1">
      <alignment horizontal="center" vertical="center"/>
    </xf>
    <xf numFmtId="0" fontId="89" fillId="8" borderId="31" xfId="0" applyFont="1" applyFill="1" applyBorder="1" applyAlignment="1">
      <alignment horizontal="center" vertical="center"/>
    </xf>
    <xf numFmtId="0" fontId="89" fillId="8" borderId="30" xfId="0" applyFont="1" applyFill="1" applyBorder="1" applyAlignment="1">
      <alignment horizontal="center" vertical="center"/>
    </xf>
    <xf numFmtId="0" fontId="9" fillId="0" borderId="46" xfId="9" applyFill="1" applyBorder="1" applyAlignment="1" applyProtection="1">
      <alignment horizontal="left"/>
      <protection locked="0"/>
    </xf>
    <xf numFmtId="0" fontId="9" fillId="0" borderId="0" xfId="9" applyFill="1" applyAlignment="1">
      <alignment horizontal="right" shrinkToFit="1"/>
    </xf>
    <xf numFmtId="0" fontId="9" fillId="0" borderId="46" xfId="9" applyFill="1" applyBorder="1" applyProtection="1">
      <alignment vertical="center"/>
      <protection locked="0"/>
    </xf>
    <xf numFmtId="0" fontId="9" fillId="0" borderId="0" xfId="9" applyFill="1" applyAlignment="1">
      <alignment horizontal="left" vertical="top" shrinkToFit="1"/>
    </xf>
    <xf numFmtId="0" fontId="9" fillId="0" borderId="0" xfId="0" applyFont="1" applyAlignment="1">
      <alignment horizontal="left" vertical="center" shrinkToFit="1"/>
    </xf>
    <xf numFmtId="0" fontId="20" fillId="0" borderId="0" xfId="0" applyFont="1" applyAlignment="1">
      <alignment horizontal="left" vertical="top" wrapText="1"/>
    </xf>
    <xf numFmtId="0" fontId="20" fillId="0" borderId="8" xfId="0" applyFont="1" applyBorder="1" applyAlignment="1">
      <alignment horizontal="left" vertical="top" wrapText="1"/>
    </xf>
    <xf numFmtId="0" fontId="2" fillId="0" borderId="0" xfId="0" applyFont="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left" vertical="center"/>
    </xf>
    <xf numFmtId="0" fontId="28" fillId="0" borderId="0" xfId="9" applyFont="1" applyFill="1" applyAlignment="1">
      <alignment horizontal="left" vertical="top" wrapText="1"/>
    </xf>
    <xf numFmtId="0" fontId="9" fillId="0" borderId="0" xfId="9" applyFill="1" applyAlignment="1" applyProtection="1">
      <alignment horizontal="left" vertical="top" wrapText="1" shrinkToFit="1"/>
      <protection locked="0"/>
    </xf>
    <xf numFmtId="0" fontId="9" fillId="0" borderId="0" xfId="9" applyFill="1" applyAlignment="1">
      <alignment horizontal="center"/>
    </xf>
    <xf numFmtId="0" fontId="9" fillId="0" borderId="13" xfId="9" applyFill="1" applyBorder="1" applyAlignment="1">
      <alignment horizontal="left" vertical="top"/>
    </xf>
    <xf numFmtId="0" fontId="15" fillId="0" borderId="2" xfId="9" applyFont="1" applyFill="1" applyBorder="1" applyAlignment="1">
      <alignment horizontal="left" vertical="top" wrapText="1"/>
    </xf>
    <xf numFmtId="0" fontId="9" fillId="0" borderId="18" xfId="9" applyFill="1" applyBorder="1" applyAlignment="1">
      <alignment horizontal="left" vertical="top" wrapText="1"/>
    </xf>
    <xf numFmtId="0" fontId="9" fillId="0" borderId="6" xfId="9" applyFill="1" applyBorder="1" applyAlignment="1">
      <alignment horizontal="left" vertical="top" wrapText="1"/>
    </xf>
    <xf numFmtId="0" fontId="9" fillId="0" borderId="7" xfId="9" applyFill="1" applyBorder="1" applyAlignment="1">
      <alignment horizontal="left" vertical="top" wrapText="1"/>
    </xf>
    <xf numFmtId="0" fontId="9" fillId="0" borderId="8" xfId="9" applyFill="1" applyBorder="1" applyAlignment="1">
      <alignment horizontal="left" vertical="top" wrapText="1"/>
    </xf>
    <xf numFmtId="0" fontId="9" fillId="0" borderId="9" xfId="9" applyFill="1" applyBorder="1" applyAlignment="1">
      <alignment horizontal="left" vertical="top" wrapText="1"/>
    </xf>
    <xf numFmtId="0" fontId="9" fillId="0" borderId="11" xfId="9" applyFill="1" applyBorder="1" applyAlignment="1">
      <alignment horizontal="left" vertical="top" wrapText="1"/>
    </xf>
    <xf numFmtId="0" fontId="9" fillId="0" borderId="10" xfId="9" applyFill="1" applyBorder="1" applyAlignment="1">
      <alignment horizontal="left" vertical="top" wrapText="1"/>
    </xf>
    <xf numFmtId="0" fontId="3" fillId="0" borderId="0" xfId="9" applyFont="1" applyFill="1" applyAlignment="1">
      <alignment horizontal="left" vertical="center"/>
    </xf>
    <xf numFmtId="0" fontId="9" fillId="0" borderId="14" xfId="9" applyFill="1" applyBorder="1" applyAlignment="1">
      <alignment horizontal="center" vertical="center" textRotation="255" shrinkToFit="1"/>
    </xf>
    <xf numFmtId="0" fontId="9" fillId="0" borderId="81" xfId="9" applyFill="1" applyBorder="1" applyAlignment="1">
      <alignment horizontal="center" vertical="center" textRotation="255" shrinkToFit="1"/>
    </xf>
    <xf numFmtId="0" fontId="9" fillId="0" borderId="23" xfId="9" applyFill="1" applyBorder="1" applyAlignment="1">
      <alignment horizontal="center" vertical="center" textRotation="255" shrinkToFit="1"/>
    </xf>
    <xf numFmtId="0" fontId="15" fillId="0" borderId="18" xfId="0" applyFont="1" applyBorder="1" applyAlignment="1">
      <alignment horizontal="center" vertical="center"/>
    </xf>
    <xf numFmtId="0" fontId="15" fillId="0" borderId="12"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5" fillId="0" borderId="10" xfId="0" applyFont="1" applyBorder="1" applyAlignment="1">
      <alignment horizontal="center" vertical="center"/>
    </xf>
    <xf numFmtId="0" fontId="15" fillId="0" borderId="18"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6" xfId="9" applyFont="1" applyFill="1" applyBorder="1" applyAlignment="1">
      <alignment horizontal="center" vertical="center" shrinkToFit="1"/>
    </xf>
    <xf numFmtId="0" fontId="15" fillId="0" borderId="9" xfId="9" applyFont="1" applyFill="1" applyBorder="1" applyAlignment="1">
      <alignment horizontal="center" vertical="center" shrinkToFit="1"/>
    </xf>
    <xf numFmtId="0" fontId="15" fillId="0" borderId="11" xfId="9" applyFont="1" applyFill="1" applyBorder="1" applyAlignment="1">
      <alignment horizontal="center" vertical="center" shrinkToFit="1"/>
    </xf>
    <xf numFmtId="0" fontId="15" fillId="0" borderId="10" xfId="9" applyFont="1" applyFill="1" applyBorder="1" applyAlignment="1">
      <alignment horizontal="center" vertical="center" shrinkToFit="1"/>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15" fillId="0" borderId="54" xfId="9" applyFont="1" applyFill="1" applyBorder="1" applyAlignment="1">
      <alignment horizontal="center" vertical="center"/>
    </xf>
    <xf numFmtId="0" fontId="20" fillId="0" borderId="51" xfId="0" applyFont="1" applyBorder="1" applyAlignment="1">
      <alignment horizontal="center" vertical="center"/>
    </xf>
    <xf numFmtId="0" fontId="20" fillId="0" borderId="47" xfId="0" applyFont="1" applyBorder="1" applyAlignment="1">
      <alignment horizontal="center" vertical="center"/>
    </xf>
    <xf numFmtId="0" fontId="15" fillId="0" borderId="99" xfId="9" applyFont="1" applyFill="1" applyBorder="1" applyAlignment="1">
      <alignment horizontal="center" vertical="center"/>
    </xf>
    <xf numFmtId="0" fontId="15" fillId="0" borderId="44" xfId="9" applyFont="1" applyFill="1" applyBorder="1" applyAlignment="1">
      <alignment horizontal="center" vertical="center"/>
    </xf>
    <xf numFmtId="0" fontId="15" fillId="0" borderId="91" xfId="9" applyFont="1" applyFill="1" applyBorder="1" applyAlignment="1">
      <alignment horizontal="center" vertical="center"/>
    </xf>
    <xf numFmtId="0" fontId="15" fillId="0" borderId="159" xfId="0" applyFont="1" applyBorder="1" applyAlignment="1" applyProtection="1">
      <alignment horizontal="center" vertical="center" shrinkToFit="1"/>
      <protection locked="0"/>
    </xf>
    <xf numFmtId="0" fontId="15" fillId="0" borderId="159" xfId="9" applyFont="1" applyFill="1" applyBorder="1" applyAlignment="1" applyProtection="1">
      <alignment horizontal="center" vertical="center"/>
      <protection locked="0"/>
    </xf>
    <xf numFmtId="0" fontId="15" fillId="0" borderId="159" xfId="9" applyFont="1" applyFill="1" applyBorder="1" applyAlignment="1" applyProtection="1">
      <alignment horizontal="center" vertical="center" shrinkToFit="1"/>
      <protection locked="0"/>
    </xf>
    <xf numFmtId="181" fontId="15" fillId="0" borderId="159" xfId="9" applyNumberFormat="1" applyFont="1" applyFill="1" applyBorder="1" applyAlignment="1" applyProtection="1">
      <alignment horizontal="center" vertical="center"/>
      <protection locked="0"/>
    </xf>
    <xf numFmtId="181" fontId="15" fillId="0" borderId="55" xfId="9" applyNumberFormat="1" applyFont="1" applyFill="1" applyBorder="1" applyAlignment="1" applyProtection="1">
      <alignment horizontal="center" vertical="center"/>
      <protection locked="0"/>
    </xf>
    <xf numFmtId="181" fontId="15" fillId="0" borderId="90" xfId="9" applyNumberFormat="1"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protection locked="0"/>
    </xf>
    <xf numFmtId="0" fontId="15" fillId="0" borderId="147" xfId="9" applyFont="1" applyFill="1" applyBorder="1" applyAlignment="1" applyProtection="1">
      <alignment horizontal="center" vertical="center"/>
      <protection locked="0"/>
    </xf>
    <xf numFmtId="0" fontId="15" fillId="0" borderId="159" xfId="0" applyFont="1" applyBorder="1" applyAlignment="1" applyProtection="1">
      <alignment horizontal="left" vertical="center"/>
      <protection locked="0"/>
    </xf>
    <xf numFmtId="181" fontId="15" fillId="0" borderId="45" xfId="9" applyNumberFormat="1" applyFont="1" applyFill="1" applyBorder="1" applyAlignment="1" applyProtection="1">
      <alignment horizontal="center" vertical="center"/>
      <protection locked="0"/>
    </xf>
    <xf numFmtId="0" fontId="15" fillId="0" borderId="173" xfId="9" applyFont="1" applyFill="1" applyBorder="1" applyAlignment="1" applyProtection="1">
      <alignment horizontal="center" vertical="center"/>
      <protection locked="0"/>
    </xf>
    <xf numFmtId="0" fontId="15" fillId="0" borderId="96" xfId="9" applyFont="1" applyFill="1" applyBorder="1" applyAlignment="1" applyProtection="1">
      <alignment horizontal="center" vertical="center"/>
      <protection locked="0"/>
    </xf>
    <xf numFmtId="0" fontId="15" fillId="0" borderId="45" xfId="9" applyFont="1" applyFill="1" applyBorder="1" applyAlignment="1" applyProtection="1">
      <alignment horizontal="center" vertical="center"/>
      <protection locked="0"/>
    </xf>
    <xf numFmtId="0" fontId="15" fillId="0" borderId="90" xfId="9" applyFont="1" applyFill="1" applyBorder="1" applyAlignment="1" applyProtection="1">
      <alignment horizontal="center" vertical="center"/>
      <protection locked="0"/>
    </xf>
    <xf numFmtId="0" fontId="15" fillId="0" borderId="55" xfId="0" applyFont="1" applyBorder="1" applyAlignment="1" applyProtection="1">
      <alignment horizontal="left" vertical="center"/>
      <protection locked="0"/>
    </xf>
    <xf numFmtId="0" fontId="15" fillId="0" borderId="45" xfId="0" applyFont="1" applyBorder="1" applyAlignment="1" applyProtection="1">
      <alignment horizontal="left" vertical="center"/>
      <protection locked="0"/>
    </xf>
    <xf numFmtId="0" fontId="15" fillId="0" borderId="90" xfId="0" applyFont="1" applyBorder="1" applyAlignment="1" applyProtection="1">
      <alignment horizontal="left" vertical="center"/>
      <protection locked="0"/>
    </xf>
    <xf numFmtId="0" fontId="9" fillId="0" borderId="14" xfId="9" applyFill="1" applyBorder="1" applyAlignment="1">
      <alignment horizontal="left" vertical="center"/>
    </xf>
    <xf numFmtId="0" fontId="9" fillId="0" borderId="183" xfId="9" applyFill="1" applyBorder="1" applyAlignment="1">
      <alignment horizontal="left" vertical="center"/>
    </xf>
    <xf numFmtId="0" fontId="9" fillId="0" borderId="14" xfId="9" applyFill="1" applyBorder="1" applyAlignment="1">
      <alignment horizontal="left" vertical="center" shrinkToFit="1"/>
    </xf>
    <xf numFmtId="0" fontId="9" fillId="0" borderId="183" xfId="9" applyFill="1" applyBorder="1" applyAlignment="1">
      <alignment horizontal="left" vertical="center" shrinkToFit="1"/>
    </xf>
    <xf numFmtId="0" fontId="91" fillId="5" borderId="158" xfId="0" applyFont="1" applyFill="1" applyBorder="1" applyAlignment="1">
      <alignment horizontal="center" vertical="center" shrinkToFit="1"/>
    </xf>
    <xf numFmtId="0" fontId="91" fillId="5" borderId="158" xfId="9" applyFont="1" applyFill="1" applyBorder="1" applyAlignment="1">
      <alignment horizontal="center" vertical="center"/>
    </xf>
    <xf numFmtId="0" fontId="91" fillId="5" borderId="158" xfId="9" applyFont="1" applyFill="1" applyBorder="1" applyAlignment="1">
      <alignment horizontal="center" vertical="center" shrinkToFit="1"/>
    </xf>
    <xf numFmtId="181" fontId="91" fillId="5" borderId="158" xfId="9" applyNumberFormat="1" applyFont="1" applyFill="1" applyBorder="1" applyAlignment="1">
      <alignment horizontal="center" vertical="center"/>
    </xf>
    <xf numFmtId="181" fontId="91" fillId="5" borderId="54" xfId="9" applyNumberFormat="1" applyFont="1" applyFill="1" applyBorder="1" applyAlignment="1">
      <alignment horizontal="center" vertical="center"/>
    </xf>
    <xf numFmtId="181" fontId="91" fillId="5" borderId="47" xfId="9" applyNumberFormat="1" applyFont="1" applyFill="1" applyBorder="1" applyAlignment="1">
      <alignment horizontal="center" vertical="center"/>
    </xf>
    <xf numFmtId="0" fontId="91" fillId="5" borderId="54" xfId="9" applyFont="1" applyFill="1" applyBorder="1" applyAlignment="1">
      <alignment horizontal="center" vertical="center"/>
    </xf>
    <xf numFmtId="0" fontId="91" fillId="5" borderId="152" xfId="9" applyFont="1" applyFill="1" applyBorder="1" applyAlignment="1">
      <alignment horizontal="center" vertical="center"/>
    </xf>
    <xf numFmtId="0" fontId="91" fillId="5" borderId="158" xfId="0" applyFont="1" applyFill="1" applyBorder="1" applyAlignment="1">
      <alignment horizontal="center" vertical="center"/>
    </xf>
    <xf numFmtId="0" fontId="9" fillId="0" borderId="79" xfId="9" applyFill="1" applyBorder="1" applyAlignment="1">
      <alignment horizontal="left" vertical="center"/>
    </xf>
    <xf numFmtId="0" fontId="9" fillId="0" borderId="7" xfId="9" applyFill="1" applyBorder="1" applyAlignment="1">
      <alignment horizontal="left" vertical="center"/>
    </xf>
    <xf numFmtId="0" fontId="9" fillId="0" borderId="78" xfId="9" applyFill="1" applyBorder="1" applyAlignment="1">
      <alignment horizontal="left" vertical="center"/>
    </xf>
    <xf numFmtId="0" fontId="9" fillId="0" borderId="46" xfId="9" applyFill="1" applyBorder="1" applyAlignment="1">
      <alignment horizontal="left" vertical="center"/>
    </xf>
    <xf numFmtId="0" fontId="9" fillId="0" borderId="79" xfId="9" applyFill="1" applyBorder="1" applyAlignment="1">
      <alignment horizontal="left" vertical="center" wrapText="1" shrinkToFit="1"/>
    </xf>
    <xf numFmtId="0" fontId="9" fillId="0" borderId="88" xfId="9" applyFill="1" applyBorder="1" applyAlignment="1">
      <alignment horizontal="left" vertical="center" wrapText="1" shrinkToFit="1"/>
    </xf>
    <xf numFmtId="0" fontId="9" fillId="0" borderId="102" xfId="9" applyFill="1" applyBorder="1" applyAlignment="1">
      <alignment horizontal="left" vertical="center" wrapText="1" shrinkToFit="1"/>
    </xf>
    <xf numFmtId="0" fontId="9" fillId="0" borderId="7" xfId="9" applyFill="1" applyBorder="1" applyAlignment="1">
      <alignment horizontal="left" vertical="center" wrapText="1" shrinkToFit="1"/>
    </xf>
    <xf numFmtId="0" fontId="9" fillId="0" borderId="8" xfId="9" applyFill="1" applyBorder="1" applyAlignment="1">
      <alignment horizontal="left" vertical="center" wrapText="1" shrinkToFit="1"/>
    </xf>
    <xf numFmtId="0" fontId="9" fillId="0" borderId="78" xfId="9" applyFill="1" applyBorder="1" applyAlignment="1">
      <alignment horizontal="left" vertical="center" wrapText="1" shrinkToFit="1"/>
    </xf>
    <xf numFmtId="0" fontId="9" fillId="0" borderId="46" xfId="9" applyFill="1" applyBorder="1" applyAlignment="1">
      <alignment horizontal="left" vertical="center" wrapText="1" shrinkToFit="1"/>
    </xf>
    <xf numFmtId="0" fontId="9" fillId="0" borderId="89" xfId="9" applyFill="1" applyBorder="1" applyAlignment="1">
      <alignment horizontal="left" vertical="center" wrapText="1" shrinkToFit="1"/>
    </xf>
    <xf numFmtId="0" fontId="15" fillId="0" borderId="55" xfId="0" applyFont="1" applyBorder="1" applyAlignment="1" applyProtection="1">
      <alignment horizontal="center" vertical="center" shrinkToFit="1"/>
      <protection locked="0"/>
    </xf>
    <xf numFmtId="0" fontId="15" fillId="0" borderId="45" xfId="0" applyFont="1" applyBorder="1" applyAlignment="1" applyProtection="1">
      <alignment horizontal="center" vertical="center" shrinkToFit="1"/>
      <protection locked="0"/>
    </xf>
    <xf numFmtId="0" fontId="15" fillId="0" borderId="90" xfId="0" applyFont="1" applyBorder="1" applyAlignment="1" applyProtection="1">
      <alignment horizontal="center" vertical="center" shrinkToFit="1"/>
      <protection locked="0"/>
    </xf>
    <xf numFmtId="0" fontId="15" fillId="0" borderId="55" xfId="9" applyFont="1" applyFill="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shrinkToFit="1"/>
      <protection locked="0"/>
    </xf>
    <xf numFmtId="0" fontId="15" fillId="0" borderId="90" xfId="9" applyFont="1" applyFill="1" applyBorder="1" applyAlignment="1" applyProtection="1">
      <alignment horizontal="center" vertical="center" shrinkToFit="1"/>
      <protection locked="0"/>
    </xf>
    <xf numFmtId="0" fontId="15" fillId="0" borderId="160" xfId="0" applyFont="1" applyBorder="1" applyAlignment="1" applyProtection="1">
      <alignment horizontal="center" vertical="center" shrinkToFit="1"/>
      <protection locked="0"/>
    </xf>
    <xf numFmtId="0" fontId="15" fillId="0" borderId="160" xfId="9" applyFont="1" applyFill="1" applyBorder="1" applyAlignment="1" applyProtection="1">
      <alignment horizontal="center" vertical="center"/>
      <protection locked="0"/>
    </xf>
    <xf numFmtId="0" fontId="15" fillId="0" borderId="160" xfId="9" applyFont="1" applyFill="1" applyBorder="1" applyAlignment="1" applyProtection="1">
      <alignment horizontal="center" vertical="center" shrinkToFit="1"/>
      <protection locked="0"/>
    </xf>
    <xf numFmtId="181" fontId="15" fillId="0" borderId="160" xfId="9" applyNumberFormat="1" applyFont="1" applyFill="1" applyBorder="1" applyAlignment="1" applyProtection="1">
      <alignment horizontal="center" vertical="center"/>
      <protection locked="0"/>
    </xf>
    <xf numFmtId="181" fontId="15" fillId="0" borderId="57" xfId="9" applyNumberFormat="1" applyFont="1" applyFill="1" applyBorder="1" applyAlignment="1" applyProtection="1">
      <alignment horizontal="center" vertical="center"/>
      <protection locked="0"/>
    </xf>
    <xf numFmtId="181" fontId="15" fillId="0" borderId="91" xfId="9" applyNumberFormat="1" applyFont="1" applyFill="1" applyBorder="1" applyAlignment="1" applyProtection="1">
      <alignment horizontal="center" vertical="center"/>
      <protection locked="0"/>
    </xf>
    <xf numFmtId="0" fontId="15" fillId="0" borderId="153" xfId="9" applyFont="1" applyFill="1" applyBorder="1" applyAlignment="1" applyProtection="1">
      <alignment horizontal="center" vertical="center"/>
      <protection locked="0"/>
    </xf>
    <xf numFmtId="0" fontId="15" fillId="0" borderId="154" xfId="9" applyFont="1" applyFill="1" applyBorder="1" applyAlignment="1" applyProtection="1">
      <alignment horizontal="center" vertical="center"/>
      <protection locked="0"/>
    </xf>
    <xf numFmtId="0" fontId="15" fillId="0" borderId="160" xfId="0" applyFont="1" applyBorder="1" applyAlignment="1" applyProtection="1">
      <alignment horizontal="left" vertical="center"/>
      <protection locked="0"/>
    </xf>
    <xf numFmtId="0" fontId="9" fillId="0" borderId="9" xfId="9" applyFill="1" applyBorder="1" applyAlignment="1">
      <alignment horizontal="left" vertical="center"/>
    </xf>
    <xf numFmtId="0" fontId="9" fillId="0" borderId="9" xfId="9" applyFill="1" applyBorder="1" applyAlignment="1">
      <alignment horizontal="left" vertical="center" wrapText="1" shrinkToFit="1"/>
    </xf>
    <xf numFmtId="0" fontId="9" fillId="0" borderId="11" xfId="9" applyFill="1" applyBorder="1" applyAlignment="1">
      <alignment horizontal="left" vertical="center" wrapText="1" shrinkToFit="1"/>
    </xf>
    <xf numFmtId="0" fontId="9" fillId="0" borderId="10" xfId="9" applyFill="1" applyBorder="1" applyAlignment="1">
      <alignment horizontal="left" vertical="center" wrapText="1" shrinkToFit="1"/>
    </xf>
    <xf numFmtId="0" fontId="15" fillId="0" borderId="24" xfId="9" applyFont="1" applyFill="1" applyBorder="1" applyAlignment="1">
      <alignment horizontal="center" vertical="center" wrapText="1"/>
    </xf>
    <xf numFmtId="0" fontId="91" fillId="5" borderId="18" xfId="9" applyFont="1" applyFill="1" applyBorder="1" applyAlignment="1">
      <alignment horizontal="center" vertical="center"/>
    </xf>
    <xf numFmtId="0" fontId="91" fillId="5" borderId="12" xfId="9" applyFont="1" applyFill="1" applyBorder="1" applyAlignment="1">
      <alignment horizontal="center" vertical="center"/>
    </xf>
    <xf numFmtId="0" fontId="91" fillId="5" borderId="6" xfId="9" applyFont="1" applyFill="1" applyBorder="1" applyAlignment="1">
      <alignment horizontal="center" vertical="center"/>
    </xf>
    <xf numFmtId="0" fontId="91" fillId="5" borderId="78" xfId="9" applyFont="1" applyFill="1" applyBorder="1" applyAlignment="1">
      <alignment horizontal="center" vertical="center"/>
    </xf>
    <xf numFmtId="0" fontId="91" fillId="5" borderId="46" xfId="9" applyFont="1" applyFill="1" applyBorder="1" applyAlignment="1">
      <alignment horizontal="center" vertical="center"/>
    </xf>
    <xf numFmtId="0" fontId="91" fillId="5" borderId="89" xfId="9" applyFont="1" applyFill="1" applyBorder="1" applyAlignment="1">
      <alignment horizontal="center" vertical="center"/>
    </xf>
    <xf numFmtId="181" fontId="91" fillId="5" borderId="18" xfId="9" applyNumberFormat="1" applyFont="1" applyFill="1" applyBorder="1" applyAlignment="1">
      <alignment horizontal="center" vertical="center"/>
    </xf>
    <xf numFmtId="181" fontId="91" fillId="5" borderId="12" xfId="9" applyNumberFormat="1" applyFont="1" applyFill="1" applyBorder="1" applyAlignment="1">
      <alignment horizontal="center" vertical="center"/>
    </xf>
    <xf numFmtId="181" fontId="91" fillId="5" borderId="6" xfId="9" applyNumberFormat="1" applyFont="1" applyFill="1" applyBorder="1" applyAlignment="1">
      <alignment horizontal="center" vertical="center"/>
    </xf>
    <xf numFmtId="181" fontId="91" fillId="5" borderId="78" xfId="9" applyNumberFormat="1" applyFont="1" applyFill="1" applyBorder="1" applyAlignment="1">
      <alignment horizontal="center" vertical="center"/>
    </xf>
    <xf numFmtId="181" fontId="91" fillId="5" borderId="46" xfId="9" applyNumberFormat="1" applyFont="1" applyFill="1" applyBorder="1" applyAlignment="1">
      <alignment horizontal="center" vertical="center"/>
    </xf>
    <xf numFmtId="181" fontId="91" fillId="5" borderId="89" xfId="9" applyNumberFormat="1" applyFont="1" applyFill="1" applyBorder="1" applyAlignment="1">
      <alignment horizontal="center" vertical="center"/>
    </xf>
    <xf numFmtId="0" fontId="91" fillId="5" borderId="18" xfId="9" applyFont="1" applyFill="1" applyBorder="1" applyAlignment="1">
      <alignment horizontal="center" vertical="center" shrinkToFit="1"/>
    </xf>
    <xf numFmtId="0" fontId="91" fillId="5" borderId="12" xfId="9" applyFont="1" applyFill="1" applyBorder="1" applyAlignment="1">
      <alignment horizontal="center" vertical="center" shrinkToFit="1"/>
    </xf>
    <xf numFmtId="0" fontId="91" fillId="5" borderId="78" xfId="9" applyFont="1" applyFill="1" applyBorder="1" applyAlignment="1">
      <alignment horizontal="center" vertical="center" shrinkToFit="1"/>
    </xf>
    <xf numFmtId="0" fontId="91" fillId="5" borderId="46" xfId="9" applyFont="1" applyFill="1" applyBorder="1" applyAlignment="1">
      <alignment horizontal="center" vertical="center" shrinkToFit="1"/>
    </xf>
    <xf numFmtId="0" fontId="91" fillId="5" borderId="6" xfId="9" applyFont="1" applyFill="1" applyBorder="1" applyAlignment="1">
      <alignment horizontal="center" vertical="center" shrinkToFit="1"/>
    </xf>
    <xf numFmtId="0" fontId="91" fillId="5" borderId="89" xfId="9" applyFont="1" applyFill="1" applyBorder="1" applyAlignment="1">
      <alignment horizontal="center" vertical="center" shrinkToFit="1"/>
    </xf>
    <xf numFmtId="180" fontId="91" fillId="5" borderId="18" xfId="9" applyNumberFormat="1" applyFont="1" applyFill="1" applyBorder="1" applyAlignment="1">
      <alignment horizontal="center" vertical="center" shrinkToFit="1"/>
    </xf>
    <xf numFmtId="180" fontId="91" fillId="5" borderId="6" xfId="9" applyNumberFormat="1" applyFont="1" applyFill="1" applyBorder="1" applyAlignment="1">
      <alignment horizontal="center" vertical="center" shrinkToFit="1"/>
    </xf>
    <xf numFmtId="180" fontId="91" fillId="5" borderId="78" xfId="9" applyNumberFormat="1" applyFont="1" applyFill="1" applyBorder="1" applyAlignment="1">
      <alignment horizontal="center" vertical="center" shrinkToFit="1"/>
    </xf>
    <xf numFmtId="180" fontId="91" fillId="5" borderId="89" xfId="9" applyNumberFormat="1" applyFont="1" applyFill="1" applyBorder="1" applyAlignment="1">
      <alignment horizontal="center" vertical="center" shrinkToFit="1"/>
    </xf>
    <xf numFmtId="0" fontId="91" fillId="5" borderId="7" xfId="9" applyFont="1" applyFill="1" applyBorder="1" applyAlignment="1">
      <alignment horizontal="left" vertical="center" wrapText="1" shrinkToFit="1"/>
    </xf>
    <xf numFmtId="0" fontId="91" fillId="5" borderId="0" xfId="9" applyFont="1" applyFill="1" applyAlignment="1">
      <alignment horizontal="left" vertical="center" wrapText="1" shrinkToFit="1"/>
    </xf>
    <xf numFmtId="0" fontId="91" fillId="5" borderId="8" xfId="9" applyFont="1" applyFill="1" applyBorder="1" applyAlignment="1">
      <alignment horizontal="left" vertical="center" wrapText="1" shrinkToFit="1"/>
    </xf>
    <xf numFmtId="0" fontId="15" fillId="0" borderId="79" xfId="9" applyFont="1" applyFill="1" applyBorder="1" applyAlignment="1" applyProtection="1">
      <alignment horizontal="center" vertical="center"/>
      <protection locked="0"/>
    </xf>
    <xf numFmtId="0" fontId="15" fillId="0" borderId="88" xfId="9" applyFont="1" applyFill="1" applyBorder="1" applyAlignment="1" applyProtection="1">
      <alignment horizontal="center" vertical="center"/>
      <protection locked="0"/>
    </xf>
    <xf numFmtId="0" fontId="15" fillId="0" borderId="102" xfId="9" applyFont="1" applyFill="1" applyBorder="1" applyAlignment="1" applyProtection="1">
      <alignment horizontal="center" vertical="center"/>
      <protection locked="0"/>
    </xf>
    <xf numFmtId="0" fontId="15" fillId="0" borderId="78" xfId="9" applyFont="1" applyFill="1" applyBorder="1" applyAlignment="1" applyProtection="1">
      <alignment horizontal="center" vertical="center"/>
      <protection locked="0"/>
    </xf>
    <xf numFmtId="0" fontId="15" fillId="0" borderId="46" xfId="9" applyFont="1" applyFill="1" applyBorder="1" applyAlignment="1" applyProtection="1">
      <alignment horizontal="center" vertical="center"/>
      <protection locked="0"/>
    </xf>
    <xf numFmtId="0" fontId="15" fillId="0" borderId="89" xfId="9" applyFont="1" applyFill="1" applyBorder="1" applyAlignment="1" applyProtection="1">
      <alignment horizontal="center" vertical="center"/>
      <protection locked="0"/>
    </xf>
    <xf numFmtId="181" fontId="15" fillId="0" borderId="79" xfId="9" applyNumberFormat="1" applyFont="1" applyFill="1" applyBorder="1" applyAlignment="1" applyProtection="1">
      <alignment horizontal="center" vertical="center"/>
      <protection locked="0"/>
    </xf>
    <xf numFmtId="181" fontId="15" fillId="0" borderId="88" xfId="9" applyNumberFormat="1" applyFont="1" applyFill="1" applyBorder="1" applyAlignment="1" applyProtection="1">
      <alignment horizontal="center" vertical="center"/>
      <protection locked="0"/>
    </xf>
    <xf numFmtId="181" fontId="15" fillId="0" borderId="102" xfId="9" applyNumberFormat="1" applyFont="1" applyFill="1" applyBorder="1" applyAlignment="1" applyProtection="1">
      <alignment horizontal="center" vertical="center"/>
      <protection locked="0"/>
    </xf>
    <xf numFmtId="181" fontId="15" fillId="0" borderId="78" xfId="9" applyNumberFormat="1" applyFont="1" applyFill="1" applyBorder="1" applyAlignment="1" applyProtection="1">
      <alignment horizontal="center" vertical="center"/>
      <protection locked="0"/>
    </xf>
    <xf numFmtId="181" fontId="15" fillId="0" borderId="46" xfId="9" applyNumberFormat="1" applyFont="1" applyFill="1" applyBorder="1" applyAlignment="1" applyProtection="1">
      <alignment horizontal="center" vertical="center"/>
      <protection locked="0"/>
    </xf>
    <xf numFmtId="181" fontId="15" fillId="0" borderId="89" xfId="9" applyNumberFormat="1" applyFont="1" applyFill="1" applyBorder="1" applyAlignment="1" applyProtection="1">
      <alignment horizontal="center" vertical="center"/>
      <protection locked="0"/>
    </xf>
    <xf numFmtId="0" fontId="15" fillId="0" borderId="79" xfId="9" applyFont="1" applyFill="1" applyBorder="1" applyAlignment="1" applyProtection="1">
      <alignment horizontal="left" vertical="center" shrinkToFit="1"/>
      <protection locked="0"/>
    </xf>
    <xf numFmtId="0" fontId="15" fillId="0" borderId="88" xfId="9" applyFont="1" applyFill="1" applyBorder="1" applyAlignment="1" applyProtection="1">
      <alignment horizontal="left" vertical="center" shrinkToFit="1"/>
      <protection locked="0"/>
    </xf>
    <xf numFmtId="0" fontId="15" fillId="0" borderId="102" xfId="9" applyFont="1" applyFill="1" applyBorder="1" applyAlignment="1" applyProtection="1">
      <alignment horizontal="left" vertical="center" shrinkToFit="1"/>
      <protection locked="0"/>
    </xf>
    <xf numFmtId="0" fontId="15" fillId="0" borderId="78" xfId="9" applyFont="1" applyFill="1" applyBorder="1" applyAlignment="1" applyProtection="1">
      <alignment horizontal="left" vertical="center" shrinkToFit="1"/>
      <protection locked="0"/>
    </xf>
    <xf numFmtId="0" fontId="15" fillId="0" borderId="46" xfId="9" applyFont="1" applyFill="1" applyBorder="1" applyAlignment="1" applyProtection="1">
      <alignment horizontal="left" vertical="center" shrinkToFit="1"/>
      <protection locked="0"/>
    </xf>
    <xf numFmtId="0" fontId="15" fillId="0" borderId="89" xfId="9" applyFont="1" applyFill="1" applyBorder="1" applyAlignment="1" applyProtection="1">
      <alignment horizontal="left" vertical="center" shrinkToFit="1"/>
      <protection locked="0"/>
    </xf>
    <xf numFmtId="0" fontId="15" fillId="0" borderId="79" xfId="9" applyFont="1" applyFill="1" applyBorder="1" applyAlignment="1" applyProtection="1">
      <alignment horizontal="center" vertical="center" shrinkToFit="1"/>
      <protection locked="0"/>
    </xf>
    <xf numFmtId="0" fontId="15" fillId="0" borderId="102" xfId="9" applyFont="1" applyFill="1" applyBorder="1" applyAlignment="1" applyProtection="1">
      <alignment horizontal="center" vertical="center" shrinkToFit="1"/>
      <protection locked="0"/>
    </xf>
    <xf numFmtId="0" fontId="2" fillId="0" borderId="78" xfId="0" applyFont="1" applyBorder="1" applyAlignment="1" applyProtection="1">
      <alignment horizontal="center" vertical="center" shrinkToFit="1"/>
      <protection locked="0"/>
    </xf>
    <xf numFmtId="0" fontId="2" fillId="0" borderId="89" xfId="0" applyFont="1" applyBorder="1" applyAlignment="1" applyProtection="1">
      <alignment horizontal="center" vertical="center" shrinkToFit="1"/>
      <protection locked="0"/>
    </xf>
    <xf numFmtId="0" fontId="15" fillId="0" borderId="88"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center" vertical="center" shrinkToFit="1"/>
      <protection locked="0"/>
    </xf>
    <xf numFmtId="0" fontId="15" fillId="0" borderId="46" xfId="9" applyFont="1" applyFill="1" applyBorder="1" applyAlignment="1" applyProtection="1">
      <alignment horizontal="center" vertical="center" shrinkToFit="1"/>
      <protection locked="0"/>
    </xf>
    <xf numFmtId="0" fontId="15" fillId="0" borderId="89" xfId="9" applyFont="1" applyFill="1" applyBorder="1" applyAlignment="1" applyProtection="1">
      <alignment horizontal="center" vertical="center" shrinkToFit="1"/>
      <protection locked="0"/>
    </xf>
    <xf numFmtId="180" fontId="15" fillId="0" borderId="79" xfId="9" applyNumberFormat="1" applyFont="1" applyFill="1" applyBorder="1" applyAlignment="1" applyProtection="1">
      <alignment horizontal="center" vertical="center" shrinkToFit="1"/>
      <protection locked="0"/>
    </xf>
    <xf numFmtId="180" fontId="15" fillId="0" borderId="102" xfId="9" applyNumberFormat="1" applyFont="1" applyFill="1" applyBorder="1" applyAlignment="1" applyProtection="1">
      <alignment horizontal="center" vertical="center" shrinkToFit="1"/>
      <protection locked="0"/>
    </xf>
    <xf numFmtId="180" fontId="15" fillId="0" borderId="78" xfId="9" applyNumberFormat="1" applyFont="1" applyFill="1" applyBorder="1" applyAlignment="1" applyProtection="1">
      <alignment horizontal="center" vertical="center" shrinkToFit="1"/>
      <protection locked="0"/>
    </xf>
    <xf numFmtId="180" fontId="15" fillId="0" borderId="89" xfId="9" applyNumberFormat="1" applyFon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0"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2" fillId="0" borderId="88" xfId="0" applyFont="1" applyBorder="1" applyAlignment="1" applyProtection="1">
      <alignment horizontal="left" vertical="center" shrinkToFit="1"/>
      <protection locked="0"/>
    </xf>
    <xf numFmtId="0" fontId="2" fillId="0" borderId="102" xfId="0" applyFont="1" applyBorder="1" applyAlignment="1" applyProtection="1">
      <alignment horizontal="left" vertical="center" shrinkToFit="1"/>
      <protection locked="0"/>
    </xf>
    <xf numFmtId="0" fontId="2" fillId="0" borderId="78"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89" xfId="0" applyFont="1" applyBorder="1" applyAlignment="1" applyProtection="1">
      <alignment horizontal="left" vertical="center" shrinkToFit="1"/>
      <protection locked="0"/>
    </xf>
    <xf numFmtId="0" fontId="15" fillId="0" borderId="7" xfId="9" applyFont="1" applyFill="1" applyBorder="1" applyAlignment="1" applyProtection="1">
      <alignment horizontal="center" vertical="center" shrinkToFit="1"/>
      <protection locked="0"/>
    </xf>
    <xf numFmtId="0" fontId="15" fillId="0" borderId="0" xfId="9" applyFont="1" applyFill="1" applyAlignment="1" applyProtection="1">
      <alignment horizontal="center" vertical="center" shrinkToFit="1"/>
      <protection locked="0"/>
    </xf>
    <xf numFmtId="0" fontId="15" fillId="0" borderId="9" xfId="9" applyFont="1" applyFill="1" applyBorder="1" applyAlignment="1" applyProtection="1">
      <alignment horizontal="center" vertical="center" shrinkToFit="1"/>
      <protection locked="0"/>
    </xf>
    <xf numFmtId="0" fontId="15" fillId="0" borderId="11"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89"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198" fontId="15" fillId="0" borderId="0" xfId="0" applyNumberFormat="1" applyFont="1" applyAlignment="1">
      <alignment horizontal="left" vertical="center"/>
    </xf>
    <xf numFmtId="0" fontId="15" fillId="0" borderId="7" xfId="9" applyFont="1" applyFill="1" applyBorder="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8" xfId="9" applyFont="1" applyFill="1" applyBorder="1" applyAlignment="1" applyProtection="1">
      <alignment horizontal="center"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181" fontId="15" fillId="0" borderId="7" xfId="9" applyNumberFormat="1" applyFont="1" applyFill="1" applyBorder="1" applyAlignment="1" applyProtection="1">
      <alignment horizontal="center" vertical="center"/>
      <protection locked="0"/>
    </xf>
    <xf numFmtId="181" fontId="15" fillId="0" borderId="0" xfId="9" applyNumberFormat="1" applyFont="1" applyFill="1" applyAlignment="1" applyProtection="1">
      <alignment horizontal="center" vertical="center"/>
      <protection locked="0"/>
    </xf>
    <xf numFmtId="181" fontId="15" fillId="0" borderId="8" xfId="9" applyNumberFormat="1" applyFont="1" applyFill="1" applyBorder="1" applyAlignment="1" applyProtection="1">
      <alignment horizontal="center" vertical="center"/>
      <protection locked="0"/>
    </xf>
    <xf numFmtId="181" fontId="15" fillId="0" borderId="9" xfId="9" applyNumberFormat="1" applyFont="1" applyFill="1" applyBorder="1" applyAlignment="1" applyProtection="1">
      <alignment horizontal="center" vertical="center"/>
      <protection locked="0"/>
    </xf>
    <xf numFmtId="181" fontId="15" fillId="0" borderId="11" xfId="9" applyNumberFormat="1" applyFont="1" applyFill="1" applyBorder="1" applyAlignment="1" applyProtection="1">
      <alignment horizontal="center" vertical="center"/>
      <protection locked="0"/>
    </xf>
    <xf numFmtId="181" fontId="15" fillId="0" borderId="10" xfId="9" applyNumberFormat="1" applyFont="1" applyFill="1" applyBorder="1" applyAlignment="1" applyProtection="1">
      <alignment horizontal="center" vertical="center"/>
      <protection locked="0"/>
    </xf>
    <xf numFmtId="0" fontId="15"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5"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180" fontId="15" fillId="0" borderId="7" xfId="9" applyNumberFormat="1" applyFont="1" applyFill="1" applyBorder="1" applyAlignment="1" applyProtection="1">
      <alignment horizontal="center" vertical="center" shrinkToFit="1"/>
      <protection locked="0"/>
    </xf>
    <xf numFmtId="180" fontId="15" fillId="0" borderId="8" xfId="9" applyNumberFormat="1" applyFont="1" applyFill="1" applyBorder="1" applyAlignment="1" applyProtection="1">
      <alignment horizontal="center" vertical="center" shrinkToFit="1"/>
      <protection locked="0"/>
    </xf>
    <xf numFmtId="180" fontId="15" fillId="0" borderId="9" xfId="9" applyNumberFormat="1" applyFont="1" applyFill="1" applyBorder="1" applyAlignment="1" applyProtection="1">
      <alignment horizontal="center" vertical="center" shrinkToFit="1"/>
      <protection locked="0"/>
    </xf>
    <xf numFmtId="180" fontId="15" fillId="0" borderId="10" xfId="9" applyNumberFormat="1" applyFont="1" applyFill="1" applyBorder="1" applyAlignment="1" applyProtection="1">
      <alignment horizontal="center" vertical="center" shrinkToFit="1"/>
      <protection locked="0"/>
    </xf>
    <xf numFmtId="0" fontId="9" fillId="2" borderId="0" xfId="9" applyFill="1">
      <alignment vertical="center"/>
    </xf>
    <xf numFmtId="0" fontId="15" fillId="0" borderId="0" xfId="0" applyFont="1" applyAlignment="1">
      <alignment horizontal="left" vertical="center" shrinkToFit="1"/>
    </xf>
    <xf numFmtId="0" fontId="15" fillId="0" borderId="0" xfId="9" applyFont="1" applyAlignment="1">
      <alignment horizontal="left" vertical="center"/>
    </xf>
    <xf numFmtId="0" fontId="15" fillId="0" borderId="2" xfId="9" applyFont="1" applyBorder="1" applyAlignment="1">
      <alignment horizontal="left" vertical="center"/>
    </xf>
    <xf numFmtId="0" fontId="9" fillId="0" borderId="1" xfId="6" quotePrefix="1" applyFill="1" applyBorder="1" applyAlignment="1">
      <alignment horizontal="right" vertical="center"/>
    </xf>
    <xf numFmtId="0" fontId="9" fillId="0" borderId="0" xfId="6" applyFill="1" applyAlignment="1">
      <alignment horizontal="right" vertical="center"/>
    </xf>
    <xf numFmtId="0" fontId="9" fillId="2" borderId="0" xfId="9" applyFill="1" applyAlignment="1">
      <alignment horizontal="left" vertical="center"/>
    </xf>
    <xf numFmtId="3" fontId="9" fillId="0" borderId="46" xfId="9" applyNumberFormat="1" applyFill="1" applyBorder="1" applyAlignment="1" applyProtection="1">
      <alignment horizontal="center" vertical="center"/>
      <protection locked="0"/>
    </xf>
    <xf numFmtId="38" fontId="15" fillId="6" borderId="114" xfId="9" applyNumberFormat="1" applyFont="1" applyFill="1" applyBorder="1" applyAlignment="1">
      <alignment horizontal="center" vertical="center" shrinkToFit="1"/>
    </xf>
    <xf numFmtId="38" fontId="15" fillId="6" borderId="21" xfId="9" applyNumberFormat="1" applyFont="1" applyFill="1" applyBorder="1" applyAlignment="1">
      <alignment horizontal="center" vertical="center" shrinkToFit="1"/>
    </xf>
    <xf numFmtId="38" fontId="15" fillId="6" borderId="113" xfId="9" applyNumberFormat="1" applyFont="1" applyFill="1" applyBorder="1" applyAlignment="1">
      <alignment horizontal="center" vertical="center" shrinkToFit="1"/>
    </xf>
    <xf numFmtId="38" fontId="15" fillId="6" borderId="27" xfId="9" applyNumberFormat="1" applyFont="1" applyFill="1" applyBorder="1" applyAlignment="1">
      <alignment horizontal="center" vertical="center" shrinkToFit="1"/>
    </xf>
    <xf numFmtId="38" fontId="15" fillId="6" borderId="3" xfId="9" applyNumberFormat="1" applyFont="1" applyFill="1" applyBorder="1" applyAlignment="1">
      <alignment horizontal="center" vertical="center" shrinkToFit="1"/>
    </xf>
    <xf numFmtId="38" fontId="15" fillId="6" borderId="29" xfId="9" applyNumberFormat="1" applyFont="1" applyFill="1" applyBorder="1" applyAlignment="1">
      <alignment horizontal="center" vertical="center" shrinkToFit="1"/>
    </xf>
    <xf numFmtId="38" fontId="15" fillId="0" borderId="231" xfId="9" applyNumberFormat="1" applyFont="1" applyFill="1" applyBorder="1" applyAlignment="1">
      <alignment horizontal="center" vertical="center" shrinkToFit="1"/>
    </xf>
    <xf numFmtId="38" fontId="15" fillId="0" borderId="226" xfId="9" applyNumberFormat="1" applyFont="1" applyFill="1" applyBorder="1" applyAlignment="1">
      <alignment horizontal="center" vertical="center" shrinkToFit="1"/>
    </xf>
    <xf numFmtId="38" fontId="15" fillId="0" borderId="270" xfId="9" applyNumberFormat="1" applyFont="1" applyFill="1" applyBorder="1" applyAlignment="1">
      <alignment horizontal="center" vertical="center" shrinkToFit="1"/>
    </xf>
    <xf numFmtId="38" fontId="15" fillId="0" borderId="232" xfId="9" applyNumberFormat="1" applyFont="1" applyFill="1" applyBorder="1" applyAlignment="1">
      <alignment horizontal="center" vertical="center" shrinkToFit="1"/>
    </xf>
    <xf numFmtId="38" fontId="15" fillId="0" borderId="229" xfId="9" applyNumberFormat="1" applyFont="1" applyFill="1" applyBorder="1" applyAlignment="1">
      <alignment horizontal="center" vertical="center" shrinkToFit="1"/>
    </xf>
    <xf numFmtId="38" fontId="15" fillId="0" borderId="271" xfId="9" applyNumberFormat="1" applyFont="1" applyFill="1" applyBorder="1" applyAlignment="1">
      <alignment horizontal="center" vertical="center" shrinkToFit="1"/>
    </xf>
    <xf numFmtId="38" fontId="15" fillId="0" borderId="231" xfId="9" applyNumberFormat="1" applyFont="1" applyFill="1" applyBorder="1" applyAlignment="1">
      <alignment horizontal="center" vertical="center" wrapText="1"/>
    </xf>
    <xf numFmtId="38" fontId="15" fillId="0" borderId="226" xfId="9" applyNumberFormat="1" applyFont="1" applyFill="1" applyBorder="1" applyAlignment="1">
      <alignment horizontal="center" vertical="center" wrapText="1"/>
    </xf>
    <xf numFmtId="38" fontId="15" fillId="0" borderId="227" xfId="9" applyNumberFormat="1" applyFont="1" applyFill="1" applyBorder="1" applyAlignment="1">
      <alignment horizontal="center" vertical="center" wrapText="1"/>
    </xf>
    <xf numFmtId="38" fontId="15" fillId="0" borderId="232" xfId="9" applyNumberFormat="1" applyFont="1" applyFill="1" applyBorder="1" applyAlignment="1">
      <alignment horizontal="center" vertical="center" wrapText="1"/>
    </xf>
    <xf numFmtId="38" fontId="15" fillId="0" borderId="229" xfId="9" applyNumberFormat="1" applyFont="1" applyFill="1" applyBorder="1" applyAlignment="1">
      <alignment horizontal="center" vertical="center" wrapText="1"/>
    </xf>
    <xf numFmtId="38" fontId="15" fillId="0" borderId="230" xfId="9" applyNumberFormat="1" applyFont="1" applyFill="1" applyBorder="1" applyAlignment="1">
      <alignment horizontal="center" vertical="center" wrapText="1"/>
    </xf>
    <xf numFmtId="0" fontId="15" fillId="0" borderId="21" xfId="9" applyFont="1" applyBorder="1" applyAlignment="1">
      <alignment horizontal="right" vertical="center"/>
    </xf>
    <xf numFmtId="0" fontId="15" fillId="0" borderId="21" xfId="0" applyFont="1" applyBorder="1" applyAlignment="1">
      <alignment horizontal="left" vertical="top" wrapText="1"/>
    </xf>
    <xf numFmtId="0" fontId="15" fillId="0" borderId="0" xfId="9" applyFont="1" applyAlignment="1">
      <alignment horizontal="left" vertical="center" wrapText="1"/>
    </xf>
    <xf numFmtId="0" fontId="15" fillId="2" borderId="61" xfId="9" applyFont="1" applyFill="1" applyBorder="1" applyAlignment="1">
      <alignment horizontal="center" vertical="center" wrapText="1"/>
    </xf>
    <xf numFmtId="0" fontId="15" fillId="2" borderId="59" xfId="9" applyFont="1" applyFill="1" applyBorder="1" applyAlignment="1">
      <alignment horizontal="center" vertical="center" wrapText="1"/>
    </xf>
    <xf numFmtId="0" fontId="15" fillId="2" borderId="165" xfId="9" applyFont="1" applyFill="1" applyBorder="1" applyAlignment="1">
      <alignment horizontal="center" vertical="center" wrapText="1"/>
    </xf>
    <xf numFmtId="0" fontId="28" fillId="2" borderId="22" xfId="9" applyFont="1" applyFill="1" applyBorder="1" applyAlignment="1">
      <alignment horizontal="left" vertical="center" wrapText="1"/>
    </xf>
    <xf numFmtId="0" fontId="28" fillId="2" borderId="21" xfId="9" applyFont="1" applyFill="1" applyBorder="1" applyAlignment="1">
      <alignment horizontal="left" vertical="center" wrapText="1"/>
    </xf>
    <xf numFmtId="0" fontId="28" fillId="2" borderId="106" xfId="9" applyFont="1" applyFill="1" applyBorder="1" applyAlignment="1">
      <alignment horizontal="left" vertical="center" wrapText="1"/>
    </xf>
    <xf numFmtId="0" fontId="28" fillId="2" borderId="4" xfId="9" applyFont="1" applyFill="1" applyBorder="1" applyAlignment="1">
      <alignment horizontal="left" vertical="center" wrapText="1"/>
    </xf>
    <xf numFmtId="0" fontId="28" fillId="2" borderId="3" xfId="9" applyFont="1" applyFill="1" applyBorder="1" applyAlignment="1">
      <alignment horizontal="left" vertical="center" wrapText="1"/>
    </xf>
    <xf numFmtId="0" fontId="28" fillId="2" borderId="5" xfId="9" applyFont="1" applyFill="1" applyBorder="1" applyAlignment="1">
      <alignment horizontal="left" vertical="center" wrapText="1"/>
    </xf>
    <xf numFmtId="178" fontId="15" fillId="6" borderId="22" xfId="9" applyNumberFormat="1" applyFont="1" applyFill="1" applyBorder="1" applyAlignment="1">
      <alignment vertical="center" shrinkToFit="1"/>
    </xf>
    <xf numFmtId="178" fontId="15" fillId="6" borderId="21" xfId="9" applyNumberFormat="1" applyFont="1" applyFill="1" applyBorder="1" applyAlignment="1">
      <alignment vertical="center" shrinkToFit="1"/>
    </xf>
    <xf numFmtId="178" fontId="15" fillId="6" borderId="106" xfId="9" applyNumberFormat="1" applyFont="1" applyFill="1" applyBorder="1" applyAlignment="1">
      <alignment vertical="center" shrinkToFit="1"/>
    </xf>
    <xf numFmtId="178" fontId="15" fillId="6" borderId="4" xfId="9" applyNumberFormat="1" applyFont="1" applyFill="1" applyBorder="1" applyAlignment="1">
      <alignment vertical="center" shrinkToFit="1"/>
    </xf>
    <xf numFmtId="178" fontId="15" fillId="6" borderId="3" xfId="9" applyNumberFormat="1" applyFont="1" applyFill="1" applyBorder="1" applyAlignment="1">
      <alignment vertical="center" shrinkToFit="1"/>
    </xf>
    <xf numFmtId="178" fontId="15" fillId="6" borderId="5" xfId="9" applyNumberFormat="1" applyFont="1" applyFill="1" applyBorder="1" applyAlignment="1">
      <alignment vertical="center" shrinkToFit="1"/>
    </xf>
    <xf numFmtId="182" fontId="15" fillId="0" borderId="225" xfId="9" applyNumberFormat="1" applyFont="1" applyFill="1" applyBorder="1" applyAlignment="1">
      <alignment horizontal="center" vertical="center"/>
    </xf>
    <xf numFmtId="182" fontId="15" fillId="0" borderId="226" xfId="9" applyNumberFormat="1" applyFont="1" applyFill="1" applyBorder="1" applyAlignment="1">
      <alignment horizontal="center" vertical="center"/>
    </xf>
    <xf numFmtId="182" fontId="15" fillId="0" borderId="233" xfId="9" applyNumberFormat="1" applyFont="1" applyFill="1" applyBorder="1" applyAlignment="1">
      <alignment horizontal="center" vertical="center"/>
    </xf>
    <xf numFmtId="182" fontId="15" fillId="0" borderId="228" xfId="9" applyNumberFormat="1" applyFont="1" applyFill="1" applyBorder="1" applyAlignment="1">
      <alignment horizontal="center" vertical="center"/>
    </xf>
    <xf numFmtId="182" fontId="15" fillId="0" borderId="229" xfId="9" applyNumberFormat="1" applyFont="1" applyFill="1" applyBorder="1" applyAlignment="1">
      <alignment horizontal="center" vertical="center"/>
    </xf>
    <xf numFmtId="182" fontId="15" fillId="0" borderId="234" xfId="9" applyNumberFormat="1" applyFont="1" applyFill="1" applyBorder="1" applyAlignment="1">
      <alignment horizontal="center" vertical="center"/>
    </xf>
    <xf numFmtId="182" fontId="15" fillId="6" borderId="71" xfId="9" applyNumberFormat="1" applyFont="1" applyFill="1" applyBorder="1" applyAlignment="1">
      <alignment horizontal="center" vertical="center" shrinkToFit="1"/>
    </xf>
    <xf numFmtId="182" fontId="15" fillId="6" borderId="21" xfId="9" applyNumberFormat="1" applyFont="1" applyFill="1" applyBorder="1" applyAlignment="1">
      <alignment horizontal="center" vertical="center" shrinkToFit="1"/>
    </xf>
    <xf numFmtId="182" fontId="15" fillId="6" borderId="53" xfId="9" applyNumberFormat="1" applyFont="1" applyFill="1" applyBorder="1" applyAlignment="1">
      <alignment horizontal="center" vertical="center" shrinkToFit="1"/>
    </xf>
    <xf numFmtId="182" fontId="15" fillId="6" borderId="3" xfId="9" applyNumberFormat="1" applyFont="1" applyFill="1" applyBorder="1" applyAlignment="1">
      <alignment horizontal="center" vertical="center" shrinkToFit="1"/>
    </xf>
    <xf numFmtId="0" fontId="15" fillId="2" borderId="17" xfId="9" applyFont="1" applyFill="1" applyBorder="1" applyAlignment="1">
      <alignment horizontal="center" vertical="center"/>
    </xf>
    <xf numFmtId="0" fontId="15" fillId="2" borderId="168" xfId="9" applyFont="1" applyFill="1" applyBorder="1" applyAlignment="1">
      <alignment horizontal="center" vertical="center"/>
    </xf>
    <xf numFmtId="0" fontId="15" fillId="2" borderId="79" xfId="9" applyFont="1" applyFill="1" applyBorder="1" applyAlignment="1">
      <alignment horizontal="center" vertical="center" shrinkToFit="1"/>
    </xf>
    <xf numFmtId="0" fontId="15" fillId="2" borderId="88" xfId="9" applyFont="1" applyFill="1" applyBorder="1" applyAlignment="1">
      <alignment horizontal="center" vertical="center" shrinkToFit="1"/>
    </xf>
    <xf numFmtId="0" fontId="15" fillId="2" borderId="102" xfId="9" applyFont="1" applyFill="1" applyBorder="1" applyAlignment="1">
      <alignment horizontal="center" vertical="center" shrinkToFit="1"/>
    </xf>
    <xf numFmtId="0" fontId="15" fillId="2" borderId="78" xfId="9" applyFont="1" applyFill="1" applyBorder="1" applyAlignment="1">
      <alignment horizontal="center" vertical="center" shrinkToFit="1"/>
    </xf>
    <xf numFmtId="0" fontId="15" fillId="2" borderId="46" xfId="9" applyFont="1" applyFill="1" applyBorder="1" applyAlignment="1">
      <alignment horizontal="center" vertical="center" shrinkToFit="1"/>
    </xf>
    <xf numFmtId="0" fontId="15" fillId="2" borderId="89" xfId="9" applyFont="1" applyFill="1" applyBorder="1" applyAlignment="1">
      <alignment horizontal="center" vertical="center" shrinkToFit="1"/>
    </xf>
    <xf numFmtId="0" fontId="15" fillId="2" borderId="7" xfId="9" applyFont="1" applyFill="1" applyBorder="1" applyAlignment="1">
      <alignment horizontal="center" vertical="center" shrinkToFit="1"/>
    </xf>
    <xf numFmtId="0" fontId="15" fillId="2" borderId="0" xfId="9" applyFont="1" applyFill="1" applyAlignment="1">
      <alignment horizontal="center" vertical="center" shrinkToFit="1"/>
    </xf>
    <xf numFmtId="0" fontId="15" fillId="2" borderId="8" xfId="9" applyFont="1" applyFill="1" applyBorder="1" applyAlignment="1">
      <alignment horizontal="center" vertical="center" shrinkToFit="1"/>
    </xf>
    <xf numFmtId="0" fontId="15" fillId="2" borderId="9" xfId="9" applyFont="1" applyFill="1" applyBorder="1" applyAlignment="1">
      <alignment horizontal="center" vertical="center" shrinkToFit="1"/>
    </xf>
    <xf numFmtId="0" fontId="15" fillId="2" borderId="11" xfId="9" applyFont="1" applyFill="1" applyBorder="1" applyAlignment="1">
      <alignment horizontal="center" vertical="center" shrinkToFit="1"/>
    </xf>
    <xf numFmtId="0" fontId="15" fillId="2" borderId="10" xfId="9" applyFont="1" applyFill="1" applyBorder="1" applyAlignment="1">
      <alignment horizontal="center" vertical="center" shrinkToFit="1"/>
    </xf>
    <xf numFmtId="0" fontId="15" fillId="2" borderId="7" xfId="9" applyFont="1" applyFill="1" applyBorder="1" applyAlignment="1">
      <alignment horizontal="center" vertical="center"/>
    </xf>
    <xf numFmtId="0" fontId="15" fillId="2" borderId="9" xfId="9" applyFont="1" applyFill="1" applyBorder="1" applyAlignment="1">
      <alignment horizontal="center" vertical="center"/>
    </xf>
    <xf numFmtId="0" fontId="15" fillId="2" borderId="81" xfId="9" applyFont="1" applyFill="1" applyBorder="1" applyAlignment="1">
      <alignment horizontal="center" vertical="center"/>
    </xf>
    <xf numFmtId="0" fontId="15" fillId="2" borderId="23" xfId="9" applyFont="1" applyFill="1" applyBorder="1" applyAlignment="1">
      <alignment horizontal="center" vertical="center"/>
    </xf>
    <xf numFmtId="0" fontId="15" fillId="0" borderId="55" xfId="9" applyFont="1" applyFill="1" applyBorder="1" applyAlignment="1">
      <alignment horizontal="center" vertical="center" shrinkToFit="1"/>
    </xf>
    <xf numFmtId="0" fontId="15" fillId="0" borderId="45" xfId="9" applyFont="1" applyFill="1" applyBorder="1" applyAlignment="1">
      <alignment horizontal="center" vertical="center" shrinkToFit="1"/>
    </xf>
    <xf numFmtId="0" fontId="15" fillId="0" borderId="173" xfId="9" applyFont="1" applyFill="1" applyBorder="1" applyAlignment="1">
      <alignment horizontal="center" vertical="center" shrinkToFit="1"/>
    </xf>
    <xf numFmtId="197" fontId="15" fillId="0" borderId="146" xfId="9" applyNumberFormat="1" applyFont="1" applyFill="1" applyBorder="1" applyAlignment="1">
      <alignment horizontal="center" vertical="center" shrinkToFit="1"/>
    </xf>
    <xf numFmtId="197" fontId="15" fillId="0" borderId="147" xfId="9" applyNumberFormat="1" applyFont="1" applyFill="1" applyBorder="1" applyAlignment="1">
      <alignment horizontal="center" vertical="center" shrinkToFit="1"/>
    </xf>
    <xf numFmtId="182" fontId="15" fillId="2" borderId="78" xfId="1" applyNumberFormat="1" applyFont="1" applyFill="1" applyBorder="1" applyAlignment="1" applyProtection="1">
      <alignment horizontal="right" vertical="center" shrinkToFit="1"/>
    </xf>
    <xf numFmtId="182" fontId="15" fillId="2" borderId="46" xfId="1" applyNumberFormat="1" applyFont="1" applyFill="1" applyBorder="1" applyAlignment="1" applyProtection="1">
      <alignment horizontal="right" vertical="center" shrinkToFit="1"/>
    </xf>
    <xf numFmtId="182" fontId="15" fillId="2" borderId="89" xfId="1" applyNumberFormat="1" applyFont="1" applyFill="1" applyBorder="1" applyAlignment="1" applyProtection="1">
      <alignment horizontal="right" vertical="center" shrinkToFit="1"/>
    </xf>
    <xf numFmtId="182" fontId="15" fillId="6" borderId="55" xfId="1" applyNumberFormat="1" applyFont="1" applyFill="1" applyBorder="1" applyAlignment="1" applyProtection="1">
      <alignment vertical="center" shrinkToFit="1"/>
    </xf>
    <xf numFmtId="182" fontId="15" fillId="6" borderId="45" xfId="1" applyNumberFormat="1" applyFont="1" applyFill="1" applyBorder="1" applyAlignment="1" applyProtection="1">
      <alignment vertical="center" shrinkToFit="1"/>
    </xf>
    <xf numFmtId="182" fontId="15" fillId="6" borderId="58" xfId="1" applyNumberFormat="1" applyFont="1" applyFill="1" applyBorder="1" applyAlignment="1" applyProtection="1">
      <alignment vertical="center" shrinkToFit="1"/>
    </xf>
    <xf numFmtId="182" fontId="15" fillId="6" borderId="59" xfId="1" applyNumberFormat="1" applyFont="1" applyFill="1" applyBorder="1" applyAlignment="1" applyProtection="1">
      <alignment vertical="center" shrinkToFit="1"/>
    </xf>
    <xf numFmtId="0" fontId="15" fillId="2" borderId="115" xfId="9" applyFont="1" applyFill="1" applyBorder="1" applyAlignment="1">
      <alignment horizontal="center" wrapText="1"/>
    </xf>
    <xf numFmtId="0" fontId="15" fillId="2" borderId="46" xfId="9" applyFont="1" applyFill="1" applyBorder="1" applyAlignment="1">
      <alignment horizontal="center" wrapText="1"/>
    </xf>
    <xf numFmtId="0" fontId="15" fillId="2" borderId="171" xfId="9" applyFont="1" applyFill="1" applyBorder="1" applyAlignment="1">
      <alignment horizontal="center" wrapText="1"/>
    </xf>
    <xf numFmtId="0" fontId="15" fillId="2" borderId="156" xfId="9" applyFont="1" applyFill="1" applyBorder="1" applyAlignment="1">
      <alignment horizontal="center" wrapText="1"/>
    </xf>
    <xf numFmtId="0" fontId="15" fillId="2" borderId="45" xfId="9" applyFont="1" applyFill="1" applyBorder="1" applyAlignment="1">
      <alignment horizontal="center" wrapText="1"/>
    </xf>
    <xf numFmtId="0" fontId="15" fillId="2" borderId="164" xfId="9" applyFont="1" applyFill="1" applyBorder="1" applyAlignment="1">
      <alignment horizontal="center" wrapText="1"/>
    </xf>
    <xf numFmtId="0" fontId="15" fillId="2" borderId="116" xfId="9" applyFont="1" applyFill="1" applyBorder="1" applyAlignment="1">
      <alignment horizontal="left" vertical="top" wrapText="1"/>
    </xf>
    <xf numFmtId="0" fontId="2" fillId="0" borderId="88" xfId="0" applyFont="1" applyBorder="1" applyAlignment="1">
      <alignment horizontal="left" vertical="top" wrapText="1"/>
    </xf>
    <xf numFmtId="0" fontId="2" fillId="0" borderId="179" xfId="0" applyFont="1" applyBorder="1" applyAlignment="1">
      <alignment horizontal="left" vertical="top" wrapText="1"/>
    </xf>
    <xf numFmtId="0" fontId="2" fillId="0" borderId="25" xfId="0" applyFont="1" applyBorder="1" applyAlignment="1">
      <alignment horizontal="left" vertical="top" wrapText="1"/>
    </xf>
    <xf numFmtId="0" fontId="2" fillId="0" borderId="2" xfId="0" applyFont="1" applyBorder="1" applyAlignment="1">
      <alignment horizontal="left" vertical="top" wrapText="1"/>
    </xf>
    <xf numFmtId="0" fontId="2" fillId="0" borderId="27"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16" fillId="2" borderId="7" xfId="9" applyFont="1" applyFill="1" applyBorder="1" applyAlignment="1">
      <alignment horizontal="center" vertical="center" wrapText="1"/>
    </xf>
    <xf numFmtId="0" fontId="16" fillId="2" borderId="0" xfId="9" applyFont="1" applyFill="1" applyAlignment="1">
      <alignment horizontal="center" vertical="center" wrapText="1"/>
    </xf>
    <xf numFmtId="0" fontId="16" fillId="2" borderId="8" xfId="9" applyFont="1" applyFill="1" applyBorder="1" applyAlignment="1">
      <alignment horizontal="center" vertical="center" wrapText="1"/>
    </xf>
    <xf numFmtId="0" fontId="16" fillId="2" borderId="9" xfId="9" applyFont="1" applyFill="1" applyBorder="1" applyAlignment="1">
      <alignment horizontal="center" vertical="center" wrapText="1"/>
    </xf>
    <xf numFmtId="0" fontId="16" fillId="2" borderId="11" xfId="9" applyFont="1" applyFill="1" applyBorder="1" applyAlignment="1">
      <alignment horizontal="center" vertical="center" wrapText="1"/>
    </xf>
    <xf numFmtId="0" fontId="16" fillId="2" borderId="10" xfId="9" applyFont="1" applyFill="1" applyBorder="1" applyAlignment="1">
      <alignment horizontal="center" vertical="center" wrapText="1"/>
    </xf>
    <xf numFmtId="182" fontId="15" fillId="2" borderId="55" xfId="1" applyNumberFormat="1" applyFont="1" applyFill="1" applyBorder="1" applyAlignment="1" applyProtection="1">
      <alignment vertical="center" shrinkToFit="1"/>
    </xf>
    <xf numFmtId="182" fontId="15" fillId="2" borderId="45" xfId="1" applyNumberFormat="1" applyFont="1" applyFill="1" applyBorder="1" applyAlignment="1" applyProtection="1">
      <alignment vertical="center" shrinkToFit="1"/>
    </xf>
    <xf numFmtId="182" fontId="15" fillId="2" borderId="90" xfId="1" applyNumberFormat="1" applyFont="1" applyFill="1" applyBorder="1" applyAlignment="1" applyProtection="1">
      <alignment vertical="center" shrinkToFit="1"/>
    </xf>
    <xf numFmtId="182" fontId="15" fillId="2" borderId="55" xfId="1" applyNumberFormat="1" applyFont="1" applyFill="1" applyBorder="1" applyAlignment="1" applyProtection="1">
      <alignment horizontal="right" vertical="top" shrinkToFit="1"/>
    </xf>
    <xf numFmtId="182" fontId="15" fillId="2" borderId="45" xfId="1" applyNumberFormat="1" applyFont="1" applyFill="1" applyBorder="1" applyAlignment="1" applyProtection="1">
      <alignment horizontal="right" vertical="top" shrinkToFit="1"/>
    </xf>
    <xf numFmtId="182" fontId="15" fillId="2" borderId="90" xfId="1" applyNumberFormat="1" applyFont="1" applyFill="1" applyBorder="1" applyAlignment="1" applyProtection="1">
      <alignment horizontal="right" vertical="top" shrinkToFit="1"/>
    </xf>
    <xf numFmtId="192" fontId="15" fillId="0" borderId="9" xfId="9" applyNumberFormat="1" applyFont="1" applyBorder="1" applyAlignment="1">
      <alignment horizontal="center" vertical="center"/>
    </xf>
    <xf numFmtId="192" fontId="15" fillId="0" borderId="11" xfId="9" applyNumberFormat="1" applyFont="1" applyBorder="1" applyAlignment="1">
      <alignment horizontal="center" vertical="center"/>
    </xf>
    <xf numFmtId="49" fontId="15" fillId="2" borderId="11" xfId="9" applyNumberFormat="1" applyFont="1" applyFill="1" applyBorder="1" applyAlignment="1">
      <alignment horizontal="center" vertical="center" shrinkToFit="1"/>
    </xf>
    <xf numFmtId="184" fontId="15" fillId="6" borderId="7" xfId="9" applyNumberFormat="1" applyFont="1" applyFill="1" applyBorder="1" applyAlignment="1">
      <alignment horizontal="center" vertical="center" shrinkToFit="1"/>
    </xf>
    <xf numFmtId="0" fontId="15" fillId="2" borderId="13" xfId="9" applyFont="1" applyFill="1" applyBorder="1" applyAlignment="1">
      <alignment horizontal="center" vertical="center"/>
    </xf>
    <xf numFmtId="184" fontId="15" fillId="2" borderId="25" xfId="1" applyNumberFormat="1" applyFont="1" applyFill="1" applyBorder="1" applyAlignment="1" applyProtection="1">
      <alignment horizontal="right" vertical="center" shrinkToFit="1"/>
    </xf>
    <xf numFmtId="184" fontId="15" fillId="2" borderId="0" xfId="1" applyNumberFormat="1" applyFont="1" applyFill="1" applyBorder="1" applyAlignment="1" applyProtection="1">
      <alignment horizontal="right" vertical="center" shrinkToFit="1"/>
    </xf>
    <xf numFmtId="184" fontId="15" fillId="2" borderId="7" xfId="1" applyNumberFormat="1" applyFont="1" applyFill="1" applyBorder="1" applyAlignment="1" applyProtection="1">
      <alignment horizontal="right" vertical="center" shrinkToFit="1"/>
    </xf>
    <xf numFmtId="184" fontId="15" fillId="2" borderId="8" xfId="1" applyNumberFormat="1" applyFont="1" applyFill="1" applyBorder="1" applyAlignment="1" applyProtection="1">
      <alignment horizontal="right" vertical="center" shrinkToFit="1"/>
    </xf>
    <xf numFmtId="182" fontId="15" fillId="2" borderId="78" xfId="1" applyNumberFormat="1" applyFont="1" applyFill="1" applyBorder="1" applyAlignment="1" applyProtection="1">
      <alignment vertical="center" shrinkToFit="1"/>
    </xf>
    <xf numFmtId="182" fontId="15" fillId="2" borderId="46" xfId="1" applyNumberFormat="1" applyFont="1" applyFill="1" applyBorder="1" applyAlignment="1" applyProtection="1">
      <alignment vertical="center" shrinkToFit="1"/>
    </xf>
    <xf numFmtId="182" fontId="15" fillId="2" borderId="89" xfId="1" applyNumberFormat="1" applyFont="1" applyFill="1" applyBorder="1" applyAlignment="1" applyProtection="1">
      <alignment vertical="center" shrinkToFit="1"/>
    </xf>
    <xf numFmtId="0" fontId="15" fillId="2" borderId="7" xfId="9" applyFont="1" applyFill="1" applyBorder="1" applyAlignment="1">
      <alignment horizontal="center" vertical="center" wrapText="1"/>
    </xf>
    <xf numFmtId="0" fontId="15" fillId="2" borderId="0" xfId="9" applyFont="1" applyFill="1" applyAlignment="1">
      <alignment horizontal="center" vertical="center" wrapText="1"/>
    </xf>
    <xf numFmtId="0" fontId="15" fillId="2" borderId="8" xfId="9" applyFont="1" applyFill="1" applyBorder="1" applyAlignment="1">
      <alignment horizontal="center" vertical="center" wrapText="1"/>
    </xf>
    <xf numFmtId="0" fontId="15" fillId="2" borderId="9"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10" xfId="9" applyFont="1" applyFill="1" applyBorder="1" applyAlignment="1">
      <alignment horizontal="center" vertical="center" wrapText="1"/>
    </xf>
    <xf numFmtId="0" fontId="15" fillId="0" borderId="7" xfId="9" applyFont="1" applyBorder="1" applyAlignment="1">
      <alignment horizontal="left" vertical="center" shrinkToFit="1"/>
    </xf>
    <xf numFmtId="0" fontId="15" fillId="0" borderId="0" xfId="9" applyFont="1" applyAlignment="1">
      <alignment horizontal="left" vertical="center" shrinkToFit="1"/>
    </xf>
    <xf numFmtId="0" fontId="15" fillId="0" borderId="7" xfId="9" applyFont="1" applyBorder="1" applyAlignment="1">
      <alignment horizontal="right" vertical="center" shrinkToFit="1"/>
    </xf>
    <xf numFmtId="0" fontId="15" fillId="2" borderId="8" xfId="9" applyFont="1" applyFill="1" applyBorder="1" applyAlignment="1">
      <alignment horizontal="center" vertical="center"/>
    </xf>
    <xf numFmtId="0" fontId="15" fillId="2" borderId="7" xfId="9" applyFont="1" applyFill="1" applyBorder="1" applyAlignment="1">
      <alignment horizontal="right" vertical="center" shrinkToFit="1"/>
    </xf>
    <xf numFmtId="0" fontId="15" fillId="2" borderId="78" xfId="9" applyFont="1" applyFill="1" applyBorder="1" applyAlignment="1">
      <alignment horizontal="center" vertical="center" wrapText="1"/>
    </xf>
    <xf numFmtId="0" fontId="15" fillId="2" borderId="46" xfId="9" applyFont="1" applyFill="1" applyBorder="1" applyAlignment="1">
      <alignment horizontal="center" vertical="center" wrapText="1"/>
    </xf>
    <xf numFmtId="0" fontId="15" fillId="2" borderId="89" xfId="9" applyFont="1" applyFill="1" applyBorder="1" applyAlignment="1">
      <alignment horizontal="center" vertical="center" wrapText="1"/>
    </xf>
    <xf numFmtId="182" fontId="15" fillId="2" borderId="58" xfId="1" applyNumberFormat="1" applyFont="1" applyFill="1" applyBorder="1" applyAlignment="1" applyProtection="1">
      <alignment vertical="center" shrinkToFit="1"/>
    </xf>
    <xf numFmtId="182" fontId="15" fillId="2" borderId="59" xfId="1" applyNumberFormat="1" applyFont="1" applyFill="1" applyBorder="1" applyAlignment="1" applyProtection="1">
      <alignment vertical="center" shrinkToFit="1"/>
    </xf>
    <xf numFmtId="182" fontId="15" fillId="2" borderId="167" xfId="1" applyNumberFormat="1" applyFont="1" applyFill="1" applyBorder="1" applyAlignment="1" applyProtection="1">
      <alignment vertical="center" shrinkToFit="1"/>
    </xf>
    <xf numFmtId="182" fontId="15" fillId="0" borderId="58" xfId="1" applyNumberFormat="1" applyFont="1" applyFill="1" applyBorder="1" applyAlignment="1" applyProtection="1">
      <alignment vertical="center" shrinkToFit="1"/>
    </xf>
    <xf numFmtId="182" fontId="15" fillId="0" borderId="59" xfId="1" applyNumberFormat="1" applyFont="1" applyFill="1" applyBorder="1" applyAlignment="1" applyProtection="1">
      <alignment vertical="center" shrinkToFit="1"/>
    </xf>
    <xf numFmtId="182" fontId="15" fillId="0" borderId="167" xfId="1" applyNumberFormat="1" applyFont="1" applyFill="1" applyBorder="1" applyAlignment="1" applyProtection="1">
      <alignment vertical="center" shrinkToFit="1"/>
    </xf>
    <xf numFmtId="182" fontId="15" fillId="2" borderId="58" xfId="1" applyNumberFormat="1" applyFont="1" applyFill="1" applyBorder="1" applyAlignment="1" applyProtection="1">
      <alignment horizontal="right" vertical="center" shrinkToFit="1"/>
    </xf>
    <xf numFmtId="182" fontId="15" fillId="2" borderId="59" xfId="1" applyNumberFormat="1" applyFont="1" applyFill="1" applyBorder="1" applyAlignment="1" applyProtection="1">
      <alignment horizontal="right" vertical="center" shrinkToFit="1"/>
    </xf>
    <xf numFmtId="182" fontId="15" fillId="2" borderId="167" xfId="1" applyNumberFormat="1" applyFont="1" applyFill="1" applyBorder="1" applyAlignment="1" applyProtection="1">
      <alignment horizontal="right" vertical="center" shrinkToFit="1"/>
    </xf>
    <xf numFmtId="49" fontId="15" fillId="2" borderId="46" xfId="9" applyNumberFormat="1" applyFont="1" applyFill="1" applyBorder="1" applyAlignment="1">
      <alignment horizontal="center" vertical="center" shrinkToFit="1"/>
    </xf>
    <xf numFmtId="0" fontId="2" fillId="0" borderId="115" xfId="0" applyFont="1" applyBorder="1" applyAlignment="1">
      <alignment horizontal="left" vertical="top" wrapText="1"/>
    </xf>
    <xf numFmtId="0" fontId="2" fillId="0" borderId="46" xfId="0" applyFont="1" applyBorder="1" applyAlignment="1">
      <alignment horizontal="left" vertical="top" wrapText="1"/>
    </xf>
    <xf numFmtId="0" fontId="2" fillId="0" borderId="162" xfId="0" applyFont="1" applyBorder="1" applyAlignment="1">
      <alignment horizontal="left" vertical="top" wrapText="1"/>
    </xf>
    <xf numFmtId="0" fontId="16" fillId="2" borderId="78" xfId="9" applyFont="1" applyFill="1" applyBorder="1" applyAlignment="1">
      <alignment horizontal="center" vertical="center" wrapText="1"/>
    </xf>
    <xf numFmtId="0" fontId="16" fillId="2" borderId="46" xfId="9" applyFont="1" applyFill="1" applyBorder="1" applyAlignment="1">
      <alignment horizontal="center" vertical="center" wrapText="1"/>
    </xf>
    <xf numFmtId="0" fontId="16" fillId="2" borderId="89" xfId="9" applyFont="1" applyFill="1" applyBorder="1" applyAlignment="1">
      <alignment horizontal="center" vertical="center" wrapText="1"/>
    </xf>
    <xf numFmtId="182" fontId="15" fillId="2" borderId="55" xfId="1" applyNumberFormat="1" applyFont="1" applyFill="1" applyBorder="1" applyAlignment="1" applyProtection="1">
      <alignment horizontal="right" vertical="center" shrinkToFit="1"/>
    </xf>
    <xf numFmtId="182" fontId="15" fillId="2" borderId="45" xfId="1" applyNumberFormat="1" applyFont="1" applyFill="1" applyBorder="1" applyAlignment="1" applyProtection="1">
      <alignment horizontal="right" vertical="center" shrinkToFit="1"/>
    </xf>
    <xf numFmtId="182" fontId="15" fillId="2" borderId="90" xfId="1" applyNumberFormat="1" applyFont="1" applyFill="1" applyBorder="1" applyAlignment="1" applyProtection="1">
      <alignment horizontal="right" vertical="center" shrinkToFit="1"/>
    </xf>
    <xf numFmtId="0" fontId="15" fillId="2" borderId="156" xfId="9" applyFont="1" applyFill="1" applyBorder="1" applyAlignment="1">
      <alignment horizontal="center" vertical="center" wrapText="1"/>
    </xf>
    <xf numFmtId="0" fontId="15" fillId="2" borderId="45" xfId="9" applyFont="1" applyFill="1" applyBorder="1" applyAlignment="1">
      <alignment horizontal="center" vertical="center" wrapText="1"/>
    </xf>
    <xf numFmtId="0" fontId="15" fillId="2" borderId="164" xfId="9" applyFont="1" applyFill="1" applyBorder="1" applyAlignment="1">
      <alignment horizontal="center" vertical="center" wrapText="1"/>
    </xf>
    <xf numFmtId="184" fontId="15" fillId="2" borderId="116" xfId="1" applyNumberFormat="1" applyFont="1" applyFill="1" applyBorder="1" applyAlignment="1" applyProtection="1">
      <alignment horizontal="right" vertical="center" shrinkToFit="1"/>
    </xf>
    <xf numFmtId="184" fontId="15" fillId="2" borderId="88" xfId="1" applyNumberFormat="1" applyFont="1" applyFill="1" applyBorder="1" applyAlignment="1" applyProtection="1">
      <alignment horizontal="right" vertical="center" shrinkToFit="1"/>
    </xf>
    <xf numFmtId="184" fontId="15" fillId="2" borderId="79" xfId="1" applyNumberFormat="1" applyFont="1" applyFill="1" applyBorder="1" applyAlignment="1" applyProtection="1">
      <alignment horizontal="right" vertical="center" shrinkToFit="1"/>
    </xf>
    <xf numFmtId="184" fontId="15" fillId="2" borderId="102" xfId="1" applyNumberFormat="1" applyFont="1" applyFill="1" applyBorder="1" applyAlignment="1" applyProtection="1">
      <alignment horizontal="right" vertical="center" shrinkToFit="1"/>
    </xf>
    <xf numFmtId="0" fontId="15" fillId="0" borderId="79" xfId="9" applyFont="1" applyBorder="1" applyAlignment="1">
      <alignment horizontal="right" vertical="center" shrinkToFit="1"/>
    </xf>
    <xf numFmtId="0" fontId="15" fillId="2" borderId="102" xfId="9" applyFont="1" applyFill="1" applyBorder="1" applyAlignment="1">
      <alignment horizontal="center" vertical="center"/>
    </xf>
    <xf numFmtId="0" fontId="15" fillId="2" borderId="79" xfId="9" applyFont="1" applyFill="1" applyBorder="1" applyAlignment="1">
      <alignment horizontal="right" vertical="center" shrinkToFit="1"/>
    </xf>
    <xf numFmtId="184" fontId="15" fillId="6" borderId="79" xfId="9" applyNumberFormat="1" applyFont="1" applyFill="1" applyBorder="1" applyAlignment="1">
      <alignment horizontal="center" vertical="center" shrinkToFit="1"/>
    </xf>
    <xf numFmtId="0" fontId="15" fillId="2" borderId="175" xfId="9" applyFont="1" applyFill="1" applyBorder="1" applyAlignment="1">
      <alignment horizontal="center" vertical="center"/>
    </xf>
    <xf numFmtId="0" fontId="15" fillId="2" borderId="187" xfId="9" applyFont="1" applyFill="1" applyBorder="1" applyAlignment="1">
      <alignment horizontal="center" vertical="center"/>
    </xf>
    <xf numFmtId="0" fontId="15" fillId="2" borderId="188" xfId="9" applyFont="1" applyFill="1" applyBorder="1" applyAlignment="1">
      <alignment horizontal="center" vertical="center"/>
    </xf>
    <xf numFmtId="0" fontId="15" fillId="2" borderId="79" xfId="9" applyFont="1" applyFill="1" applyBorder="1" applyAlignment="1">
      <alignment horizontal="center" vertical="center"/>
    </xf>
    <xf numFmtId="0" fontId="15" fillId="2" borderId="78" xfId="9" applyFont="1" applyFill="1" applyBorder="1" applyAlignment="1">
      <alignment horizontal="center" vertical="center"/>
    </xf>
    <xf numFmtId="0" fontId="15" fillId="2" borderId="176" xfId="9" applyFont="1" applyFill="1" applyBorder="1" applyAlignment="1">
      <alignment horizontal="center" vertical="center"/>
    </xf>
    <xf numFmtId="0" fontId="15" fillId="2" borderId="183" xfId="9" applyFont="1" applyFill="1" applyBorder="1" applyAlignment="1">
      <alignment horizontal="center" vertical="center"/>
    </xf>
    <xf numFmtId="0" fontId="15" fillId="2" borderId="55" xfId="9" applyFont="1" applyFill="1" applyBorder="1" applyAlignment="1">
      <alignment horizontal="center" vertical="center" wrapText="1"/>
    </xf>
    <xf numFmtId="0" fontId="15" fillId="2" borderId="90" xfId="9" applyFont="1" applyFill="1" applyBorder="1" applyAlignment="1">
      <alignment horizontal="center" vertical="center" wrapText="1"/>
    </xf>
    <xf numFmtId="0" fontId="15" fillId="2" borderId="79" xfId="9" applyFont="1" applyFill="1" applyBorder="1" applyAlignment="1">
      <alignment horizontal="center" vertical="center" wrapText="1"/>
    </xf>
    <xf numFmtId="0" fontId="15" fillId="2" borderId="88" xfId="9" applyFont="1" applyFill="1" applyBorder="1" applyAlignment="1">
      <alignment horizontal="center" vertical="center" wrapText="1"/>
    </xf>
    <xf numFmtId="0" fontId="15" fillId="2" borderId="102" xfId="9" applyFont="1" applyFill="1" applyBorder="1" applyAlignment="1">
      <alignment horizontal="center" vertical="center" wrapText="1"/>
    </xf>
    <xf numFmtId="0" fontId="15" fillId="0" borderId="79" xfId="9" applyFont="1" applyBorder="1" applyAlignment="1">
      <alignment horizontal="left" vertical="center" shrinkToFit="1"/>
    </xf>
    <xf numFmtId="0" fontId="15" fillId="0" borderId="88" xfId="9" applyFont="1" applyBorder="1" applyAlignment="1">
      <alignment horizontal="left" vertical="center" shrinkToFit="1"/>
    </xf>
    <xf numFmtId="192" fontId="15" fillId="0" borderId="7" xfId="9" applyNumberFormat="1" applyFont="1" applyBorder="1" applyAlignment="1">
      <alignment horizontal="center" vertical="center"/>
    </xf>
    <xf numFmtId="192" fontId="15" fillId="0" borderId="0" xfId="9" applyNumberFormat="1" applyFont="1" applyAlignment="1">
      <alignment horizontal="center" vertical="center"/>
    </xf>
    <xf numFmtId="192" fontId="15" fillId="0" borderId="78" xfId="9" applyNumberFormat="1" applyFont="1" applyBorder="1" applyAlignment="1">
      <alignment horizontal="center" vertical="center"/>
    </xf>
    <xf numFmtId="192" fontId="15" fillId="0" borderId="46" xfId="9" applyNumberFormat="1" applyFont="1" applyBorder="1" applyAlignment="1">
      <alignment horizontal="center" vertical="center"/>
    </xf>
    <xf numFmtId="182" fontId="15" fillId="2" borderId="79" xfId="1" applyNumberFormat="1" applyFont="1" applyFill="1" applyBorder="1" applyAlignment="1" applyProtection="1">
      <alignment horizontal="right" vertical="center" shrinkToFit="1"/>
    </xf>
    <xf numFmtId="182" fontId="15" fillId="2" borderId="88" xfId="1" applyNumberFormat="1" applyFont="1" applyFill="1" applyBorder="1" applyAlignment="1" applyProtection="1">
      <alignment horizontal="right" vertical="center" shrinkToFit="1"/>
    </xf>
    <xf numFmtId="182" fontId="15" fillId="2" borderId="102" xfId="1" applyNumberFormat="1" applyFont="1" applyFill="1" applyBorder="1" applyAlignment="1" applyProtection="1">
      <alignment horizontal="right" vertical="center" shrinkToFit="1"/>
    </xf>
    <xf numFmtId="0" fontId="15" fillId="2" borderId="116" xfId="9" applyFont="1" applyFill="1" applyBorder="1" applyAlignment="1">
      <alignment horizontal="center" vertical="center" wrapText="1"/>
    </xf>
    <xf numFmtId="0" fontId="15" fillId="2" borderId="175" xfId="9" applyFont="1" applyFill="1" applyBorder="1" applyAlignment="1">
      <alignment horizontal="center" vertical="center" wrapText="1"/>
    </xf>
    <xf numFmtId="49" fontId="15" fillId="2" borderId="0" xfId="9" applyNumberFormat="1" applyFont="1" applyFill="1" applyAlignment="1">
      <alignment horizontal="center" vertical="center" shrinkToFit="1"/>
    </xf>
    <xf numFmtId="182" fontId="15" fillId="2" borderId="79" xfId="1" applyNumberFormat="1" applyFont="1" applyFill="1" applyBorder="1" applyAlignment="1" applyProtection="1">
      <alignment vertical="center" shrinkToFit="1"/>
    </xf>
    <xf numFmtId="182" fontId="15" fillId="2" borderId="88" xfId="1" applyNumberFormat="1" applyFont="1" applyFill="1" applyBorder="1" applyAlignment="1" applyProtection="1">
      <alignment vertical="center" shrinkToFit="1"/>
    </xf>
    <xf numFmtId="182" fontId="15" fillId="2" borderId="102" xfId="1" applyNumberFormat="1" applyFont="1" applyFill="1" applyBorder="1" applyAlignment="1" applyProtection="1">
      <alignment vertical="center" shrinkToFit="1"/>
    </xf>
    <xf numFmtId="0" fontId="15" fillId="2" borderId="88" xfId="9" applyFont="1" applyFill="1" applyBorder="1" applyAlignment="1">
      <alignment horizontal="left" vertical="top" wrapText="1"/>
    </xf>
    <xf numFmtId="0" fontId="15" fillId="2" borderId="179" xfId="9" applyFont="1" applyFill="1" applyBorder="1" applyAlignment="1">
      <alignment horizontal="left" vertical="top" wrapText="1"/>
    </xf>
    <xf numFmtId="0" fontId="15" fillId="2" borderId="25" xfId="9" applyFont="1" applyFill="1" applyBorder="1" applyAlignment="1">
      <alignment horizontal="left" vertical="top" wrapText="1"/>
    </xf>
    <xf numFmtId="0" fontId="15" fillId="2" borderId="0" xfId="9" applyFont="1" applyFill="1" applyAlignment="1">
      <alignment horizontal="left" vertical="top" wrapText="1"/>
    </xf>
    <xf numFmtId="0" fontId="15" fillId="2" borderId="2" xfId="9" applyFont="1" applyFill="1" applyBorder="1" applyAlignment="1">
      <alignment horizontal="left" vertical="top" wrapText="1"/>
    </xf>
    <xf numFmtId="0" fontId="15" fillId="2" borderId="115" xfId="9" applyFont="1" applyFill="1" applyBorder="1" applyAlignment="1">
      <alignment horizontal="left" vertical="top" wrapText="1"/>
    </xf>
    <xf numFmtId="0" fontId="15" fillId="2" borderId="46" xfId="9" applyFont="1" applyFill="1" applyBorder="1" applyAlignment="1">
      <alignment horizontal="left" vertical="top" wrapText="1"/>
    </xf>
    <xf numFmtId="0" fontId="15" fillId="2" borderId="162" xfId="9" applyFont="1" applyFill="1" applyBorder="1" applyAlignment="1">
      <alignment horizontal="left" vertical="top" wrapText="1"/>
    </xf>
    <xf numFmtId="0" fontId="16" fillId="2" borderId="79" xfId="9" applyFont="1" applyFill="1" applyBorder="1" applyAlignment="1">
      <alignment horizontal="center" vertical="center" wrapText="1"/>
    </xf>
    <xf numFmtId="0" fontId="16" fillId="2" borderId="88" xfId="9" applyFont="1" applyFill="1" applyBorder="1" applyAlignment="1">
      <alignment horizontal="center" vertical="center" wrapText="1"/>
    </xf>
    <xf numFmtId="0" fontId="16" fillId="2" borderId="102" xfId="9" applyFont="1" applyFill="1" applyBorder="1" applyAlignment="1">
      <alignment horizontal="center" vertical="center" wrapText="1"/>
    </xf>
    <xf numFmtId="0" fontId="15" fillId="2" borderId="25" xfId="9" applyFont="1" applyFill="1" applyBorder="1" applyAlignment="1">
      <alignment horizontal="center" vertical="center" wrapText="1"/>
    </xf>
    <xf numFmtId="0" fontId="15" fillId="2" borderId="13" xfId="9" applyFont="1" applyFill="1" applyBorder="1" applyAlignment="1">
      <alignment horizontal="center" vertical="center" wrapText="1"/>
    </xf>
    <xf numFmtId="0" fontId="15" fillId="2" borderId="79" xfId="9" applyFont="1" applyFill="1" applyBorder="1" applyAlignment="1">
      <alignment horizontal="center" vertical="center" wrapText="1" shrinkToFit="1"/>
    </xf>
    <xf numFmtId="0" fontId="15" fillId="2" borderId="88" xfId="9" applyFont="1" applyFill="1" applyBorder="1" applyAlignment="1">
      <alignment horizontal="center" vertical="center" wrapText="1" shrinkToFit="1"/>
    </xf>
    <xf numFmtId="0" fontId="15" fillId="2" borderId="102" xfId="9" applyFont="1" applyFill="1" applyBorder="1" applyAlignment="1">
      <alignment horizontal="center" vertical="center" wrapText="1" shrinkToFit="1"/>
    </xf>
    <xf numFmtId="0" fontId="15" fillId="2" borderId="78" xfId="9" applyFont="1" applyFill="1" applyBorder="1" applyAlignment="1">
      <alignment horizontal="center" vertical="center" wrapText="1" shrinkToFit="1"/>
    </xf>
    <xf numFmtId="0" fontId="15" fillId="2" borderId="46" xfId="9" applyFont="1" applyFill="1" applyBorder="1" applyAlignment="1">
      <alignment horizontal="center" vertical="center" wrapText="1" shrinkToFit="1"/>
    </xf>
    <xf numFmtId="0" fontId="15" fillId="2" borderId="89" xfId="9" applyFont="1" applyFill="1" applyBorder="1" applyAlignment="1">
      <alignment horizontal="center" vertical="center" wrapText="1" shrinkToFit="1"/>
    </xf>
    <xf numFmtId="0" fontId="15" fillId="2" borderId="203" xfId="9" applyFont="1" applyFill="1" applyBorder="1" applyAlignment="1">
      <alignment horizontal="center" vertical="center"/>
    </xf>
    <xf numFmtId="0" fontId="15" fillId="2" borderId="18" xfId="9" applyFont="1" applyFill="1" applyBorder="1" applyAlignment="1">
      <alignment horizontal="center" vertical="center" shrinkToFit="1"/>
    </xf>
    <xf numFmtId="0" fontId="15" fillId="2" borderId="12" xfId="9" applyFont="1" applyFill="1" applyBorder="1" applyAlignment="1">
      <alignment horizontal="center" vertical="center" shrinkToFit="1"/>
    </xf>
    <xf numFmtId="0" fontId="15" fillId="2" borderId="6" xfId="9" applyFont="1" applyFill="1" applyBorder="1" applyAlignment="1">
      <alignment horizontal="center" vertical="center" shrinkToFit="1"/>
    </xf>
    <xf numFmtId="0" fontId="15" fillId="2" borderId="18" xfId="9" applyFont="1" applyFill="1" applyBorder="1" applyAlignment="1">
      <alignment horizontal="center" vertical="center"/>
    </xf>
    <xf numFmtId="0" fontId="15" fillId="2" borderId="14" xfId="9" applyFont="1" applyFill="1" applyBorder="1" applyAlignment="1">
      <alignment horizontal="center" vertical="center"/>
    </xf>
    <xf numFmtId="182" fontId="15" fillId="2" borderId="54" xfId="1" applyNumberFormat="1" applyFont="1" applyFill="1" applyBorder="1" applyAlignment="1" applyProtection="1">
      <alignment horizontal="right" vertical="center" shrinkToFit="1"/>
    </xf>
    <xf numFmtId="182" fontId="15" fillId="2" borderId="51" xfId="1" applyNumberFormat="1" applyFont="1" applyFill="1" applyBorder="1" applyAlignment="1" applyProtection="1">
      <alignment horizontal="right" vertical="center" shrinkToFit="1"/>
    </xf>
    <xf numFmtId="182" fontId="15" fillId="2" borderId="47" xfId="1" applyNumberFormat="1" applyFont="1" applyFill="1" applyBorder="1" applyAlignment="1" applyProtection="1">
      <alignment horizontal="right" vertical="center" shrinkToFit="1"/>
    </xf>
    <xf numFmtId="182" fontId="15" fillId="6" borderId="78" xfId="1" applyNumberFormat="1" applyFont="1" applyFill="1" applyBorder="1" applyAlignment="1" applyProtection="1">
      <alignment vertical="center" shrinkToFit="1"/>
    </xf>
    <xf numFmtId="182" fontId="15" fillId="6" borderId="46" xfId="1" applyNumberFormat="1" applyFont="1" applyFill="1" applyBorder="1" applyAlignment="1" applyProtection="1">
      <alignment vertical="center" shrinkToFit="1"/>
    </xf>
    <xf numFmtId="0" fontId="15" fillId="2" borderId="19" xfId="9" applyFont="1" applyFill="1" applyBorder="1" applyAlignment="1">
      <alignment horizontal="center" wrapText="1"/>
    </xf>
    <xf numFmtId="0" fontId="15" fillId="2" borderId="12" xfId="9" applyFont="1" applyFill="1" applyBorder="1" applyAlignment="1">
      <alignment horizontal="center" wrapText="1"/>
    </xf>
    <xf numFmtId="0" fontId="15" fillId="2" borderId="28" xfId="9" applyFont="1" applyFill="1" applyBorder="1" applyAlignment="1">
      <alignment horizontal="center" wrapText="1"/>
    </xf>
    <xf numFmtId="0" fontId="15" fillId="2" borderId="19" xfId="9" applyFont="1" applyFill="1" applyBorder="1" applyAlignment="1">
      <alignment horizontal="left" vertical="top" wrapText="1"/>
    </xf>
    <xf numFmtId="0" fontId="15" fillId="2" borderId="12" xfId="9" applyFont="1" applyFill="1" applyBorder="1" applyAlignment="1">
      <alignment horizontal="left" vertical="top" wrapText="1"/>
    </xf>
    <xf numFmtId="0" fontId="15" fillId="2" borderId="20" xfId="9" applyFont="1" applyFill="1" applyBorder="1" applyAlignment="1">
      <alignment horizontal="left" vertical="top" wrapText="1"/>
    </xf>
    <xf numFmtId="184" fontId="15" fillId="6" borderId="18" xfId="9" applyNumberFormat="1" applyFont="1" applyFill="1" applyBorder="1" applyAlignment="1">
      <alignment horizontal="center" vertical="center" shrinkToFit="1"/>
    </xf>
    <xf numFmtId="0" fontId="15" fillId="2" borderId="28" xfId="9" applyFont="1" applyFill="1" applyBorder="1" applyAlignment="1">
      <alignment horizontal="center" vertical="center"/>
    </xf>
    <xf numFmtId="184" fontId="15" fillId="2" borderId="19" xfId="1" applyNumberFormat="1" applyFont="1" applyFill="1" applyBorder="1" applyAlignment="1" applyProtection="1">
      <alignment horizontal="right" vertical="center" shrinkToFit="1"/>
    </xf>
    <xf numFmtId="184" fontId="15" fillId="2" borderId="12" xfId="1" applyNumberFormat="1" applyFont="1" applyFill="1" applyBorder="1" applyAlignment="1" applyProtection="1">
      <alignment horizontal="right" vertical="center" shrinkToFit="1"/>
    </xf>
    <xf numFmtId="184" fontId="15" fillId="2" borderId="18" xfId="1" applyNumberFormat="1" applyFont="1" applyFill="1" applyBorder="1" applyAlignment="1" applyProtection="1">
      <alignment horizontal="right" vertical="center" shrinkToFit="1"/>
    </xf>
    <xf numFmtId="184" fontId="15" fillId="2" borderId="6" xfId="1" applyNumberFormat="1" applyFont="1" applyFill="1" applyBorder="1" applyAlignment="1" applyProtection="1">
      <alignment horizontal="right" vertical="center" shrinkToFit="1"/>
    </xf>
    <xf numFmtId="182" fontId="15" fillId="2" borderId="54" xfId="1" applyNumberFormat="1" applyFont="1" applyFill="1" applyBorder="1" applyAlignment="1" applyProtection="1">
      <alignment vertical="center" shrinkToFit="1"/>
    </xf>
    <xf numFmtId="182" fontId="15" fillId="2" borderId="51" xfId="1" applyNumberFormat="1" applyFont="1" applyFill="1" applyBorder="1" applyAlignment="1" applyProtection="1">
      <alignment vertical="center" shrinkToFit="1"/>
    </xf>
    <xf numFmtId="182" fontId="15" fillId="2" borderId="47" xfId="1" applyNumberFormat="1" applyFont="1" applyFill="1" applyBorder="1" applyAlignment="1" applyProtection="1">
      <alignment vertical="center" shrinkToFit="1"/>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5" fillId="2" borderId="6" xfId="9" applyFont="1" applyFill="1" applyBorder="1" applyAlignment="1">
      <alignment horizontal="center" vertical="center" wrapText="1"/>
    </xf>
    <xf numFmtId="57" fontId="15" fillId="0" borderId="18" xfId="9" applyNumberFormat="1" applyFont="1" applyBorder="1" applyAlignment="1">
      <alignment horizontal="left" vertical="center" shrinkToFit="1"/>
    </xf>
    <xf numFmtId="57" fontId="15" fillId="0" borderId="12" xfId="9" applyNumberFormat="1" applyFont="1" applyBorder="1" applyAlignment="1">
      <alignment horizontal="left" vertical="center" shrinkToFit="1"/>
    </xf>
    <xf numFmtId="57" fontId="15" fillId="0" borderId="6" xfId="9" applyNumberFormat="1" applyFont="1" applyBorder="1" applyAlignment="1">
      <alignment horizontal="left" vertical="center" shrinkToFit="1"/>
    </xf>
    <xf numFmtId="57" fontId="15" fillId="0" borderId="7" xfId="9" applyNumberFormat="1" applyFont="1" applyBorder="1" applyAlignment="1">
      <alignment horizontal="left" vertical="center" shrinkToFit="1"/>
    </xf>
    <xf numFmtId="57" fontId="15" fillId="0" borderId="0" xfId="9" applyNumberFormat="1" applyFont="1" applyAlignment="1">
      <alignment horizontal="left" vertical="center" shrinkToFit="1"/>
    </xf>
    <xf numFmtId="57" fontId="15" fillId="0" borderId="8" xfId="9" applyNumberFormat="1" applyFont="1" applyBorder="1" applyAlignment="1">
      <alignment horizontal="left" vertical="center" shrinkToFit="1"/>
    </xf>
    <xf numFmtId="0" fontId="15" fillId="0" borderId="18" xfId="9" applyFont="1" applyBorder="1" applyAlignment="1">
      <alignment horizontal="right" vertical="center" shrinkToFit="1"/>
    </xf>
    <xf numFmtId="0" fontId="15" fillId="2" borderId="6" xfId="9" applyFont="1" applyFill="1" applyBorder="1" applyAlignment="1">
      <alignment horizontal="center" vertical="center"/>
    </xf>
    <xf numFmtId="0" fontId="15" fillId="2" borderId="18" xfId="9" applyFont="1" applyFill="1" applyBorder="1" applyAlignment="1">
      <alignment horizontal="right" vertical="center" shrinkToFit="1"/>
    </xf>
    <xf numFmtId="0" fontId="15" fillId="2" borderId="54" xfId="9" applyFont="1" applyFill="1" applyBorder="1" applyAlignment="1">
      <alignment horizontal="center" vertical="center" wrapText="1"/>
    </xf>
    <xf numFmtId="0" fontId="15" fillId="2" borderId="51" xfId="9" applyFont="1" applyFill="1" applyBorder="1" applyAlignment="1">
      <alignment horizontal="center" vertical="center" wrapText="1"/>
    </xf>
    <xf numFmtId="0" fontId="15" fillId="2" borderId="47" xfId="9" applyFont="1" applyFill="1" applyBorder="1" applyAlignment="1">
      <alignment horizontal="center" vertical="center" wrapText="1"/>
    </xf>
    <xf numFmtId="0" fontId="15" fillId="2" borderId="88" xfId="9" applyFont="1" applyFill="1" applyBorder="1" applyAlignment="1">
      <alignment horizontal="center" vertical="center"/>
    </xf>
    <xf numFmtId="0" fontId="15" fillId="2" borderId="172" xfId="9" applyFont="1" applyFill="1" applyBorder="1" applyAlignment="1">
      <alignment horizontal="center" vertical="center"/>
    </xf>
    <xf numFmtId="0" fontId="15" fillId="2" borderId="0" xfId="9" applyFont="1" applyFill="1" applyAlignment="1">
      <alignment horizontal="center" vertical="center"/>
    </xf>
    <xf numFmtId="0" fontId="15" fillId="2" borderId="128" xfId="9" applyFont="1" applyFill="1" applyBorder="1" applyAlignment="1">
      <alignment horizontal="center" vertical="center"/>
    </xf>
    <xf numFmtId="0" fontId="74" fillId="2" borderId="101" xfId="9" applyFont="1" applyFill="1" applyBorder="1" applyAlignment="1">
      <alignment horizontal="center" vertical="center" wrapText="1"/>
    </xf>
    <xf numFmtId="0" fontId="74" fillId="2" borderId="102" xfId="9" applyFont="1" applyFill="1" applyBorder="1" applyAlignment="1">
      <alignment horizontal="center" vertical="center" wrapText="1"/>
    </xf>
    <xf numFmtId="0" fontId="74" fillId="2" borderId="85" xfId="9" applyFont="1" applyFill="1" applyBorder="1" applyAlignment="1">
      <alignment horizontal="center" vertical="center" wrapText="1"/>
    </xf>
    <xf numFmtId="0" fontId="74" fillId="2" borderId="8" xfId="9" applyFont="1" applyFill="1" applyBorder="1" applyAlignment="1">
      <alignment horizontal="center" vertical="center" wrapText="1"/>
    </xf>
    <xf numFmtId="0" fontId="15" fillId="2" borderId="55" xfId="9" applyFont="1" applyFill="1" applyBorder="1" applyAlignment="1">
      <alignment horizontal="center" vertical="center" shrinkToFit="1"/>
    </xf>
    <xf numFmtId="0" fontId="15" fillId="2" borderId="45" xfId="9" applyFont="1" applyFill="1" applyBorder="1" applyAlignment="1">
      <alignment horizontal="center" vertical="center" shrinkToFit="1"/>
    </xf>
    <xf numFmtId="0" fontId="15" fillId="2" borderId="90" xfId="9" applyFont="1" applyFill="1" applyBorder="1" applyAlignment="1">
      <alignment horizontal="center" vertical="center" shrinkToFit="1"/>
    </xf>
    <xf numFmtId="0" fontId="15" fillId="0" borderId="156" xfId="9" applyFont="1" applyBorder="1" applyAlignment="1">
      <alignment horizontal="center" vertical="center" wrapText="1"/>
    </xf>
    <xf numFmtId="0" fontId="15" fillId="0" borderId="45" xfId="9" applyFont="1" applyBorder="1" applyAlignment="1">
      <alignment horizontal="center" vertical="center" wrapText="1"/>
    </xf>
    <xf numFmtId="0" fontId="15" fillId="0" borderId="164" xfId="9" applyFont="1" applyBorder="1" applyAlignment="1">
      <alignment horizontal="center" vertical="center" wrapText="1"/>
    </xf>
    <xf numFmtId="0" fontId="15" fillId="0" borderId="116" xfId="9" applyFont="1" applyBorder="1" applyAlignment="1">
      <alignment horizontal="center" vertical="center" wrapText="1"/>
    </xf>
    <xf numFmtId="0" fontId="15" fillId="0" borderId="88" xfId="9" applyFont="1" applyBorder="1" applyAlignment="1">
      <alignment horizontal="center" vertical="center" wrapText="1"/>
    </xf>
    <xf numFmtId="0" fontId="15" fillId="0" borderId="175" xfId="9" applyFont="1" applyBorder="1" applyAlignment="1">
      <alignment horizontal="center" vertical="center" wrapText="1"/>
    </xf>
    <xf numFmtId="0" fontId="15" fillId="2" borderId="57" xfId="9" applyFont="1" applyFill="1" applyBorder="1" applyAlignment="1">
      <alignment horizontal="center" vertical="center" shrinkToFit="1"/>
    </xf>
    <xf numFmtId="0" fontId="15" fillId="2" borderId="44" xfId="9" applyFont="1" applyFill="1" applyBorder="1" applyAlignment="1">
      <alignment horizontal="center" vertical="center" shrinkToFit="1"/>
    </xf>
    <xf numFmtId="0" fontId="15" fillId="2" borderId="91" xfId="9" applyFont="1" applyFill="1" applyBorder="1" applyAlignment="1">
      <alignment horizontal="center" vertical="center" shrinkToFit="1"/>
    </xf>
    <xf numFmtId="0" fontId="15" fillId="0" borderId="7" xfId="0" applyFont="1" applyBorder="1" applyAlignment="1">
      <alignment horizontal="center" vertical="center" wrapText="1"/>
    </xf>
    <xf numFmtId="0" fontId="15" fillId="0" borderId="0" xfId="0" applyFont="1" applyAlignment="1">
      <alignment horizontal="center" vertical="center" wrapText="1"/>
    </xf>
    <xf numFmtId="0" fontId="15" fillId="0" borderId="8" xfId="0" applyFont="1" applyBorder="1" applyAlignment="1">
      <alignment horizontal="center" vertical="center" wrapText="1"/>
    </xf>
    <xf numFmtId="0" fontId="15" fillId="2" borderId="54"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47" xfId="9" applyFont="1" applyFill="1" applyBorder="1" applyAlignment="1">
      <alignment horizontal="center" vertical="center" shrinkToFit="1"/>
    </xf>
    <xf numFmtId="0" fontId="15" fillId="2" borderId="54" xfId="9" applyFont="1" applyFill="1" applyBorder="1" applyAlignment="1">
      <alignment horizontal="center" vertical="center"/>
    </xf>
    <xf numFmtId="0" fontId="15" fillId="2" borderId="51" xfId="9" applyFont="1" applyFill="1" applyBorder="1" applyAlignment="1">
      <alignment horizontal="center" vertical="center"/>
    </xf>
    <xf numFmtId="0" fontId="15" fillId="2" borderId="47" xfId="9" applyFont="1" applyFill="1" applyBorder="1" applyAlignment="1">
      <alignment horizontal="center" vertical="center"/>
    </xf>
    <xf numFmtId="49" fontId="3" fillId="0" borderId="0" xfId="9" applyNumberFormat="1" applyFont="1" applyAlignment="1">
      <alignment horizontal="center" vertical="center"/>
    </xf>
    <xf numFmtId="0" fontId="71" fillId="0" borderId="0" xfId="9" applyFont="1" applyAlignment="1">
      <alignment horizontal="left" vertical="center"/>
    </xf>
    <xf numFmtId="0" fontId="15" fillId="2" borderId="169" xfId="9" applyFont="1" applyFill="1" applyBorder="1" applyAlignment="1">
      <alignment horizontal="center" vertical="center" textRotation="255"/>
    </xf>
    <xf numFmtId="0" fontId="15" fillId="2" borderId="17" xfId="9" applyFont="1" applyFill="1" applyBorder="1" applyAlignment="1">
      <alignment horizontal="center" vertical="center" textRotation="255"/>
    </xf>
    <xf numFmtId="0" fontId="15" fillId="2" borderId="71" xfId="9" applyFont="1" applyFill="1" applyBorder="1" applyAlignment="1">
      <alignment horizontal="center" vertical="center"/>
    </xf>
    <xf numFmtId="0" fontId="15" fillId="2" borderId="21" xfId="9" applyFont="1" applyFill="1" applyBorder="1" applyAlignment="1">
      <alignment horizontal="center" vertical="center"/>
    </xf>
    <xf numFmtId="0" fontId="15" fillId="2" borderId="72" xfId="9" applyFont="1" applyFill="1" applyBorder="1" applyAlignment="1">
      <alignment horizontal="center" vertical="center"/>
    </xf>
    <xf numFmtId="0" fontId="15" fillId="2" borderId="46" xfId="9" applyFont="1" applyFill="1" applyBorder="1" applyAlignment="1">
      <alignment horizontal="center" vertical="center"/>
    </xf>
    <xf numFmtId="0" fontId="15" fillId="2" borderId="89" xfId="9" applyFont="1" applyFill="1" applyBorder="1" applyAlignment="1">
      <alignment horizontal="center" vertical="center"/>
    </xf>
    <xf numFmtId="0" fontId="15" fillId="2" borderId="170" xfId="9" applyFont="1" applyFill="1" applyBorder="1" applyAlignment="1">
      <alignment horizontal="center" vertical="center" textRotation="255"/>
    </xf>
    <xf numFmtId="0" fontId="15" fillId="2" borderId="81" xfId="9" applyFont="1" applyFill="1" applyBorder="1" applyAlignment="1">
      <alignment horizontal="center" vertical="center" textRotation="255"/>
    </xf>
    <xf numFmtId="0" fontId="15" fillId="2" borderId="23" xfId="9" applyFont="1" applyFill="1" applyBorder="1" applyAlignment="1">
      <alignment horizontal="center" vertical="center" textRotation="255"/>
    </xf>
    <xf numFmtId="0" fontId="15" fillId="2" borderId="170" xfId="9" applyFont="1" applyFill="1" applyBorder="1" applyAlignment="1">
      <alignment horizontal="center" vertical="center" textRotation="255" shrinkToFit="1"/>
    </xf>
    <xf numFmtId="0" fontId="15" fillId="2" borderId="81" xfId="9" applyFont="1" applyFill="1" applyBorder="1" applyAlignment="1">
      <alignment horizontal="center" vertical="center" textRotation="255" shrinkToFit="1"/>
    </xf>
    <xf numFmtId="0" fontId="15" fillId="2" borderId="23" xfId="9" applyFont="1" applyFill="1" applyBorder="1" applyAlignment="1">
      <alignment horizontal="center" vertical="center" textRotation="255" shrinkToFit="1"/>
    </xf>
    <xf numFmtId="0" fontId="15" fillId="2" borderId="71" xfId="9" applyFont="1" applyFill="1" applyBorder="1" applyAlignment="1">
      <alignment horizontal="center" vertical="center" wrapText="1"/>
    </xf>
    <xf numFmtId="0" fontId="15" fillId="2" borderId="21" xfId="9" applyFont="1" applyFill="1" applyBorder="1" applyAlignment="1">
      <alignment horizontal="center" vertical="center" wrapText="1"/>
    </xf>
    <xf numFmtId="0" fontId="15" fillId="2" borderId="72" xfId="9" applyFont="1" applyFill="1" applyBorder="1" applyAlignment="1">
      <alignment horizontal="center" vertical="center" wrapText="1"/>
    </xf>
    <xf numFmtId="0" fontId="15" fillId="2" borderId="11" xfId="9" applyFont="1" applyFill="1" applyBorder="1" applyAlignment="1">
      <alignment horizontal="center" vertical="center"/>
    </xf>
    <xf numFmtId="0" fontId="15" fillId="0" borderId="32" xfId="9" applyFont="1" applyBorder="1" applyAlignment="1">
      <alignment horizontal="center" vertical="center"/>
    </xf>
    <xf numFmtId="0" fontId="15" fillId="0" borderId="31" xfId="9" applyFont="1" applyBorder="1" applyAlignment="1">
      <alignment horizontal="center" vertical="center"/>
    </xf>
    <xf numFmtId="0" fontId="63" fillId="2" borderId="18" xfId="9" applyFont="1" applyFill="1" applyBorder="1" applyAlignment="1">
      <alignment horizontal="center" vertical="center" wrapText="1"/>
    </xf>
    <xf numFmtId="0" fontId="63" fillId="2" borderId="12" xfId="9" applyFont="1" applyFill="1" applyBorder="1" applyAlignment="1">
      <alignment horizontal="center" vertical="center" wrapText="1"/>
    </xf>
    <xf numFmtId="0" fontId="63" fillId="2" borderId="0" xfId="9" applyFont="1" applyFill="1" applyAlignment="1">
      <alignment horizontal="center" vertical="center" wrapText="1"/>
    </xf>
    <xf numFmtId="0" fontId="16" fillId="2" borderId="32" xfId="9" applyFont="1" applyFill="1" applyBorder="1" applyAlignment="1">
      <alignment horizontal="center" vertical="center"/>
    </xf>
    <xf numFmtId="0" fontId="16" fillId="2" borderId="31" xfId="9" applyFont="1" applyFill="1" applyBorder="1" applyAlignment="1">
      <alignment horizontal="center" vertical="center"/>
    </xf>
    <xf numFmtId="0" fontId="16" fillId="2" borderId="30" xfId="9" applyFont="1" applyFill="1" applyBorder="1" applyAlignment="1">
      <alignment horizontal="center" vertical="center"/>
    </xf>
    <xf numFmtId="0" fontId="15" fillId="0" borderId="155" xfId="9" applyFont="1" applyBorder="1" applyAlignment="1">
      <alignment horizontal="center" vertical="center" wrapText="1"/>
    </xf>
    <xf numFmtId="0" fontId="15" fillId="0" borderId="51" xfId="9" applyFont="1" applyBorder="1" applyAlignment="1">
      <alignment horizontal="center" vertical="center" wrapText="1"/>
    </xf>
    <xf numFmtId="0" fontId="15" fillId="0" borderId="163" xfId="9" applyFont="1" applyBorder="1" applyAlignment="1">
      <alignment horizontal="center" vertical="center" wrapText="1"/>
    </xf>
    <xf numFmtId="0" fontId="15" fillId="2" borderId="25" xfId="9" applyFont="1" applyFill="1" applyBorder="1" applyAlignment="1">
      <alignment horizontal="left" vertical="center" wrapText="1"/>
    </xf>
    <xf numFmtId="0" fontId="15" fillId="2" borderId="2" xfId="9" applyFont="1" applyFill="1" applyBorder="1" applyAlignment="1">
      <alignment horizontal="left" vertical="center" wrapText="1"/>
    </xf>
    <xf numFmtId="0" fontId="15" fillId="2" borderId="26" xfId="9" applyFont="1" applyFill="1" applyBorder="1" applyAlignment="1">
      <alignment horizontal="left" vertical="center" wrapText="1"/>
    </xf>
    <xf numFmtId="0" fontId="15" fillId="2" borderId="11" xfId="9" applyFont="1" applyFill="1" applyBorder="1" applyAlignment="1">
      <alignment horizontal="left" vertical="center" wrapText="1"/>
    </xf>
    <xf numFmtId="0" fontId="15" fillId="2" borderId="94" xfId="9" applyFont="1" applyFill="1" applyBorder="1" applyAlignment="1">
      <alignment horizontal="left" vertical="center" wrapText="1"/>
    </xf>
    <xf numFmtId="0" fontId="15" fillId="2" borderId="124" xfId="9" applyFont="1" applyFill="1" applyBorder="1" applyAlignment="1">
      <alignment horizontal="center"/>
    </xf>
    <xf numFmtId="0" fontId="15" fillId="2" borderId="34" xfId="9" applyFont="1" applyFill="1" applyBorder="1" applyAlignment="1">
      <alignment horizontal="center"/>
    </xf>
    <xf numFmtId="0" fontId="15" fillId="2" borderId="206" xfId="9" applyFont="1" applyFill="1" applyBorder="1" applyAlignment="1">
      <alignment horizontal="center"/>
    </xf>
    <xf numFmtId="0" fontId="74" fillId="2" borderId="71" xfId="9" applyFont="1" applyFill="1" applyBorder="1" applyAlignment="1">
      <alignment horizontal="center" vertical="center" wrapText="1"/>
    </xf>
    <xf numFmtId="0" fontId="74" fillId="2" borderId="21" xfId="9" applyFont="1" applyFill="1" applyBorder="1" applyAlignment="1">
      <alignment horizontal="center" vertical="center" wrapText="1"/>
    </xf>
    <xf numFmtId="0" fontId="74" fillId="2" borderId="72" xfId="9" applyFont="1" applyFill="1" applyBorder="1" applyAlignment="1">
      <alignment horizontal="center" vertical="center" wrapText="1"/>
    </xf>
    <xf numFmtId="0" fontId="74" fillId="2" borderId="9" xfId="9" applyFont="1" applyFill="1" applyBorder="1" applyAlignment="1">
      <alignment horizontal="center" vertical="center" wrapText="1"/>
    </xf>
    <xf numFmtId="0" fontId="74" fillId="2" borderId="11" xfId="9" applyFont="1" applyFill="1" applyBorder="1" applyAlignment="1">
      <alignment horizontal="center" vertical="center" wrapText="1"/>
    </xf>
    <xf numFmtId="0" fontId="74" fillId="2" borderId="10" xfId="9" applyFont="1" applyFill="1" applyBorder="1" applyAlignment="1">
      <alignment horizontal="center" vertical="center" wrapText="1"/>
    </xf>
    <xf numFmtId="0" fontId="15" fillId="0" borderId="71"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1" xfId="0" applyFont="1" applyBorder="1" applyAlignment="1">
      <alignment horizontal="center" vertical="center" wrapText="1"/>
    </xf>
    <xf numFmtId="0" fontId="38" fillId="0" borderId="114" xfId="9" applyFont="1" applyBorder="1" applyAlignment="1">
      <alignment horizontal="center" vertical="center" wrapText="1" shrinkToFit="1"/>
    </xf>
    <xf numFmtId="0" fontId="38" fillId="0" borderId="21" xfId="9" applyFont="1" applyBorder="1" applyAlignment="1">
      <alignment horizontal="center" vertical="center" wrapText="1" shrinkToFit="1"/>
    </xf>
    <xf numFmtId="0" fontId="38" fillId="0" borderId="113" xfId="9" applyFont="1" applyBorder="1" applyAlignment="1">
      <alignment horizontal="center" vertical="center" wrapText="1" shrinkToFit="1"/>
    </xf>
    <xf numFmtId="0" fontId="38" fillId="0" borderId="26" xfId="9" applyFont="1" applyBorder="1" applyAlignment="1">
      <alignment horizontal="center" vertical="center" wrapText="1" shrinkToFit="1"/>
    </xf>
    <xf numFmtId="0" fontId="38" fillId="0" borderId="11" xfId="9" applyFont="1" applyBorder="1" applyAlignment="1">
      <alignment horizontal="center" vertical="center" wrapText="1" shrinkToFit="1"/>
    </xf>
    <xf numFmtId="0" fontId="38" fillId="0" borderId="66" xfId="9" applyFont="1" applyBorder="1" applyAlignment="1">
      <alignment horizontal="center" vertical="center" wrapText="1" shrinkToFit="1"/>
    </xf>
    <xf numFmtId="0" fontId="63" fillId="0" borderId="114" xfId="9" applyFont="1" applyBorder="1" applyAlignment="1">
      <alignment horizontal="center" vertical="center" wrapText="1" shrinkToFit="1"/>
    </xf>
    <xf numFmtId="0" fontId="63" fillId="0" borderId="21" xfId="9" applyFont="1" applyBorder="1" applyAlignment="1">
      <alignment horizontal="center" vertical="center" wrapText="1" shrinkToFit="1"/>
    </xf>
    <xf numFmtId="0" fontId="63" fillId="0" borderId="113" xfId="9" applyFont="1" applyBorder="1" applyAlignment="1">
      <alignment horizontal="center" vertical="center" wrapText="1" shrinkToFit="1"/>
    </xf>
    <xf numFmtId="0" fontId="63" fillId="0" borderId="25" xfId="9" applyFont="1" applyBorder="1" applyAlignment="1">
      <alignment horizontal="center" vertical="center" wrapText="1" shrinkToFit="1"/>
    </xf>
    <xf numFmtId="0" fontId="63" fillId="0" borderId="0" xfId="9" applyFont="1" applyAlignment="1">
      <alignment horizontal="center" vertical="center" wrapText="1" shrinkToFit="1"/>
    </xf>
    <xf numFmtId="0" fontId="63" fillId="0" borderId="13" xfId="9" applyFont="1" applyBorder="1" applyAlignment="1">
      <alignment horizontal="center" vertical="center" wrapText="1" shrinkToFit="1"/>
    </xf>
    <xf numFmtId="0" fontId="63" fillId="0" borderId="26" xfId="9" applyFont="1" applyBorder="1" applyAlignment="1">
      <alignment horizontal="center" vertical="center" wrapText="1" shrinkToFit="1"/>
    </xf>
    <xf numFmtId="0" fontId="63" fillId="0" borderId="11" xfId="9" applyFont="1" applyBorder="1" applyAlignment="1">
      <alignment horizontal="center" vertical="center" wrapText="1" shrinkToFit="1"/>
    </xf>
    <xf numFmtId="0" fontId="63" fillId="0" borderId="66" xfId="9" applyFont="1" applyBorder="1" applyAlignment="1">
      <alignment horizontal="center" vertical="center" wrapText="1" shrinkToFit="1"/>
    </xf>
    <xf numFmtId="0" fontId="15" fillId="2" borderId="114" xfId="9" applyFont="1" applyFill="1" applyBorder="1" applyAlignment="1">
      <alignment horizontal="center" vertical="center" wrapText="1"/>
    </xf>
    <xf numFmtId="0" fontId="15" fillId="2" borderId="106" xfId="9" applyFont="1" applyFill="1" applyBorder="1" applyAlignment="1">
      <alignment horizontal="center" vertical="center" wrapText="1"/>
    </xf>
    <xf numFmtId="0" fontId="15" fillId="2" borderId="26" xfId="9" applyFont="1" applyFill="1" applyBorder="1" applyAlignment="1">
      <alignment horizontal="center" vertical="center" wrapText="1"/>
    </xf>
    <xf numFmtId="0" fontId="15" fillId="2" borderId="94" xfId="9" applyFont="1" applyFill="1" applyBorder="1" applyAlignment="1">
      <alignment horizontal="center" vertical="center" wrapText="1"/>
    </xf>
    <xf numFmtId="0" fontId="63" fillId="2" borderId="19" xfId="9" applyFont="1" applyFill="1" applyBorder="1" applyAlignment="1">
      <alignment horizontal="center" vertical="center" wrapText="1"/>
    </xf>
    <xf numFmtId="0" fontId="63" fillId="2" borderId="25" xfId="9" applyFont="1" applyFill="1" applyBorder="1" applyAlignment="1">
      <alignment horizontal="center" vertical="center" wrapText="1"/>
    </xf>
    <xf numFmtId="0" fontId="63" fillId="2" borderId="6" xfId="9" applyFont="1" applyFill="1" applyBorder="1" applyAlignment="1">
      <alignment horizontal="center" vertical="center" wrapText="1"/>
    </xf>
    <xf numFmtId="0" fontId="63" fillId="2" borderId="7" xfId="9" applyFont="1" applyFill="1" applyBorder="1" applyAlignment="1">
      <alignment horizontal="center" vertical="center" wrapText="1"/>
    </xf>
    <xf numFmtId="0" fontId="63" fillId="2" borderId="8" xfId="9" applyFont="1" applyFill="1" applyBorder="1" applyAlignment="1">
      <alignment horizontal="center" vertical="center" wrapText="1"/>
    </xf>
    <xf numFmtId="0" fontId="15" fillId="2" borderId="61" xfId="9" applyFont="1" applyFill="1" applyBorder="1" applyAlignment="1" applyProtection="1">
      <alignment horizontal="center" vertical="center" wrapText="1"/>
      <protection locked="0"/>
    </xf>
    <xf numFmtId="0" fontId="15" fillId="2" borderId="59" xfId="9" applyFont="1" applyFill="1" applyBorder="1" applyAlignment="1" applyProtection="1">
      <alignment horizontal="center" vertical="center" wrapText="1"/>
      <protection locked="0"/>
    </xf>
    <xf numFmtId="0" fontId="15" fillId="2" borderId="165" xfId="9" applyFont="1" applyFill="1" applyBorder="1" applyAlignment="1" applyProtection="1">
      <alignment horizontal="center" vertical="center" wrapText="1"/>
      <protection locked="0"/>
    </xf>
    <xf numFmtId="0" fontId="15" fillId="2" borderId="79" xfId="9" applyFont="1" applyFill="1" applyBorder="1" applyAlignment="1" applyProtection="1">
      <alignment horizontal="center" vertical="center" shrinkToFit="1"/>
      <protection locked="0"/>
    </xf>
    <xf numFmtId="0" fontId="15" fillId="2" borderId="88" xfId="9" applyFont="1" applyFill="1" applyBorder="1" applyAlignment="1" applyProtection="1">
      <alignment horizontal="center" vertical="center" shrinkToFit="1"/>
      <protection locked="0"/>
    </xf>
    <xf numFmtId="0" fontId="15" fillId="2" borderId="102" xfId="9" applyFont="1" applyFill="1" applyBorder="1" applyAlignment="1" applyProtection="1">
      <alignment horizontal="center" vertical="center" shrinkToFit="1"/>
      <protection locked="0"/>
    </xf>
    <xf numFmtId="0" fontId="15" fillId="2" borderId="78" xfId="9" applyFont="1" applyFill="1" applyBorder="1" applyAlignment="1" applyProtection="1">
      <alignment horizontal="center" vertical="center" shrinkToFit="1"/>
      <protection locked="0"/>
    </xf>
    <xf numFmtId="0" fontId="15" fillId="2" borderId="46" xfId="9" applyFont="1" applyFill="1" applyBorder="1" applyAlignment="1" applyProtection="1">
      <alignment horizontal="center" vertical="center" shrinkToFit="1"/>
      <protection locked="0"/>
    </xf>
    <xf numFmtId="0" fontId="15" fillId="2" borderId="89"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shrinkToFit="1"/>
      <protection locked="0"/>
    </xf>
    <xf numFmtId="0" fontId="15" fillId="2" borderId="0" xfId="9" applyFont="1" applyFill="1" applyAlignment="1" applyProtection="1">
      <alignment horizontal="center" vertical="center" shrinkToFit="1"/>
      <protection locked="0"/>
    </xf>
    <xf numFmtId="0" fontId="15" fillId="2" borderId="8" xfId="9"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shrinkToFit="1"/>
      <protection locked="0"/>
    </xf>
    <xf numFmtId="0" fontId="15" fillId="2" borderId="11" xfId="9" applyFont="1" applyFill="1" applyBorder="1" applyAlignment="1" applyProtection="1">
      <alignment horizontal="center" vertical="center" shrinkToFit="1"/>
      <protection locked="0"/>
    </xf>
    <xf numFmtId="0" fontId="15" fillId="2" borderId="10"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protection locked="0"/>
    </xf>
    <xf numFmtId="0" fontId="15" fillId="2" borderId="9" xfId="9" applyFont="1" applyFill="1" applyBorder="1" applyAlignment="1" applyProtection="1">
      <alignment horizontal="center" vertical="center"/>
      <protection locked="0"/>
    </xf>
    <xf numFmtId="0" fontId="15" fillId="2" borderId="81" xfId="9" applyFont="1" applyFill="1" applyBorder="1" applyAlignment="1" applyProtection="1">
      <alignment horizontal="center" vertical="center"/>
      <protection locked="0"/>
    </xf>
    <xf numFmtId="0" fontId="15" fillId="2" borderId="23" xfId="9" applyFont="1" applyFill="1" applyBorder="1" applyAlignment="1" applyProtection="1">
      <alignment horizontal="center" vertical="center"/>
      <protection locked="0"/>
    </xf>
    <xf numFmtId="0" fontId="15" fillId="0" borderId="173" xfId="9" applyFont="1" applyFill="1" applyBorder="1" applyAlignment="1" applyProtection="1">
      <alignment horizontal="center" vertical="center" shrinkToFit="1"/>
      <protection locked="0"/>
    </xf>
    <xf numFmtId="197" fontId="15" fillId="0" borderId="146" xfId="9" applyNumberFormat="1" applyFont="1" applyFill="1" applyBorder="1" applyAlignment="1" applyProtection="1">
      <alignment horizontal="center" vertical="center" shrinkToFit="1"/>
      <protection locked="0"/>
    </xf>
    <xf numFmtId="197" fontId="15" fillId="0" borderId="147" xfId="9" applyNumberFormat="1" applyFont="1" applyFill="1" applyBorder="1" applyAlignment="1" applyProtection="1">
      <alignment horizontal="center" vertical="center" shrinkToFit="1"/>
      <protection locked="0"/>
    </xf>
    <xf numFmtId="182" fontId="15" fillId="2" borderId="78" xfId="1" applyNumberFormat="1" applyFont="1" applyFill="1" applyBorder="1" applyAlignment="1" applyProtection="1">
      <alignment horizontal="right" vertical="center" shrinkToFit="1"/>
      <protection locked="0"/>
    </xf>
    <xf numFmtId="182" fontId="15" fillId="2" borderId="46" xfId="1" applyNumberFormat="1" applyFont="1" applyFill="1" applyBorder="1" applyAlignment="1" applyProtection="1">
      <alignment horizontal="right" vertical="center" shrinkToFit="1"/>
      <protection locked="0"/>
    </xf>
    <xf numFmtId="182" fontId="15" fillId="2" borderId="89" xfId="1" applyNumberFormat="1" applyFont="1" applyFill="1" applyBorder="1" applyAlignment="1" applyProtection="1">
      <alignment horizontal="right" vertical="center" shrinkToFit="1"/>
      <protection locked="0"/>
    </xf>
    <xf numFmtId="0" fontId="15" fillId="2" borderId="115" xfId="9" applyFont="1" applyFill="1" applyBorder="1" applyAlignment="1" applyProtection="1">
      <alignment horizontal="center" wrapText="1"/>
      <protection locked="0"/>
    </xf>
    <xf numFmtId="0" fontId="15" fillId="2" borderId="46" xfId="9" applyFont="1" applyFill="1" applyBorder="1" applyAlignment="1" applyProtection="1">
      <alignment horizontal="center" wrapText="1"/>
      <protection locked="0"/>
    </xf>
    <xf numFmtId="0" fontId="15" fillId="2" borderId="171" xfId="9" applyFont="1" applyFill="1" applyBorder="1" applyAlignment="1" applyProtection="1">
      <alignment horizontal="center" wrapText="1"/>
      <protection locked="0"/>
    </xf>
    <xf numFmtId="0" fontId="15" fillId="2" borderId="156" xfId="9" applyFont="1" applyFill="1" applyBorder="1" applyAlignment="1" applyProtection="1">
      <alignment horizontal="center" wrapText="1"/>
      <protection locked="0"/>
    </xf>
    <xf numFmtId="0" fontId="15" fillId="2" borderId="45" xfId="9" applyFont="1" applyFill="1" applyBorder="1" applyAlignment="1" applyProtection="1">
      <alignment horizontal="center" wrapText="1"/>
      <protection locked="0"/>
    </xf>
    <xf numFmtId="0" fontId="15" fillId="2" borderId="164" xfId="9" applyFont="1" applyFill="1" applyBorder="1" applyAlignment="1" applyProtection="1">
      <alignment horizontal="center" wrapText="1"/>
      <protection locked="0"/>
    </xf>
    <xf numFmtId="0" fontId="15" fillId="2" borderId="116" xfId="9" applyFont="1" applyFill="1" applyBorder="1" applyAlignment="1" applyProtection="1">
      <alignment horizontal="left" vertical="top" wrapText="1"/>
      <protection locked="0"/>
    </xf>
    <xf numFmtId="0" fontId="2" fillId="0" borderId="88" xfId="0" applyFont="1" applyBorder="1" applyAlignment="1" applyProtection="1">
      <alignment horizontal="left" vertical="top" wrapText="1"/>
      <protection locked="0"/>
    </xf>
    <xf numFmtId="0" fontId="2" fillId="0" borderId="179"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16" fillId="2" borderId="7" xfId="9" applyFont="1" applyFill="1" applyBorder="1" applyAlignment="1" applyProtection="1">
      <alignment horizontal="center" vertical="center" wrapText="1"/>
      <protection locked="0"/>
    </xf>
    <xf numFmtId="0" fontId="16" fillId="2" borderId="0" xfId="9" applyFont="1" applyFill="1" applyAlignment="1" applyProtection="1">
      <alignment horizontal="center" vertical="center" wrapText="1"/>
      <protection locked="0"/>
    </xf>
    <xf numFmtId="0" fontId="16" fillId="2" borderId="8" xfId="9" applyFont="1" applyFill="1" applyBorder="1" applyAlignment="1" applyProtection="1">
      <alignment horizontal="center" vertical="center" wrapText="1"/>
      <protection locked="0"/>
    </xf>
    <xf numFmtId="0" fontId="16" fillId="2" borderId="9" xfId="9" applyFont="1" applyFill="1" applyBorder="1" applyAlignment="1" applyProtection="1">
      <alignment horizontal="center" vertical="center" wrapText="1"/>
      <protection locked="0"/>
    </xf>
    <xf numFmtId="0" fontId="16" fillId="2" borderId="11" xfId="9" applyFont="1" applyFill="1" applyBorder="1" applyAlignment="1" applyProtection="1">
      <alignment horizontal="center" vertical="center" wrapText="1"/>
      <protection locked="0"/>
    </xf>
    <xf numFmtId="0" fontId="16" fillId="2" borderId="10" xfId="9" applyFont="1" applyFill="1" applyBorder="1" applyAlignment="1" applyProtection="1">
      <alignment horizontal="center" vertical="center" wrapText="1"/>
      <protection locked="0"/>
    </xf>
    <xf numFmtId="182" fontId="15" fillId="2" borderId="55" xfId="1" applyNumberFormat="1" applyFont="1" applyFill="1" applyBorder="1" applyAlignment="1" applyProtection="1">
      <alignment vertical="center" shrinkToFit="1"/>
      <protection locked="0"/>
    </xf>
    <xf numFmtId="182" fontId="15" fillId="2" borderId="45" xfId="1" applyNumberFormat="1" applyFont="1" applyFill="1" applyBorder="1" applyAlignment="1" applyProtection="1">
      <alignment vertical="center" shrinkToFit="1"/>
      <protection locked="0"/>
    </xf>
    <xf numFmtId="182" fontId="15" fillId="2" borderId="90" xfId="1" applyNumberFormat="1" applyFont="1" applyFill="1" applyBorder="1" applyAlignment="1" applyProtection="1">
      <alignment vertical="center" shrinkToFit="1"/>
      <protection locked="0"/>
    </xf>
    <xf numFmtId="182" fontId="15" fillId="2" borderId="55" xfId="1" applyNumberFormat="1" applyFont="1" applyFill="1" applyBorder="1" applyAlignment="1" applyProtection="1">
      <alignment horizontal="right" vertical="top" shrinkToFit="1"/>
      <protection locked="0"/>
    </xf>
    <xf numFmtId="182" fontId="15" fillId="2" borderId="45" xfId="1" applyNumberFormat="1" applyFont="1" applyFill="1" applyBorder="1" applyAlignment="1" applyProtection="1">
      <alignment horizontal="right" vertical="top" shrinkToFit="1"/>
      <protection locked="0"/>
    </xf>
    <xf numFmtId="182" fontId="15" fillId="2" borderId="90" xfId="1" applyNumberFormat="1" applyFont="1" applyFill="1" applyBorder="1" applyAlignment="1" applyProtection="1">
      <alignment horizontal="right" vertical="top" shrinkToFit="1"/>
      <protection locked="0"/>
    </xf>
    <xf numFmtId="192" fontId="15" fillId="0" borderId="9" xfId="9" applyNumberFormat="1" applyFont="1" applyBorder="1" applyAlignment="1" applyProtection="1">
      <alignment horizontal="center" vertical="center"/>
      <protection locked="0"/>
    </xf>
    <xf numFmtId="192" fontId="15" fillId="0" borderId="11" xfId="9" applyNumberFormat="1" applyFont="1" applyBorder="1" applyAlignment="1" applyProtection="1">
      <alignment horizontal="center" vertical="center"/>
      <protection locked="0"/>
    </xf>
    <xf numFmtId="49" fontId="15" fillId="2" borderId="11" xfId="9" applyNumberFormat="1" applyFont="1" applyFill="1" applyBorder="1" applyAlignment="1" applyProtection="1">
      <alignment horizontal="center" vertical="center" shrinkToFit="1"/>
      <protection locked="0"/>
    </xf>
    <xf numFmtId="184" fontId="15" fillId="2" borderId="25" xfId="1" applyNumberFormat="1" applyFont="1" applyFill="1" applyBorder="1" applyAlignment="1" applyProtection="1">
      <alignment horizontal="right" vertical="center" shrinkToFit="1"/>
      <protection locked="0"/>
    </xf>
    <xf numFmtId="184" fontId="15" fillId="2" borderId="0" xfId="1" applyNumberFormat="1" applyFont="1" applyFill="1" applyBorder="1" applyAlignment="1" applyProtection="1">
      <alignment horizontal="right" vertical="center" shrinkToFit="1"/>
      <protection locked="0"/>
    </xf>
    <xf numFmtId="184" fontId="15" fillId="2" borderId="7" xfId="1" applyNumberFormat="1" applyFont="1" applyFill="1" applyBorder="1" applyAlignment="1" applyProtection="1">
      <alignment horizontal="right" vertical="center" shrinkToFit="1"/>
      <protection locked="0"/>
    </xf>
    <xf numFmtId="184" fontId="15" fillId="2" borderId="8" xfId="1" applyNumberFormat="1" applyFont="1" applyFill="1" applyBorder="1" applyAlignment="1" applyProtection="1">
      <alignment horizontal="right" vertical="center" shrinkToFit="1"/>
      <protection locked="0"/>
    </xf>
    <xf numFmtId="182" fontId="15" fillId="2" borderId="78" xfId="1" applyNumberFormat="1" applyFont="1" applyFill="1" applyBorder="1" applyAlignment="1" applyProtection="1">
      <alignment vertical="center" shrinkToFit="1"/>
      <protection locked="0"/>
    </xf>
    <xf numFmtId="182" fontId="15" fillId="2" borderId="46" xfId="1" applyNumberFormat="1" applyFont="1" applyFill="1" applyBorder="1" applyAlignment="1" applyProtection="1">
      <alignment vertical="center" shrinkToFit="1"/>
      <protection locked="0"/>
    </xf>
    <xf numFmtId="182" fontId="15" fillId="2" borderId="89" xfId="1" applyNumberFormat="1" applyFont="1" applyFill="1" applyBorder="1" applyAlignment="1" applyProtection="1">
      <alignment vertical="center" shrinkToFit="1"/>
      <protection locked="0"/>
    </xf>
    <xf numFmtId="0" fontId="15" fillId="2" borderId="7" xfId="9" applyFont="1" applyFill="1" applyBorder="1" applyAlignment="1" applyProtection="1">
      <alignment horizontal="center" vertical="center" wrapText="1"/>
      <protection locked="0"/>
    </xf>
    <xf numFmtId="0" fontId="15" fillId="2" borderId="0" xfId="9" applyFont="1" applyFill="1" applyAlignment="1" applyProtection="1">
      <alignment horizontal="center" vertical="center" wrapText="1"/>
      <protection locked="0"/>
    </xf>
    <xf numFmtId="0" fontId="15" fillId="2" borderId="8" xfId="9" applyFont="1" applyFill="1" applyBorder="1" applyAlignment="1" applyProtection="1">
      <alignment horizontal="center" vertical="center" wrapText="1"/>
      <protection locked="0"/>
    </xf>
    <xf numFmtId="0" fontId="15" fillId="2" borderId="9" xfId="9" applyFont="1" applyFill="1" applyBorder="1" applyAlignment="1" applyProtection="1">
      <alignment horizontal="center" vertical="center" wrapText="1"/>
      <protection locked="0"/>
    </xf>
    <xf numFmtId="0" fontId="15" fillId="2" borderId="11" xfId="9" applyFont="1" applyFill="1" applyBorder="1" applyAlignment="1" applyProtection="1">
      <alignment horizontal="center" vertical="center" wrapText="1"/>
      <protection locked="0"/>
    </xf>
    <xf numFmtId="0" fontId="15" fillId="2" borderId="10" xfId="9" applyFont="1" applyFill="1" applyBorder="1" applyAlignment="1" applyProtection="1">
      <alignment horizontal="center" vertical="center" wrapText="1"/>
      <protection locked="0"/>
    </xf>
    <xf numFmtId="0" fontId="15" fillId="0" borderId="7" xfId="9" applyFont="1" applyBorder="1" applyAlignment="1" applyProtection="1">
      <alignment horizontal="left" vertical="center" shrinkToFit="1"/>
      <protection locked="0"/>
    </xf>
    <xf numFmtId="0" fontId="15" fillId="0" borderId="0" xfId="9" applyFont="1" applyAlignment="1" applyProtection="1">
      <alignment horizontal="left" vertical="center" shrinkToFit="1"/>
      <protection locked="0"/>
    </xf>
    <xf numFmtId="0" fontId="15" fillId="0" borderId="7" xfId="9" applyFont="1" applyBorder="1" applyAlignment="1" applyProtection="1">
      <alignment horizontal="right" vertical="center" shrinkToFit="1"/>
      <protection locked="0"/>
    </xf>
    <xf numFmtId="0" fontId="15" fillId="2" borderId="7" xfId="9" applyFont="1" applyFill="1" applyBorder="1" applyAlignment="1" applyProtection="1">
      <alignment horizontal="right" vertical="center" shrinkToFit="1"/>
      <protection locked="0"/>
    </xf>
    <xf numFmtId="0" fontId="15" fillId="2" borderId="78" xfId="9" applyFont="1" applyFill="1" applyBorder="1" applyAlignment="1" applyProtection="1">
      <alignment horizontal="center" vertical="center" wrapText="1"/>
      <protection locked="0"/>
    </xf>
    <xf numFmtId="0" fontId="15" fillId="2" borderId="46" xfId="9" applyFont="1" applyFill="1" applyBorder="1" applyAlignment="1" applyProtection="1">
      <alignment horizontal="center" vertical="center" wrapText="1"/>
      <protection locked="0"/>
    </xf>
    <xf numFmtId="0" fontId="15" fillId="2" borderId="89" xfId="9" applyFont="1" applyFill="1" applyBorder="1" applyAlignment="1" applyProtection="1">
      <alignment horizontal="center" vertical="center" wrapText="1"/>
      <protection locked="0"/>
    </xf>
    <xf numFmtId="182" fontId="15" fillId="2" borderId="58" xfId="1" applyNumberFormat="1" applyFont="1" applyFill="1" applyBorder="1" applyAlignment="1" applyProtection="1">
      <alignment vertical="center" shrinkToFit="1"/>
      <protection locked="0"/>
    </xf>
    <xf numFmtId="182" fontId="15" fillId="2" borderId="59" xfId="1" applyNumberFormat="1" applyFont="1" applyFill="1" applyBorder="1" applyAlignment="1" applyProtection="1">
      <alignment vertical="center" shrinkToFit="1"/>
      <protection locked="0"/>
    </xf>
    <xf numFmtId="182" fontId="15" fillId="2" borderId="167" xfId="1" applyNumberFormat="1" applyFont="1" applyFill="1" applyBorder="1" applyAlignment="1" applyProtection="1">
      <alignment vertical="center" shrinkToFit="1"/>
      <protection locked="0"/>
    </xf>
    <xf numFmtId="182" fontId="15" fillId="0" borderId="58" xfId="1" applyNumberFormat="1" applyFont="1" applyFill="1" applyBorder="1" applyAlignment="1" applyProtection="1">
      <alignment vertical="center" shrinkToFit="1"/>
      <protection locked="0"/>
    </xf>
    <xf numFmtId="182" fontId="15" fillId="0" borderId="59" xfId="1" applyNumberFormat="1" applyFont="1" applyFill="1" applyBorder="1" applyAlignment="1" applyProtection="1">
      <alignment vertical="center" shrinkToFit="1"/>
      <protection locked="0"/>
    </xf>
    <xf numFmtId="182" fontId="15" fillId="0" borderId="167" xfId="1" applyNumberFormat="1" applyFont="1" applyFill="1" applyBorder="1" applyAlignment="1" applyProtection="1">
      <alignment vertical="center" shrinkToFit="1"/>
      <protection locked="0"/>
    </xf>
    <xf numFmtId="182" fontId="15" fillId="2" borderId="58" xfId="1" applyNumberFormat="1" applyFont="1" applyFill="1" applyBorder="1" applyAlignment="1" applyProtection="1">
      <alignment horizontal="right" vertical="center" shrinkToFit="1"/>
      <protection locked="0"/>
    </xf>
    <xf numFmtId="182" fontId="15" fillId="2" borderId="59" xfId="1" applyNumberFormat="1" applyFont="1" applyFill="1" applyBorder="1" applyAlignment="1" applyProtection="1">
      <alignment horizontal="right" vertical="center" shrinkToFit="1"/>
      <protection locked="0"/>
    </xf>
    <xf numFmtId="182" fontId="15" fillId="2" borderId="167" xfId="1" applyNumberFormat="1" applyFont="1" applyFill="1" applyBorder="1" applyAlignment="1" applyProtection="1">
      <alignment horizontal="right" vertical="center" shrinkToFit="1"/>
      <protection locked="0"/>
    </xf>
    <xf numFmtId="49" fontId="15" fillId="2" borderId="46" xfId="9" applyNumberFormat="1" applyFont="1" applyFill="1" applyBorder="1" applyAlignment="1" applyProtection="1">
      <alignment horizontal="center" vertical="center" shrinkToFit="1"/>
      <protection locked="0"/>
    </xf>
    <xf numFmtId="0" fontId="2" fillId="0" borderId="11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162" xfId="0" applyFont="1" applyBorder="1" applyAlignment="1" applyProtection="1">
      <alignment horizontal="left" vertical="top" wrapText="1"/>
      <protection locked="0"/>
    </xf>
    <xf numFmtId="0" fontId="16" fillId="2" borderId="78" xfId="9" applyFont="1" applyFill="1" applyBorder="1" applyAlignment="1" applyProtection="1">
      <alignment horizontal="center" vertical="center" wrapText="1"/>
      <protection locked="0"/>
    </xf>
    <xf numFmtId="0" fontId="16" fillId="2" borderId="46" xfId="9" applyFont="1" applyFill="1" applyBorder="1" applyAlignment="1" applyProtection="1">
      <alignment horizontal="center" vertical="center" wrapText="1"/>
      <protection locked="0"/>
    </xf>
    <xf numFmtId="0" fontId="16" fillId="2" borderId="89" xfId="9" applyFont="1" applyFill="1" applyBorder="1" applyAlignment="1" applyProtection="1">
      <alignment horizontal="center" vertical="center" wrapText="1"/>
      <protection locked="0"/>
    </xf>
    <xf numFmtId="182" fontId="15" fillId="2" borderId="55" xfId="1" applyNumberFormat="1" applyFont="1" applyFill="1" applyBorder="1" applyAlignment="1" applyProtection="1">
      <alignment horizontal="right" vertical="center" shrinkToFit="1"/>
      <protection locked="0"/>
    </xf>
    <xf numFmtId="182" fontId="15" fillId="2" borderId="45" xfId="1" applyNumberFormat="1" applyFont="1" applyFill="1" applyBorder="1" applyAlignment="1" applyProtection="1">
      <alignment horizontal="right" vertical="center" shrinkToFit="1"/>
      <protection locked="0"/>
    </xf>
    <xf numFmtId="182" fontId="15" fillId="2" borderId="90" xfId="1" applyNumberFormat="1" applyFont="1" applyFill="1" applyBorder="1" applyAlignment="1" applyProtection="1">
      <alignment horizontal="right" vertical="center" shrinkToFit="1"/>
      <protection locked="0"/>
    </xf>
    <xf numFmtId="0" fontId="15" fillId="2" borderId="156" xfId="9" applyFont="1" applyFill="1" applyBorder="1" applyAlignment="1" applyProtection="1">
      <alignment horizontal="center" vertical="center" wrapText="1"/>
      <protection locked="0"/>
    </xf>
    <xf numFmtId="0" fontId="15" fillId="2" borderId="45" xfId="9" applyFont="1" applyFill="1" applyBorder="1" applyAlignment="1" applyProtection="1">
      <alignment horizontal="center" vertical="center" wrapText="1"/>
      <protection locked="0"/>
    </xf>
    <xf numFmtId="0" fontId="15" fillId="2" borderId="164" xfId="9" applyFont="1" applyFill="1" applyBorder="1" applyAlignment="1" applyProtection="1">
      <alignment horizontal="center" vertical="center" wrapText="1"/>
      <protection locked="0"/>
    </xf>
    <xf numFmtId="184" fontId="15" fillId="2" borderId="116" xfId="1" applyNumberFormat="1" applyFont="1" applyFill="1" applyBorder="1" applyAlignment="1" applyProtection="1">
      <alignment horizontal="right" vertical="center" shrinkToFit="1"/>
      <protection locked="0"/>
    </xf>
    <xf numFmtId="184" fontId="15" fillId="2" borderId="88" xfId="1" applyNumberFormat="1" applyFont="1" applyFill="1" applyBorder="1" applyAlignment="1" applyProtection="1">
      <alignment horizontal="right" vertical="center" shrinkToFit="1"/>
      <protection locked="0"/>
    </xf>
    <xf numFmtId="184" fontId="15" fillId="2" borderId="79" xfId="1" applyNumberFormat="1" applyFont="1" applyFill="1" applyBorder="1" applyAlignment="1" applyProtection="1">
      <alignment horizontal="right" vertical="center" shrinkToFit="1"/>
      <protection locked="0"/>
    </xf>
    <xf numFmtId="184" fontId="15" fillId="2" borderId="102" xfId="1" applyNumberFormat="1" applyFont="1" applyFill="1" applyBorder="1" applyAlignment="1" applyProtection="1">
      <alignment horizontal="right" vertical="center" shrinkToFit="1"/>
      <protection locked="0"/>
    </xf>
    <xf numFmtId="0" fontId="15" fillId="0" borderId="79" xfId="9" applyFont="1" applyBorder="1" applyAlignment="1" applyProtection="1">
      <alignment horizontal="right" vertical="center" shrinkToFit="1"/>
      <protection locked="0"/>
    </xf>
    <xf numFmtId="0" fontId="15" fillId="2" borderId="79" xfId="9" applyFont="1" applyFill="1" applyBorder="1" applyAlignment="1" applyProtection="1">
      <alignment horizontal="right" vertical="center" shrinkToFit="1"/>
      <protection locked="0"/>
    </xf>
    <xf numFmtId="0" fontId="15" fillId="2" borderId="79" xfId="9" applyFont="1" applyFill="1" applyBorder="1" applyAlignment="1" applyProtection="1">
      <alignment horizontal="center" vertical="center"/>
      <protection locked="0"/>
    </xf>
    <xf numFmtId="0" fontId="15" fillId="2" borderId="78" xfId="9" applyFont="1" applyFill="1" applyBorder="1" applyAlignment="1" applyProtection="1">
      <alignment horizontal="center" vertical="center"/>
      <protection locked="0"/>
    </xf>
    <xf numFmtId="0" fontId="15" fillId="2" borderId="176" xfId="9" applyFont="1" applyFill="1" applyBorder="1" applyAlignment="1" applyProtection="1">
      <alignment horizontal="center" vertical="center"/>
      <protection locked="0"/>
    </xf>
    <xf numFmtId="0" fontId="15" fillId="2" borderId="183" xfId="9" applyFont="1" applyFill="1" applyBorder="1" applyAlignment="1" applyProtection="1">
      <alignment horizontal="center" vertical="center"/>
      <protection locked="0"/>
    </xf>
    <xf numFmtId="0" fontId="15" fillId="2" borderId="55" xfId="9" applyFont="1" applyFill="1" applyBorder="1" applyAlignment="1" applyProtection="1">
      <alignment horizontal="center" vertical="center" wrapText="1"/>
      <protection locked="0"/>
    </xf>
    <xf numFmtId="0" fontId="15" fillId="2" borderId="90" xfId="9" applyFont="1" applyFill="1" applyBorder="1" applyAlignment="1" applyProtection="1">
      <alignment horizontal="center" vertical="center" wrapText="1"/>
      <protection locked="0"/>
    </xf>
    <xf numFmtId="0" fontId="15" fillId="2" borderId="79" xfId="9" applyFont="1" applyFill="1" applyBorder="1" applyAlignment="1" applyProtection="1">
      <alignment horizontal="center" vertical="center" wrapText="1"/>
      <protection locked="0"/>
    </xf>
    <xf numFmtId="0" fontId="15" fillId="2" borderId="88" xfId="9" applyFont="1" applyFill="1" applyBorder="1" applyAlignment="1" applyProtection="1">
      <alignment horizontal="center" vertical="center" wrapText="1"/>
      <protection locked="0"/>
    </xf>
    <xf numFmtId="0" fontId="15" fillId="2" borderId="102" xfId="9" applyFont="1" applyFill="1" applyBorder="1" applyAlignment="1" applyProtection="1">
      <alignment horizontal="center" vertical="center" wrapText="1"/>
      <protection locked="0"/>
    </xf>
    <xf numFmtId="0" fontId="15" fillId="0" borderId="79" xfId="9" applyFont="1" applyBorder="1" applyAlignment="1" applyProtection="1">
      <alignment horizontal="left" vertical="center" shrinkToFit="1"/>
      <protection locked="0"/>
    </xf>
    <xf numFmtId="0" fontId="15" fillId="0" borderId="88" xfId="9" applyFont="1" applyBorder="1" applyAlignment="1" applyProtection="1">
      <alignment horizontal="left" vertical="center" shrinkToFit="1"/>
      <protection locked="0"/>
    </xf>
    <xf numFmtId="192" fontId="15" fillId="0" borderId="7" xfId="9" applyNumberFormat="1" applyFont="1" applyBorder="1" applyAlignment="1" applyProtection="1">
      <alignment horizontal="center" vertical="center"/>
      <protection locked="0"/>
    </xf>
    <xf numFmtId="192" fontId="15" fillId="0" borderId="0" xfId="9" applyNumberFormat="1" applyFont="1" applyAlignment="1" applyProtection="1">
      <alignment horizontal="center" vertical="center"/>
      <protection locked="0"/>
    </xf>
    <xf numFmtId="192" fontId="15" fillId="0" borderId="78" xfId="9" applyNumberFormat="1" applyFont="1" applyBorder="1" applyAlignment="1" applyProtection="1">
      <alignment horizontal="center" vertical="center"/>
      <protection locked="0"/>
    </xf>
    <xf numFmtId="192" fontId="15" fillId="0" borderId="46" xfId="9" applyNumberFormat="1" applyFont="1" applyBorder="1" applyAlignment="1" applyProtection="1">
      <alignment horizontal="center" vertical="center"/>
      <protection locked="0"/>
    </xf>
    <xf numFmtId="182" fontId="15" fillId="2" borderId="79" xfId="1" applyNumberFormat="1" applyFont="1" applyFill="1" applyBorder="1" applyAlignment="1" applyProtection="1">
      <alignment horizontal="right" vertical="center" shrinkToFit="1"/>
      <protection locked="0"/>
    </xf>
    <xf numFmtId="182" fontId="15" fillId="2" borderId="88" xfId="1" applyNumberFormat="1" applyFont="1" applyFill="1" applyBorder="1" applyAlignment="1" applyProtection="1">
      <alignment horizontal="right" vertical="center" shrinkToFit="1"/>
      <protection locked="0"/>
    </xf>
    <xf numFmtId="182" fontId="15" fillId="2" borderId="102" xfId="1" applyNumberFormat="1" applyFont="1" applyFill="1" applyBorder="1" applyAlignment="1" applyProtection="1">
      <alignment horizontal="right" vertical="center" shrinkToFit="1"/>
      <protection locked="0"/>
    </xf>
    <xf numFmtId="0" fontId="15" fillId="2" borderId="116" xfId="9" applyFont="1" applyFill="1" applyBorder="1" applyAlignment="1" applyProtection="1">
      <alignment horizontal="center" vertical="center" wrapText="1"/>
      <protection locked="0"/>
    </xf>
    <xf numFmtId="0" fontId="15" fillId="2" borderId="175" xfId="9" applyFont="1" applyFill="1" applyBorder="1" applyAlignment="1" applyProtection="1">
      <alignment horizontal="center" vertical="center" wrapText="1"/>
      <protection locked="0"/>
    </xf>
    <xf numFmtId="49" fontId="15" fillId="2" borderId="0" xfId="9" applyNumberFormat="1" applyFont="1" applyFill="1" applyAlignment="1" applyProtection="1">
      <alignment horizontal="center" vertical="center" shrinkToFit="1"/>
      <protection locked="0"/>
    </xf>
    <xf numFmtId="182" fontId="15" fillId="2" borderId="79" xfId="1" applyNumberFormat="1" applyFont="1" applyFill="1" applyBorder="1" applyAlignment="1" applyProtection="1">
      <alignment vertical="center" shrinkToFit="1"/>
      <protection locked="0"/>
    </xf>
    <xf numFmtId="182" fontId="15" fillId="2" borderId="88" xfId="1" applyNumberFormat="1" applyFont="1" applyFill="1" applyBorder="1" applyAlignment="1" applyProtection="1">
      <alignment vertical="center" shrinkToFit="1"/>
      <protection locked="0"/>
    </xf>
    <xf numFmtId="182" fontId="15" fillId="2" borderId="102" xfId="1" applyNumberFormat="1" applyFont="1" applyFill="1" applyBorder="1" applyAlignment="1" applyProtection="1">
      <alignment vertical="center" shrinkToFit="1"/>
      <protection locked="0"/>
    </xf>
    <xf numFmtId="0" fontId="15" fillId="2" borderId="88" xfId="9" applyFont="1" applyFill="1" applyBorder="1" applyAlignment="1" applyProtection="1">
      <alignment horizontal="left" vertical="top" wrapText="1"/>
      <protection locked="0"/>
    </xf>
    <xf numFmtId="0" fontId="15" fillId="2" borderId="179" xfId="9" applyFont="1" applyFill="1" applyBorder="1" applyAlignment="1" applyProtection="1">
      <alignment horizontal="left" vertical="top" wrapText="1"/>
      <protection locked="0"/>
    </xf>
    <xf numFmtId="0" fontId="15" fillId="2" borderId="25" xfId="9" applyFont="1" applyFill="1" applyBorder="1" applyAlignment="1" applyProtection="1">
      <alignment horizontal="left" vertical="top" wrapText="1"/>
      <protection locked="0"/>
    </xf>
    <xf numFmtId="0" fontId="15" fillId="2" borderId="0" xfId="9" applyFont="1" applyFill="1" applyAlignment="1" applyProtection="1">
      <alignment horizontal="left" vertical="top" wrapText="1"/>
      <protection locked="0"/>
    </xf>
    <xf numFmtId="0" fontId="15" fillId="2" borderId="2" xfId="9" applyFont="1" applyFill="1" applyBorder="1" applyAlignment="1" applyProtection="1">
      <alignment horizontal="left" vertical="top" wrapText="1"/>
      <protection locked="0"/>
    </xf>
    <xf numFmtId="0" fontId="15" fillId="2" borderId="115" xfId="9" applyFont="1" applyFill="1" applyBorder="1" applyAlignment="1" applyProtection="1">
      <alignment horizontal="left" vertical="top" wrapText="1"/>
      <protection locked="0"/>
    </xf>
    <xf numFmtId="0" fontId="15" fillId="2" borderId="46" xfId="9" applyFont="1" applyFill="1" applyBorder="1" applyAlignment="1" applyProtection="1">
      <alignment horizontal="left" vertical="top" wrapText="1"/>
      <protection locked="0"/>
    </xf>
    <xf numFmtId="0" fontId="15" fillId="2" borderId="162" xfId="9" applyFont="1" applyFill="1" applyBorder="1" applyAlignment="1" applyProtection="1">
      <alignment horizontal="left" vertical="top" wrapText="1"/>
      <protection locked="0"/>
    </xf>
    <xf numFmtId="0" fontId="16" fillId="2" borderId="79" xfId="9" applyFont="1" applyFill="1" applyBorder="1" applyAlignment="1" applyProtection="1">
      <alignment horizontal="center" vertical="center" wrapText="1"/>
      <protection locked="0"/>
    </xf>
    <xf numFmtId="0" fontId="16" fillId="2" borderId="88" xfId="9" applyFont="1" applyFill="1" applyBorder="1" applyAlignment="1" applyProtection="1">
      <alignment horizontal="center" vertical="center" wrapText="1"/>
      <protection locked="0"/>
    </xf>
    <xf numFmtId="0" fontId="16" fillId="2" borderId="102" xfId="9" applyFont="1" applyFill="1" applyBorder="1" applyAlignment="1" applyProtection="1">
      <alignment horizontal="center" vertical="center" wrapText="1"/>
      <protection locked="0"/>
    </xf>
    <xf numFmtId="0" fontId="15" fillId="2" borderId="25" xfId="9" applyFont="1" applyFill="1" applyBorder="1" applyAlignment="1" applyProtection="1">
      <alignment horizontal="center" vertical="center" wrapText="1"/>
      <protection locked="0"/>
    </xf>
    <xf numFmtId="0" fontId="15" fillId="2" borderId="13" xfId="9" applyFont="1" applyFill="1" applyBorder="1" applyAlignment="1" applyProtection="1">
      <alignment horizontal="center" vertical="center" wrapText="1"/>
      <protection locked="0"/>
    </xf>
    <xf numFmtId="0" fontId="15" fillId="2" borderId="18" xfId="9" applyFont="1" applyFill="1" applyBorder="1" applyAlignment="1" applyProtection="1">
      <alignment horizontal="center" vertical="center" shrinkToFit="1"/>
      <protection locked="0"/>
    </xf>
    <xf numFmtId="0" fontId="15" fillId="2" borderId="12" xfId="9" applyFont="1" applyFill="1" applyBorder="1" applyAlignment="1" applyProtection="1">
      <alignment horizontal="center" vertical="center" shrinkToFit="1"/>
      <protection locked="0"/>
    </xf>
    <xf numFmtId="0" fontId="15" fillId="2" borderId="6" xfId="9" applyFont="1" applyFill="1" applyBorder="1" applyAlignment="1" applyProtection="1">
      <alignment horizontal="center" vertical="center" shrinkToFit="1"/>
      <protection locked="0"/>
    </xf>
    <xf numFmtId="0" fontId="15" fillId="2" borderId="18" xfId="9" applyFont="1" applyFill="1" applyBorder="1" applyAlignment="1" applyProtection="1">
      <alignment horizontal="center" vertical="center"/>
      <protection locked="0"/>
    </xf>
    <xf numFmtId="0" fontId="15" fillId="2" borderId="14" xfId="9" applyFont="1" applyFill="1" applyBorder="1" applyAlignment="1" applyProtection="1">
      <alignment horizontal="center" vertical="center"/>
      <protection locked="0"/>
    </xf>
    <xf numFmtId="182" fontId="15" fillId="2" borderId="54" xfId="1" applyNumberFormat="1" applyFont="1" applyFill="1" applyBorder="1" applyAlignment="1" applyProtection="1">
      <alignment horizontal="right" vertical="center" shrinkToFit="1"/>
      <protection locked="0"/>
    </xf>
    <xf numFmtId="182" fontId="15" fillId="2" borderId="51" xfId="1" applyNumberFormat="1" applyFont="1" applyFill="1" applyBorder="1" applyAlignment="1" applyProtection="1">
      <alignment horizontal="right" vertical="center" shrinkToFit="1"/>
      <protection locked="0"/>
    </xf>
    <xf numFmtId="182" fontId="15" fillId="2" borderId="47" xfId="1" applyNumberFormat="1" applyFont="1" applyFill="1" applyBorder="1" applyAlignment="1" applyProtection="1">
      <alignment horizontal="right" vertical="center" shrinkToFit="1"/>
      <protection locked="0"/>
    </xf>
    <xf numFmtId="0" fontId="15" fillId="2" borderId="19" xfId="9" applyFont="1" applyFill="1" applyBorder="1" applyAlignment="1" applyProtection="1">
      <alignment horizontal="center" wrapText="1"/>
      <protection locked="0"/>
    </xf>
    <xf numFmtId="0" fontId="15" fillId="2" borderId="12" xfId="9" applyFont="1" applyFill="1" applyBorder="1" applyAlignment="1" applyProtection="1">
      <alignment horizontal="center" wrapText="1"/>
      <protection locked="0"/>
    </xf>
    <xf numFmtId="0" fontId="15" fillId="2" borderId="28" xfId="9" applyFont="1" applyFill="1" applyBorder="1" applyAlignment="1" applyProtection="1">
      <alignment horizontal="center" wrapText="1"/>
      <protection locked="0"/>
    </xf>
    <xf numFmtId="0" fontId="15" fillId="2" borderId="19" xfId="9" applyFont="1" applyFill="1" applyBorder="1" applyAlignment="1" applyProtection="1">
      <alignment horizontal="left" vertical="top" wrapText="1"/>
      <protection locked="0"/>
    </xf>
    <xf numFmtId="0" fontId="15" fillId="2" borderId="12" xfId="9" applyFont="1" applyFill="1" applyBorder="1" applyAlignment="1" applyProtection="1">
      <alignment horizontal="left" vertical="top" wrapText="1"/>
      <protection locked="0"/>
    </xf>
    <xf numFmtId="0" fontId="15" fillId="2" borderId="20" xfId="9" applyFont="1" applyFill="1" applyBorder="1" applyAlignment="1" applyProtection="1">
      <alignment horizontal="left" vertical="top" wrapText="1"/>
      <protection locked="0"/>
    </xf>
    <xf numFmtId="184" fontId="15" fillId="2" borderId="19" xfId="1" applyNumberFormat="1" applyFont="1" applyFill="1" applyBorder="1" applyAlignment="1" applyProtection="1">
      <alignment horizontal="right" vertical="center" shrinkToFit="1"/>
      <protection locked="0"/>
    </xf>
    <xf numFmtId="184" fontId="15" fillId="2" borderId="12" xfId="1" applyNumberFormat="1" applyFont="1" applyFill="1" applyBorder="1" applyAlignment="1" applyProtection="1">
      <alignment horizontal="right" vertical="center" shrinkToFit="1"/>
      <protection locked="0"/>
    </xf>
    <xf numFmtId="184" fontId="15" fillId="2" borderId="18" xfId="1" applyNumberFormat="1" applyFont="1" applyFill="1" applyBorder="1" applyAlignment="1" applyProtection="1">
      <alignment horizontal="right" vertical="center" shrinkToFit="1"/>
      <protection locked="0"/>
    </xf>
    <xf numFmtId="184" fontId="15" fillId="2" borderId="6" xfId="1" applyNumberFormat="1" applyFont="1" applyFill="1" applyBorder="1" applyAlignment="1" applyProtection="1">
      <alignment horizontal="right" vertical="center" shrinkToFit="1"/>
      <protection locked="0"/>
    </xf>
    <xf numFmtId="182" fontId="15" fillId="2" borderId="54" xfId="1" applyNumberFormat="1" applyFont="1" applyFill="1" applyBorder="1" applyAlignment="1" applyProtection="1">
      <alignment vertical="center" shrinkToFit="1"/>
      <protection locked="0"/>
    </xf>
    <xf numFmtId="182" fontId="15" fillId="2" borderId="51" xfId="1" applyNumberFormat="1" applyFont="1" applyFill="1" applyBorder="1" applyAlignment="1" applyProtection="1">
      <alignment vertical="center" shrinkToFit="1"/>
      <protection locked="0"/>
    </xf>
    <xf numFmtId="182" fontId="15" fillId="2" borderId="47" xfId="1" applyNumberFormat="1" applyFont="1" applyFill="1" applyBorder="1" applyAlignment="1" applyProtection="1">
      <alignment vertical="center" shrinkToFit="1"/>
      <protection locked="0"/>
    </xf>
    <xf numFmtId="0" fontId="15" fillId="2" borderId="18" xfId="9" applyFont="1" applyFill="1" applyBorder="1" applyAlignment="1" applyProtection="1">
      <alignment horizontal="center" vertical="center" wrapText="1"/>
      <protection locked="0"/>
    </xf>
    <xf numFmtId="0" fontId="15" fillId="2" borderId="12" xfId="9" applyFont="1" applyFill="1" applyBorder="1" applyAlignment="1" applyProtection="1">
      <alignment horizontal="center" vertical="center" wrapText="1"/>
      <protection locked="0"/>
    </xf>
    <xf numFmtId="0" fontId="15" fillId="2" borderId="6" xfId="9" applyFont="1" applyFill="1" applyBorder="1" applyAlignment="1" applyProtection="1">
      <alignment horizontal="center" vertical="center" wrapText="1"/>
      <protection locked="0"/>
    </xf>
    <xf numFmtId="57" fontId="15" fillId="0" borderId="18" xfId="9" applyNumberFormat="1" applyFont="1" applyBorder="1" applyAlignment="1" applyProtection="1">
      <alignment horizontal="left" vertical="center" shrinkToFit="1"/>
      <protection locked="0"/>
    </xf>
    <xf numFmtId="57" fontId="15" fillId="0" borderId="12" xfId="9" applyNumberFormat="1" applyFont="1" applyBorder="1" applyAlignment="1" applyProtection="1">
      <alignment horizontal="left" vertical="center" shrinkToFit="1"/>
      <protection locked="0"/>
    </xf>
    <xf numFmtId="57" fontId="15" fillId="0" borderId="6" xfId="9" applyNumberFormat="1" applyFont="1" applyBorder="1" applyAlignment="1" applyProtection="1">
      <alignment horizontal="left" vertical="center" shrinkToFit="1"/>
      <protection locked="0"/>
    </xf>
    <xf numFmtId="57" fontId="15" fillId="0" borderId="7" xfId="9" applyNumberFormat="1" applyFont="1" applyBorder="1" applyAlignment="1" applyProtection="1">
      <alignment horizontal="left" vertical="center" shrinkToFit="1"/>
      <protection locked="0"/>
    </xf>
    <xf numFmtId="57" fontId="15" fillId="0" borderId="0" xfId="9" applyNumberFormat="1" applyFont="1" applyAlignment="1" applyProtection="1">
      <alignment horizontal="left" vertical="center" shrinkToFit="1"/>
      <protection locked="0"/>
    </xf>
    <xf numFmtId="57" fontId="15" fillId="0" borderId="8" xfId="9" applyNumberFormat="1" applyFont="1" applyBorder="1" applyAlignment="1" applyProtection="1">
      <alignment horizontal="left" vertical="center" shrinkToFit="1"/>
      <protection locked="0"/>
    </xf>
    <xf numFmtId="0" fontId="15" fillId="0" borderId="18" xfId="9" applyFont="1" applyBorder="1" applyAlignment="1" applyProtection="1">
      <alignment horizontal="right" vertical="center" shrinkToFit="1"/>
      <protection locked="0"/>
    </xf>
    <xf numFmtId="0" fontId="15" fillId="2" borderId="18" xfId="9" applyFont="1" applyFill="1" applyBorder="1" applyAlignment="1" applyProtection="1">
      <alignment horizontal="right" vertical="center" shrinkToFit="1"/>
      <protection locked="0"/>
    </xf>
    <xf numFmtId="0" fontId="15" fillId="2" borderId="54" xfId="9" applyFont="1" applyFill="1" applyBorder="1" applyAlignment="1" applyProtection="1">
      <alignment horizontal="center" vertical="center" wrapText="1"/>
      <protection locked="0"/>
    </xf>
    <xf numFmtId="0" fontId="15" fillId="2" borderId="51" xfId="9" applyFont="1" applyFill="1" applyBorder="1" applyAlignment="1" applyProtection="1">
      <alignment horizontal="center" vertical="center" wrapText="1"/>
      <protection locked="0"/>
    </xf>
    <xf numFmtId="0" fontId="15" fillId="2" borderId="47" xfId="9" applyFont="1" applyFill="1" applyBorder="1" applyAlignment="1" applyProtection="1">
      <alignment horizontal="center" vertical="center" wrapText="1"/>
      <protection locked="0"/>
    </xf>
    <xf numFmtId="0" fontId="20" fillId="0" borderId="0" xfId="9" quotePrefix="1" applyFont="1" applyAlignment="1">
      <alignment horizontal="center" vertical="top"/>
    </xf>
    <xf numFmtId="0" fontId="20" fillId="0" borderId="0" xfId="9" applyFont="1" applyAlignment="1">
      <alignment horizontal="center" vertical="top"/>
    </xf>
    <xf numFmtId="0" fontId="15" fillId="0" borderId="225" xfId="9" applyFont="1" applyFill="1" applyBorder="1" applyAlignment="1">
      <alignment horizontal="center" vertical="center" shrinkToFit="1"/>
    </xf>
    <xf numFmtId="0" fontId="15" fillId="0" borderId="226" xfId="9" applyFont="1" applyFill="1" applyBorder="1" applyAlignment="1">
      <alignment horizontal="center" vertical="center" shrinkToFit="1"/>
    </xf>
    <xf numFmtId="0" fontId="15" fillId="0" borderId="227" xfId="9" applyFont="1" applyFill="1" applyBorder="1" applyAlignment="1">
      <alignment horizontal="center" vertical="center" shrinkToFit="1"/>
    </xf>
    <xf numFmtId="0" fontId="15" fillId="0" borderId="228" xfId="9" applyFont="1" applyFill="1" applyBorder="1" applyAlignment="1">
      <alignment horizontal="center" vertical="center" shrinkToFit="1"/>
    </xf>
    <xf numFmtId="0" fontId="15" fillId="0" borderId="229" xfId="9" applyFont="1" applyFill="1" applyBorder="1" applyAlignment="1">
      <alignment horizontal="center" vertical="center" shrinkToFit="1"/>
    </xf>
    <xf numFmtId="0" fontId="15" fillId="0" borderId="230" xfId="9" applyFont="1" applyFill="1" applyBorder="1" applyAlignment="1">
      <alignment horizontal="center" vertical="center" shrinkToFit="1"/>
    </xf>
    <xf numFmtId="0" fontId="15" fillId="0" borderId="0" xfId="9" applyFont="1" applyAlignment="1">
      <alignment vertical="top"/>
    </xf>
    <xf numFmtId="0" fontId="20" fillId="0" borderId="0" xfId="0" quotePrefix="1" applyFont="1" applyAlignment="1">
      <alignment horizontal="center" vertical="top"/>
    </xf>
    <xf numFmtId="178" fontId="15" fillId="6" borderId="22" xfId="9" applyNumberFormat="1" applyFont="1" applyFill="1" applyBorder="1" applyAlignment="1">
      <alignment horizontal="right" vertical="center" shrinkToFit="1"/>
    </xf>
    <xf numFmtId="178" fontId="15" fillId="6" borderId="106" xfId="9" applyNumberFormat="1" applyFont="1" applyFill="1" applyBorder="1" applyAlignment="1">
      <alignment horizontal="right" vertical="center" shrinkToFit="1"/>
    </xf>
    <xf numFmtId="178" fontId="15" fillId="6" borderId="4" xfId="9" applyNumberFormat="1" applyFont="1" applyFill="1" applyBorder="1" applyAlignment="1">
      <alignment horizontal="right" vertical="center" shrinkToFit="1"/>
    </xf>
    <xf numFmtId="178" fontId="15" fillId="6" borderId="5" xfId="9" applyNumberFormat="1" applyFont="1" applyFill="1" applyBorder="1" applyAlignment="1">
      <alignment horizontal="right" vertical="center" shrinkToFit="1"/>
    </xf>
    <xf numFmtId="182" fontId="15" fillId="0" borderId="225" xfId="9" applyNumberFormat="1" applyFont="1" applyFill="1" applyBorder="1" applyAlignment="1">
      <alignment horizontal="center" vertical="center" shrinkToFit="1"/>
    </xf>
    <xf numFmtId="182" fontId="15" fillId="0" borderId="226" xfId="9" applyNumberFormat="1" applyFont="1" applyFill="1" applyBorder="1" applyAlignment="1">
      <alignment horizontal="center" vertical="center" shrinkToFit="1"/>
    </xf>
    <xf numFmtId="182" fontId="15" fillId="0" borderId="227" xfId="9" applyNumberFormat="1" applyFont="1" applyFill="1" applyBorder="1" applyAlignment="1">
      <alignment horizontal="center" vertical="center" shrinkToFit="1"/>
    </xf>
    <xf numFmtId="182" fontId="15" fillId="0" borderId="228" xfId="9" applyNumberFormat="1" applyFont="1" applyFill="1" applyBorder="1" applyAlignment="1">
      <alignment horizontal="center" vertical="center" shrinkToFit="1"/>
    </xf>
    <xf numFmtId="182" fontId="15" fillId="0" borderId="229" xfId="9" applyNumberFormat="1" applyFont="1" applyFill="1" applyBorder="1" applyAlignment="1">
      <alignment horizontal="center" vertical="center" shrinkToFit="1"/>
    </xf>
    <xf numFmtId="182" fontId="15" fillId="0" borderId="230" xfId="9" applyNumberFormat="1" applyFont="1" applyFill="1" applyBorder="1" applyAlignment="1">
      <alignment horizontal="center" vertical="center" shrinkToFit="1"/>
    </xf>
    <xf numFmtId="182" fontId="15" fillId="6" borderId="22" xfId="9" applyNumberFormat="1" applyFont="1" applyFill="1" applyBorder="1" applyAlignment="1">
      <alignment horizontal="right" vertical="center" shrinkToFit="1"/>
    </xf>
    <xf numFmtId="182" fontId="15" fillId="6" borderId="21" xfId="9" applyNumberFormat="1" applyFont="1" applyFill="1" applyBorder="1" applyAlignment="1">
      <alignment horizontal="right" vertical="center" shrinkToFit="1"/>
    </xf>
    <xf numFmtId="182" fontId="15" fillId="6" borderId="106" xfId="9" applyNumberFormat="1" applyFont="1" applyFill="1" applyBorder="1" applyAlignment="1">
      <alignment horizontal="right" vertical="center" shrinkToFit="1"/>
    </xf>
    <xf numFmtId="182" fontId="15" fillId="6" borderId="4" xfId="9" applyNumberFormat="1" applyFont="1" applyFill="1" applyBorder="1" applyAlignment="1">
      <alignment horizontal="right" vertical="center" shrinkToFit="1"/>
    </xf>
    <xf numFmtId="182" fontId="15" fillId="6" borderId="3" xfId="9" applyNumberFormat="1" applyFont="1" applyFill="1" applyBorder="1" applyAlignment="1">
      <alignment horizontal="right" vertical="center" shrinkToFit="1"/>
    </xf>
    <xf numFmtId="182" fontId="15" fillId="6" borderId="5" xfId="9" applyNumberFormat="1" applyFont="1" applyFill="1" applyBorder="1" applyAlignment="1">
      <alignment horizontal="right" vertical="center" shrinkToFit="1"/>
    </xf>
    <xf numFmtId="0" fontId="15" fillId="6" borderId="22" xfId="9" applyFont="1" applyFill="1" applyBorder="1" applyAlignment="1">
      <alignment horizontal="center" vertical="center" shrinkToFit="1"/>
    </xf>
    <xf numFmtId="0" fontId="15" fillId="6" borderId="21" xfId="9" applyFont="1" applyFill="1" applyBorder="1" applyAlignment="1">
      <alignment horizontal="center" vertical="center" shrinkToFit="1"/>
    </xf>
    <xf numFmtId="0" fontId="15" fillId="6" borderId="106" xfId="9" applyFont="1" applyFill="1" applyBorder="1" applyAlignment="1">
      <alignment horizontal="center" vertical="center" shrinkToFit="1"/>
    </xf>
    <xf numFmtId="0" fontId="15" fillId="6" borderId="4" xfId="9" applyFont="1" applyFill="1" applyBorder="1" applyAlignment="1">
      <alignment horizontal="center" vertical="center" shrinkToFit="1"/>
    </xf>
    <xf numFmtId="0" fontId="15" fillId="6" borderId="3" xfId="9" applyFont="1" applyFill="1" applyBorder="1" applyAlignment="1">
      <alignment horizontal="center" vertical="center" shrinkToFit="1"/>
    </xf>
    <xf numFmtId="0" fontId="15" fillId="6" borderId="5" xfId="9" applyFont="1" applyFill="1" applyBorder="1" applyAlignment="1">
      <alignment horizontal="center" vertical="center" shrinkToFit="1"/>
    </xf>
    <xf numFmtId="0" fontId="15" fillId="2" borderId="53" xfId="9" applyFont="1" applyFill="1" applyBorder="1" applyAlignment="1">
      <alignment horizontal="center" vertical="center" shrinkToFit="1"/>
    </xf>
    <xf numFmtId="0" fontId="15" fillId="2" borderId="3" xfId="9" applyFont="1" applyFill="1" applyBorder="1" applyAlignment="1">
      <alignment horizontal="center" vertical="center" shrinkToFit="1"/>
    </xf>
    <xf numFmtId="0" fontId="15" fillId="2" borderId="52" xfId="9" applyFont="1" applyFill="1" applyBorder="1" applyAlignment="1">
      <alignment horizontal="center" vertical="center" shrinkToFit="1"/>
    </xf>
    <xf numFmtId="0" fontId="15" fillId="0" borderId="79" xfId="9" applyFont="1" applyFill="1" applyBorder="1" applyAlignment="1">
      <alignment horizontal="center" vertical="center" shrinkToFit="1"/>
    </xf>
    <xf numFmtId="0" fontId="15" fillId="0" borderId="88" xfId="9" applyFont="1" applyFill="1" applyBorder="1" applyAlignment="1">
      <alignment horizontal="center" vertical="center" shrinkToFit="1"/>
    </xf>
    <xf numFmtId="0" fontId="15" fillId="0" borderId="172" xfId="9" applyFont="1" applyFill="1" applyBorder="1" applyAlignment="1">
      <alignment horizontal="center" vertical="center" shrinkToFit="1"/>
    </xf>
    <xf numFmtId="197" fontId="15" fillId="0" borderId="177" xfId="9" applyNumberFormat="1" applyFont="1" applyFill="1" applyBorder="1" applyAlignment="1">
      <alignment horizontal="center" vertical="center" shrinkToFit="1"/>
    </xf>
    <xf numFmtId="197" fontId="15" fillId="0" borderId="178" xfId="9" applyNumberFormat="1" applyFont="1" applyFill="1" applyBorder="1" applyAlignment="1">
      <alignment horizontal="center" vertical="center" shrinkToFit="1"/>
    </xf>
    <xf numFmtId="182" fontId="15" fillId="0" borderId="55" xfId="1" applyNumberFormat="1" applyFont="1" applyFill="1" applyBorder="1" applyAlignment="1" applyProtection="1">
      <alignment horizontal="right" vertical="center" shrinkToFit="1"/>
    </xf>
    <xf numFmtId="182" fontId="15" fillId="0" borderId="45" xfId="1" applyNumberFormat="1" applyFont="1" applyFill="1" applyBorder="1" applyAlignment="1" applyProtection="1">
      <alignment horizontal="right" vertical="center" shrinkToFit="1"/>
    </xf>
    <xf numFmtId="182" fontId="15" fillId="0" borderId="90" xfId="1" applyNumberFormat="1" applyFont="1" applyFill="1" applyBorder="1" applyAlignment="1" applyProtection="1">
      <alignment horizontal="right" vertical="center" shrinkToFit="1"/>
    </xf>
    <xf numFmtId="182" fontId="15" fillId="6" borderId="7" xfId="1" applyNumberFormat="1" applyFont="1" applyFill="1" applyBorder="1" applyAlignment="1" applyProtection="1">
      <alignment vertical="center" shrinkToFit="1"/>
    </xf>
    <xf numFmtId="182" fontId="15" fillId="6" borderId="0" xfId="1" applyNumberFormat="1" applyFont="1" applyFill="1" applyBorder="1" applyAlignment="1" applyProtection="1">
      <alignment vertical="center" shrinkToFit="1"/>
    </xf>
    <xf numFmtId="182" fontId="15" fillId="6" borderId="13" xfId="1" applyNumberFormat="1" applyFont="1" applyFill="1" applyBorder="1" applyAlignment="1" applyProtection="1">
      <alignment vertical="center" shrinkToFit="1"/>
    </xf>
    <xf numFmtId="182" fontId="15" fillId="6" borderId="53" xfId="1" applyNumberFormat="1" applyFont="1" applyFill="1" applyBorder="1" applyAlignment="1" applyProtection="1">
      <alignment vertical="center" shrinkToFit="1"/>
    </xf>
    <xf numFmtId="182" fontId="15" fillId="6" borderId="3" xfId="1" applyNumberFormat="1" applyFont="1" applyFill="1" applyBorder="1" applyAlignment="1" applyProtection="1">
      <alignment vertical="center" shrinkToFit="1"/>
    </xf>
    <xf numFmtId="182" fontId="15" fillId="6" borderId="29" xfId="1" applyNumberFormat="1" applyFont="1" applyFill="1" applyBorder="1" applyAlignment="1" applyProtection="1">
      <alignment vertical="center" shrinkToFit="1"/>
    </xf>
    <xf numFmtId="0" fontId="15" fillId="2" borderId="116" xfId="9" applyFont="1" applyFill="1" applyBorder="1" applyAlignment="1">
      <alignment horizontal="left" vertical="top" wrapText="1" shrinkToFit="1"/>
    </xf>
    <xf numFmtId="0" fontId="15" fillId="2" borderId="88" xfId="9" applyFont="1" applyFill="1" applyBorder="1" applyAlignment="1">
      <alignment horizontal="left" vertical="top" wrapText="1" shrinkToFit="1"/>
    </xf>
    <xf numFmtId="0" fontId="15" fillId="2" borderId="179" xfId="9" applyFont="1" applyFill="1" applyBorder="1" applyAlignment="1">
      <alignment horizontal="left" vertical="top" wrapText="1" shrinkToFit="1"/>
    </xf>
    <xf numFmtId="0" fontId="15" fillId="2" borderId="25" xfId="9" applyFont="1" applyFill="1" applyBorder="1" applyAlignment="1">
      <alignment horizontal="left" vertical="top" wrapText="1" shrinkToFit="1"/>
    </xf>
    <xf numFmtId="0" fontId="15" fillId="2" borderId="0" xfId="9" applyFont="1" applyFill="1" applyAlignment="1">
      <alignment horizontal="left" vertical="top" wrapText="1" shrinkToFit="1"/>
    </xf>
    <xf numFmtId="0" fontId="15" fillId="2" borderId="2" xfId="9" applyFont="1" applyFill="1" applyBorder="1" applyAlignment="1">
      <alignment horizontal="left" vertical="top" wrapText="1" shrinkToFit="1"/>
    </xf>
    <xf numFmtId="0" fontId="15" fillId="2" borderId="27" xfId="9" applyFont="1" applyFill="1" applyBorder="1" applyAlignment="1">
      <alignment horizontal="left" vertical="top" wrapText="1" shrinkToFit="1"/>
    </xf>
    <xf numFmtId="0" fontId="15" fillId="2" borderId="3" xfId="9" applyFont="1" applyFill="1" applyBorder="1" applyAlignment="1">
      <alignment horizontal="left" vertical="top" wrapText="1" shrinkToFit="1"/>
    </xf>
    <xf numFmtId="0" fontId="15" fillId="2" borderId="5" xfId="9" applyFont="1" applyFill="1" applyBorder="1" applyAlignment="1">
      <alignment horizontal="left" vertical="top" wrapText="1" shrinkToFit="1"/>
    </xf>
    <xf numFmtId="0" fontId="18" fillId="2" borderId="79" xfId="9" applyFont="1" applyFill="1" applyBorder="1" applyAlignment="1">
      <alignment horizontal="center" vertical="center" wrapText="1"/>
    </xf>
    <xf numFmtId="0" fontId="18" fillId="2" borderId="88" xfId="9" applyFont="1" applyFill="1" applyBorder="1" applyAlignment="1">
      <alignment horizontal="center" vertical="center" wrapText="1"/>
    </xf>
    <xf numFmtId="0" fontId="18" fillId="2" borderId="102" xfId="9" applyFont="1" applyFill="1" applyBorder="1" applyAlignment="1">
      <alignment horizontal="center" vertical="center" wrapText="1"/>
    </xf>
    <xf numFmtId="0" fontId="18" fillId="2" borderId="53" xfId="9" applyFont="1" applyFill="1" applyBorder="1" applyAlignment="1">
      <alignment horizontal="center" vertical="center" wrapText="1"/>
    </xf>
    <xf numFmtId="0" fontId="18" fillId="2" borderId="3" xfId="9" applyFont="1" applyFill="1" applyBorder="1" applyAlignment="1">
      <alignment horizontal="center" vertical="center" wrapText="1"/>
    </xf>
    <xf numFmtId="0" fontId="18" fillId="2" borderId="52" xfId="9" applyFont="1" applyFill="1" applyBorder="1" applyAlignment="1">
      <alignment horizontal="center" vertical="center" wrapText="1"/>
    </xf>
    <xf numFmtId="182" fontId="15" fillId="0" borderId="55" xfId="1" applyNumberFormat="1" applyFont="1" applyFill="1" applyBorder="1" applyAlignment="1" applyProtection="1">
      <alignment vertical="center" shrinkToFit="1"/>
    </xf>
    <xf numFmtId="182" fontId="15" fillId="0" borderId="45" xfId="1" applyNumberFormat="1" applyFont="1" applyFill="1" applyBorder="1" applyAlignment="1" applyProtection="1">
      <alignment vertical="center" shrinkToFit="1"/>
    </xf>
    <xf numFmtId="182" fontId="15" fillId="0" borderId="90" xfId="1" applyNumberFormat="1" applyFont="1" applyFill="1" applyBorder="1" applyAlignment="1" applyProtection="1">
      <alignment vertical="center" shrinkToFit="1"/>
    </xf>
    <xf numFmtId="184" fontId="15" fillId="0" borderId="25" xfId="9" applyNumberFormat="1" applyFont="1" applyFill="1" applyBorder="1" applyAlignment="1">
      <alignment horizontal="right" vertical="center" shrinkToFit="1"/>
    </xf>
    <xf numFmtId="184" fontId="15" fillId="0" borderId="8" xfId="9" applyNumberFormat="1" applyFont="1" applyFill="1" applyBorder="1" applyAlignment="1">
      <alignment horizontal="right" vertical="center" shrinkToFit="1"/>
    </xf>
    <xf numFmtId="184" fontId="15" fillId="0" borderId="115" xfId="9" applyNumberFormat="1" applyFont="1" applyFill="1" applyBorder="1" applyAlignment="1">
      <alignment horizontal="right" vertical="center" shrinkToFit="1"/>
    </xf>
    <xf numFmtId="184" fontId="15" fillId="0" borderId="89" xfId="9" applyNumberFormat="1" applyFont="1" applyFill="1" applyBorder="1" applyAlignment="1">
      <alignment horizontal="right" vertical="center" shrinkToFit="1"/>
    </xf>
    <xf numFmtId="184" fontId="15" fillId="0" borderId="7" xfId="9" applyNumberFormat="1" applyFont="1" applyFill="1" applyBorder="1" applyAlignment="1">
      <alignment horizontal="right" vertical="center" shrinkToFit="1"/>
    </xf>
    <xf numFmtId="184" fontId="15" fillId="0" borderId="78" xfId="9" applyNumberFormat="1" applyFont="1" applyFill="1" applyBorder="1" applyAlignment="1">
      <alignment horizontal="right" vertical="center" shrinkToFit="1"/>
    </xf>
    <xf numFmtId="182" fontId="15" fillId="0" borderId="58" xfId="1" applyNumberFormat="1" applyFont="1" applyFill="1" applyBorder="1" applyAlignment="1" applyProtection="1">
      <alignment horizontal="right" vertical="center" shrinkToFit="1"/>
    </xf>
    <xf numFmtId="182" fontId="15" fillId="0" borderId="59" xfId="1" applyNumberFormat="1" applyFont="1" applyFill="1" applyBorder="1" applyAlignment="1" applyProtection="1">
      <alignment horizontal="right" vertical="center" shrinkToFit="1"/>
    </xf>
    <xf numFmtId="182" fontId="15" fillId="0" borderId="167" xfId="1" applyNumberFormat="1" applyFont="1" applyFill="1" applyBorder="1" applyAlignment="1" applyProtection="1">
      <alignment horizontal="right" vertical="center" shrinkToFit="1"/>
    </xf>
    <xf numFmtId="0" fontId="15" fillId="2" borderId="61" xfId="9" applyFont="1" applyFill="1" applyBorder="1" applyAlignment="1">
      <alignment horizontal="center" vertical="center" shrinkToFit="1"/>
    </xf>
    <xf numFmtId="0" fontId="15" fillId="2" borderId="59" xfId="9" applyFont="1" applyFill="1" applyBorder="1" applyAlignment="1">
      <alignment horizontal="center" vertical="center" shrinkToFit="1"/>
    </xf>
    <xf numFmtId="0" fontId="15" fillId="2" borderId="165" xfId="9" applyFont="1" applyFill="1" applyBorder="1" applyAlignment="1">
      <alignment horizontal="center" vertical="center" shrinkToFit="1"/>
    </xf>
    <xf numFmtId="0" fontId="15" fillId="2" borderId="156" xfId="9" applyFont="1" applyFill="1" applyBorder="1" applyAlignment="1">
      <alignment horizontal="center" shrinkToFit="1"/>
    </xf>
    <xf numFmtId="0" fontId="15" fillId="2" borderId="45" xfId="9" applyFont="1" applyFill="1" applyBorder="1" applyAlignment="1">
      <alignment horizontal="center" shrinkToFit="1"/>
    </xf>
    <xf numFmtId="0" fontId="15" fillId="2" borderId="164" xfId="9" applyFont="1" applyFill="1" applyBorder="1" applyAlignment="1">
      <alignment horizontal="center" shrinkToFit="1"/>
    </xf>
    <xf numFmtId="182" fontId="15" fillId="6" borderId="164" xfId="1" applyNumberFormat="1" applyFont="1" applyFill="1" applyBorder="1" applyAlignment="1" applyProtection="1">
      <alignment vertical="center" shrinkToFit="1"/>
    </xf>
    <xf numFmtId="0" fontId="15" fillId="2" borderId="115" xfId="9" applyFont="1" applyFill="1" applyBorder="1" applyAlignment="1">
      <alignment horizontal="left" vertical="top" wrapText="1" shrinkToFit="1"/>
    </xf>
    <xf numFmtId="0" fontId="15" fillId="2" borderId="46" xfId="9" applyFont="1" applyFill="1" applyBorder="1" applyAlignment="1">
      <alignment horizontal="left" vertical="top" wrapText="1" shrinkToFit="1"/>
    </xf>
    <xf numFmtId="0" fontId="15" fillId="2" borderId="162" xfId="9" applyFont="1" applyFill="1" applyBorder="1" applyAlignment="1">
      <alignment horizontal="left" vertical="top" wrapText="1" shrinkToFit="1"/>
    </xf>
    <xf numFmtId="0" fontId="15" fillId="2" borderId="156" xfId="9" applyFont="1" applyFill="1" applyBorder="1" applyAlignment="1">
      <alignment horizontal="center" vertical="center" shrinkToFit="1"/>
    </xf>
    <xf numFmtId="0" fontId="15" fillId="2" borderId="164" xfId="9" applyFont="1" applyFill="1" applyBorder="1" applyAlignment="1">
      <alignment horizontal="center" vertical="center" shrinkToFit="1"/>
    </xf>
    <xf numFmtId="184" fontId="15" fillId="0" borderId="116" xfId="9" applyNumberFormat="1" applyFont="1" applyFill="1" applyBorder="1" applyAlignment="1">
      <alignment horizontal="right" vertical="center" shrinkToFit="1"/>
    </xf>
    <xf numFmtId="184" fontId="15" fillId="0" borderId="102" xfId="9" applyNumberFormat="1" applyFont="1" applyFill="1" applyBorder="1" applyAlignment="1">
      <alignment horizontal="right" vertical="center" shrinkToFit="1"/>
    </xf>
    <xf numFmtId="184" fontId="15" fillId="0" borderId="79" xfId="9" applyNumberFormat="1" applyFont="1" applyFill="1" applyBorder="1" applyAlignment="1">
      <alignment horizontal="right" vertical="center" shrinkToFit="1"/>
    </xf>
    <xf numFmtId="0" fontId="18" fillId="2" borderId="78" xfId="9" applyFont="1" applyFill="1" applyBorder="1" applyAlignment="1">
      <alignment horizontal="center" vertical="center" wrapText="1"/>
    </xf>
    <xf numFmtId="0" fontId="18" fillId="2" borderId="46" xfId="9" applyFont="1" applyFill="1" applyBorder="1" applyAlignment="1">
      <alignment horizontal="center" vertical="center" wrapText="1"/>
    </xf>
    <xf numFmtId="0" fontId="18" fillId="2" borderId="89" xfId="9" applyFont="1" applyFill="1" applyBorder="1" applyAlignment="1">
      <alignment horizontal="center" vertical="center" wrapText="1"/>
    </xf>
    <xf numFmtId="0" fontId="2" fillId="0" borderId="88" xfId="0" applyFont="1" applyBorder="1" applyAlignment="1">
      <alignment horizontal="left" vertical="top" wrapText="1" shrinkToFit="1"/>
    </xf>
    <xf numFmtId="0" fontId="2" fillId="0" borderId="179" xfId="0" applyFont="1" applyBorder="1" applyAlignment="1">
      <alignment horizontal="left" vertical="top" wrapText="1" shrinkToFit="1"/>
    </xf>
    <xf numFmtId="0" fontId="2" fillId="0" borderId="25" xfId="0" applyFont="1" applyBorder="1" applyAlignment="1">
      <alignment horizontal="left" vertical="top" wrapText="1" shrinkToFit="1"/>
    </xf>
    <xf numFmtId="0" fontId="2" fillId="0" borderId="0" xfId="0" applyFont="1" applyAlignment="1">
      <alignment horizontal="left" vertical="top" wrapText="1" shrinkToFit="1"/>
    </xf>
    <xf numFmtId="0" fontId="2" fillId="0" borderId="2" xfId="0" applyFont="1" applyBorder="1" applyAlignment="1">
      <alignment horizontal="left" vertical="top" wrapText="1" shrinkToFit="1"/>
    </xf>
    <xf numFmtId="0" fontId="2" fillId="0" borderId="115" xfId="0" applyFont="1" applyBorder="1" applyAlignment="1">
      <alignment horizontal="left" vertical="top" wrapText="1" shrinkToFit="1"/>
    </xf>
    <xf numFmtId="0" fontId="2" fillId="0" borderId="46" xfId="0" applyFont="1" applyBorder="1" applyAlignment="1">
      <alignment horizontal="left" vertical="top" wrapText="1" shrinkToFit="1"/>
    </xf>
    <xf numFmtId="0" fontId="2" fillId="0" borderId="162" xfId="0" applyFont="1" applyBorder="1" applyAlignment="1">
      <alignment horizontal="left" vertical="top" wrapText="1" shrinkToFit="1"/>
    </xf>
    <xf numFmtId="184" fontId="15" fillId="6" borderId="55" xfId="9" applyNumberFormat="1" applyFont="1" applyFill="1" applyBorder="1" applyAlignment="1">
      <alignment horizontal="center" vertical="center" shrinkToFit="1"/>
    </xf>
    <xf numFmtId="182" fontId="15" fillId="0" borderId="54" xfId="1" applyNumberFormat="1" applyFont="1" applyFill="1" applyBorder="1" applyAlignment="1" applyProtection="1">
      <alignment horizontal="right" vertical="center" shrinkToFit="1"/>
    </xf>
    <xf numFmtId="182" fontId="15" fillId="0" borderId="51" xfId="1" applyNumberFormat="1" applyFont="1" applyFill="1" applyBorder="1" applyAlignment="1" applyProtection="1">
      <alignment horizontal="right" vertical="center" shrinkToFit="1"/>
    </xf>
    <xf numFmtId="182" fontId="15" fillId="0" borderId="47" xfId="1" applyNumberFormat="1" applyFont="1" applyFill="1" applyBorder="1" applyAlignment="1" applyProtection="1">
      <alignment horizontal="right" vertical="center" shrinkToFit="1"/>
    </xf>
    <xf numFmtId="182" fontId="15" fillId="6" borderId="18" xfId="1" applyNumberFormat="1" applyFont="1" applyFill="1" applyBorder="1" applyAlignment="1" applyProtection="1">
      <alignment vertical="center" shrinkToFit="1"/>
    </xf>
    <xf numFmtId="182" fontId="15" fillId="6" borderId="12" xfId="1" applyNumberFormat="1" applyFont="1" applyFill="1" applyBorder="1" applyAlignment="1" applyProtection="1">
      <alignment vertical="center" shrinkToFit="1"/>
    </xf>
    <xf numFmtId="182" fontId="15" fillId="6" borderId="28" xfId="1" applyNumberFormat="1" applyFont="1" applyFill="1" applyBorder="1" applyAlignment="1" applyProtection="1">
      <alignment vertical="center" shrinkToFit="1"/>
    </xf>
    <xf numFmtId="0" fontId="15" fillId="2" borderId="19" xfId="9" applyFont="1" applyFill="1" applyBorder="1" applyAlignment="1">
      <alignment horizontal="center" shrinkToFit="1"/>
    </xf>
    <xf numFmtId="0" fontId="15" fillId="2" borderId="12" xfId="9" applyFont="1" applyFill="1" applyBorder="1" applyAlignment="1">
      <alignment horizontal="center" shrinkToFit="1"/>
    </xf>
    <xf numFmtId="0" fontId="15" fillId="2" borderId="28" xfId="9" applyFont="1" applyFill="1" applyBorder="1" applyAlignment="1">
      <alignment horizontal="center" shrinkToFit="1"/>
    </xf>
    <xf numFmtId="0" fontId="15" fillId="2" borderId="115" xfId="9" applyFont="1" applyFill="1" applyBorder="1" applyAlignment="1">
      <alignment horizontal="center" shrinkToFit="1"/>
    </xf>
    <xf numFmtId="0" fontId="15" fillId="2" borderId="46" xfId="9" applyFont="1" applyFill="1" applyBorder="1" applyAlignment="1">
      <alignment horizontal="center" shrinkToFit="1"/>
    </xf>
    <xf numFmtId="0" fontId="15" fillId="2" borderId="171" xfId="9" applyFont="1" applyFill="1" applyBorder="1" applyAlignment="1">
      <alignment horizontal="center" shrinkToFit="1"/>
    </xf>
    <xf numFmtId="0" fontId="15" fillId="2" borderId="19" xfId="9" applyFont="1" applyFill="1" applyBorder="1" applyAlignment="1">
      <alignment horizontal="left" vertical="top" wrapText="1" shrinkToFit="1"/>
    </xf>
    <xf numFmtId="0" fontId="15" fillId="2" borderId="12" xfId="9" applyFont="1" applyFill="1" applyBorder="1" applyAlignment="1">
      <alignment horizontal="left" vertical="top" wrapText="1" shrinkToFit="1"/>
    </xf>
    <xf numFmtId="0" fontId="15" fillId="2" borderId="20" xfId="9" applyFont="1" applyFill="1" applyBorder="1" applyAlignment="1">
      <alignment horizontal="left" vertical="top" wrapText="1" shrinkToFit="1"/>
    </xf>
    <xf numFmtId="184" fontId="15" fillId="0" borderId="19" xfId="9" applyNumberFormat="1" applyFont="1" applyFill="1" applyBorder="1" applyAlignment="1">
      <alignment horizontal="right" vertical="center" shrinkToFit="1"/>
    </xf>
    <xf numFmtId="184" fontId="15" fillId="0" borderId="6" xfId="9" applyNumberFormat="1" applyFont="1" applyFill="1" applyBorder="1" applyAlignment="1">
      <alignment horizontal="right" vertical="center" shrinkToFit="1"/>
    </xf>
    <xf numFmtId="184" fontId="15" fillId="0" borderId="18" xfId="9" applyNumberFormat="1" applyFont="1" applyFill="1" applyBorder="1" applyAlignment="1">
      <alignment horizontal="right" vertical="center" shrinkToFit="1"/>
    </xf>
    <xf numFmtId="182" fontId="15" fillId="0" borderId="54" xfId="1" applyNumberFormat="1" applyFont="1" applyFill="1" applyBorder="1" applyAlignment="1" applyProtection="1">
      <alignment vertical="center" shrinkToFit="1"/>
    </xf>
    <xf numFmtId="182" fontId="15" fillId="0" borderId="51" xfId="1" applyNumberFormat="1" applyFont="1" applyFill="1" applyBorder="1" applyAlignment="1" applyProtection="1">
      <alignment vertical="center" shrinkToFit="1"/>
    </xf>
    <xf numFmtId="182" fontId="15" fillId="0" borderId="47" xfId="1" applyNumberFormat="1" applyFont="1" applyFill="1" applyBorder="1" applyAlignment="1" applyProtection="1">
      <alignment vertical="center" shrinkToFit="1"/>
    </xf>
    <xf numFmtId="182" fontId="15" fillId="0" borderId="18" xfId="1" applyNumberFormat="1" applyFont="1" applyFill="1" applyBorder="1" applyAlignment="1" applyProtection="1">
      <alignment vertical="center" shrinkToFit="1"/>
    </xf>
    <xf numFmtId="182" fontId="15" fillId="0" borderId="12" xfId="1" applyNumberFormat="1" applyFont="1" applyFill="1" applyBorder="1" applyAlignment="1" applyProtection="1">
      <alignment vertical="center" shrinkToFit="1"/>
    </xf>
    <xf numFmtId="182" fontId="15" fillId="0" borderId="6" xfId="1" applyNumberFormat="1" applyFont="1" applyFill="1" applyBorder="1" applyAlignment="1" applyProtection="1">
      <alignment vertical="center" shrinkToFit="1"/>
    </xf>
    <xf numFmtId="0" fontId="15" fillId="0" borderId="18" xfId="9" applyFont="1" applyBorder="1" applyAlignment="1">
      <alignment horizontal="left" vertical="center" shrinkToFit="1"/>
    </xf>
    <xf numFmtId="0" fontId="15" fillId="0" borderId="12" xfId="9" applyFont="1" applyBorder="1" applyAlignment="1">
      <alignment horizontal="left" vertical="center" shrinkToFit="1"/>
    </xf>
    <xf numFmtId="182" fontId="15" fillId="0" borderId="78" xfId="1" applyNumberFormat="1" applyFont="1" applyFill="1" applyBorder="1" applyAlignment="1" applyProtection="1">
      <alignment vertical="center" shrinkToFit="1"/>
    </xf>
    <xf numFmtId="182" fontId="15" fillId="0" borderId="46" xfId="1" applyNumberFormat="1" applyFont="1" applyFill="1" applyBorder="1" applyAlignment="1" applyProtection="1">
      <alignment vertical="center" shrinkToFit="1"/>
    </xf>
    <xf numFmtId="182" fontId="15" fillId="0" borderId="89" xfId="1" applyNumberFormat="1" applyFont="1" applyFill="1" applyBorder="1" applyAlignment="1" applyProtection="1">
      <alignment vertical="center" shrinkToFit="1"/>
    </xf>
    <xf numFmtId="0" fontId="15" fillId="2" borderId="115" xfId="9" applyFont="1" applyFill="1" applyBorder="1" applyAlignment="1">
      <alignment horizontal="center" vertical="center" shrinkToFit="1"/>
    </xf>
    <xf numFmtId="0" fontId="15" fillId="2" borderId="171" xfId="9" applyFont="1" applyFill="1" applyBorder="1" applyAlignment="1">
      <alignment horizontal="center" vertical="center" shrinkToFit="1"/>
    </xf>
    <xf numFmtId="0" fontId="38" fillId="2" borderId="101" xfId="9" applyFont="1" applyFill="1" applyBorder="1" applyAlignment="1">
      <alignment horizontal="center" vertical="top" wrapText="1"/>
    </xf>
    <xf numFmtId="0" fontId="38" fillId="2" borderId="102" xfId="9" applyFont="1" applyFill="1" applyBorder="1" applyAlignment="1">
      <alignment horizontal="center" vertical="top" wrapText="1"/>
    </xf>
    <xf numFmtId="0" fontId="38" fillId="2" borderId="85" xfId="9" applyFont="1" applyFill="1" applyBorder="1" applyAlignment="1">
      <alignment horizontal="center" vertical="top" wrapText="1"/>
    </xf>
    <xf numFmtId="0" fontId="38" fillId="2" borderId="8" xfId="9" applyFont="1" applyFill="1" applyBorder="1" applyAlignment="1">
      <alignment horizontal="center" vertical="top" wrapText="1"/>
    </xf>
    <xf numFmtId="0" fontId="15" fillId="0" borderId="25" xfId="9" applyFont="1" applyBorder="1" applyAlignment="1">
      <alignment horizontal="center" vertical="center" wrapText="1"/>
    </xf>
    <xf numFmtId="0" fontId="15" fillId="0" borderId="0" xfId="9" applyFont="1" applyAlignment="1">
      <alignment horizontal="center" vertical="center" wrapText="1"/>
    </xf>
    <xf numFmtId="0" fontId="15" fillId="0" borderId="13" xfId="9" applyFont="1" applyBorder="1" applyAlignment="1">
      <alignment horizontal="center" vertical="center" wrapText="1"/>
    </xf>
    <xf numFmtId="0" fontId="15" fillId="0" borderId="26" xfId="9" applyFont="1" applyBorder="1" applyAlignment="1">
      <alignment horizontal="center" vertical="center" wrapText="1"/>
    </xf>
    <xf numFmtId="0" fontId="15" fillId="0" borderId="11" xfId="9" applyFont="1" applyBorder="1" applyAlignment="1">
      <alignment horizontal="center" vertical="center" wrapText="1"/>
    </xf>
    <xf numFmtId="0" fontId="15" fillId="0" borderId="66" xfId="9" applyFont="1" applyBorder="1" applyAlignment="1">
      <alignment horizontal="center" vertical="center" wrapText="1"/>
    </xf>
    <xf numFmtId="0" fontId="15" fillId="0" borderId="166" xfId="0" applyFont="1" applyBorder="1" applyAlignment="1">
      <alignment horizontal="center" vertical="center" shrinkToFit="1"/>
    </xf>
    <xf numFmtId="0" fontId="15" fillId="0" borderId="81" xfId="0" applyFont="1" applyBorder="1" applyAlignment="1">
      <alignment horizontal="center" vertical="center" shrinkToFit="1"/>
    </xf>
    <xf numFmtId="0" fontId="15" fillId="2" borderId="71" xfId="9" applyFont="1" applyFill="1" applyBorder="1" applyAlignment="1">
      <alignment horizontal="center" vertical="center" textRotation="255"/>
    </xf>
    <xf numFmtId="0" fontId="15" fillId="2" borderId="7" xfId="9" applyFont="1" applyFill="1" applyBorder="1" applyAlignment="1">
      <alignment horizontal="center" vertical="center" textRotation="255"/>
    </xf>
    <xf numFmtId="0" fontId="15" fillId="0" borderId="19" xfId="9" applyFont="1" applyBorder="1" applyAlignment="1">
      <alignment horizontal="center" vertical="center" wrapText="1"/>
    </xf>
    <xf numFmtId="0" fontId="15" fillId="0" borderId="12" xfId="9" applyFont="1" applyBorder="1" applyAlignment="1">
      <alignment horizontal="center" vertical="center" wrapText="1"/>
    </xf>
    <xf numFmtId="0" fontId="15" fillId="0" borderId="28" xfId="9" applyFont="1" applyBorder="1" applyAlignment="1">
      <alignment horizontal="center" vertical="center" wrapText="1"/>
    </xf>
    <xf numFmtId="0" fontId="15" fillId="0" borderId="115" xfId="9" applyFont="1" applyBorder="1" applyAlignment="1">
      <alignment horizontal="center" vertical="center" wrapText="1"/>
    </xf>
    <xf numFmtId="0" fontId="15" fillId="0" borderId="46" xfId="9" applyFont="1" applyBorder="1" applyAlignment="1">
      <alignment horizontal="center" vertical="center" wrapText="1"/>
    </xf>
    <xf numFmtId="0" fontId="15" fillId="0" borderId="171" xfId="9" applyFont="1" applyBorder="1" applyAlignment="1">
      <alignment horizontal="center" vertical="center" wrapText="1"/>
    </xf>
    <xf numFmtId="0" fontId="15" fillId="2" borderId="124" xfId="9" applyFont="1" applyFill="1" applyBorder="1" applyAlignment="1">
      <alignment horizontal="center" vertical="center" shrinkToFit="1"/>
    </xf>
    <xf numFmtId="0" fontId="15" fillId="2" borderId="34" xfId="9" applyFont="1" applyFill="1" applyBorder="1" applyAlignment="1">
      <alignment horizontal="center" vertical="center" shrinkToFit="1"/>
    </xf>
    <xf numFmtId="0" fontId="15" fillId="2" borderId="206" xfId="9" applyFont="1" applyFill="1" applyBorder="1" applyAlignment="1">
      <alignment horizontal="center" vertical="center" shrinkToFit="1"/>
    </xf>
    <xf numFmtId="0" fontId="15" fillId="0" borderId="113"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66" xfId="0" applyFont="1" applyBorder="1" applyAlignment="1">
      <alignment horizontal="center" vertical="center" wrapText="1"/>
    </xf>
    <xf numFmtId="0" fontId="74" fillId="0" borderId="114" xfId="9" applyFont="1" applyBorder="1" applyAlignment="1">
      <alignment horizontal="center" vertical="center" wrapText="1"/>
    </xf>
    <xf numFmtId="0" fontId="74" fillId="0" borderId="21" xfId="9" applyFont="1" applyBorder="1" applyAlignment="1">
      <alignment horizontal="center" vertical="center" wrapText="1"/>
    </xf>
    <xf numFmtId="0" fontId="74" fillId="0" borderId="113" xfId="9" applyFont="1" applyBorder="1" applyAlignment="1">
      <alignment horizontal="center" vertical="center" wrapText="1"/>
    </xf>
    <xf numFmtId="0" fontId="74" fillId="0" borderId="26" xfId="9" applyFont="1" applyBorder="1" applyAlignment="1">
      <alignment horizontal="center" vertical="center" wrapText="1"/>
    </xf>
    <xf numFmtId="0" fontId="74" fillId="0" borderId="11" xfId="9" applyFont="1" applyBorder="1" applyAlignment="1">
      <alignment horizontal="center" vertical="center" wrapText="1"/>
    </xf>
    <xf numFmtId="0" fontId="74" fillId="0" borderId="66" xfId="9" applyFont="1" applyBorder="1" applyAlignment="1">
      <alignment horizontal="center" vertical="center" wrapText="1"/>
    </xf>
    <xf numFmtId="0" fontId="63" fillId="0" borderId="114" xfId="9" applyFont="1" applyBorder="1" applyAlignment="1">
      <alignment horizontal="center" vertical="center" wrapText="1"/>
    </xf>
    <xf numFmtId="0" fontId="63" fillId="0" borderId="21" xfId="9" applyFont="1" applyBorder="1" applyAlignment="1">
      <alignment horizontal="center" vertical="center" wrapText="1"/>
    </xf>
    <xf numFmtId="0" fontId="63" fillId="0" borderId="113" xfId="9" applyFont="1" applyBorder="1" applyAlignment="1">
      <alignment horizontal="center" vertical="center" wrapText="1"/>
    </xf>
    <xf numFmtId="0" fontId="63" fillId="0" borderId="25" xfId="9" applyFont="1" applyBorder="1" applyAlignment="1">
      <alignment horizontal="center" vertical="center" wrapText="1"/>
    </xf>
    <xf numFmtId="0" fontId="63" fillId="0" borderId="0" xfId="9" applyFont="1" applyAlignment="1">
      <alignment horizontal="center" vertical="center" wrapText="1"/>
    </xf>
    <xf numFmtId="0" fontId="63" fillId="0" borderId="13" xfId="9" applyFont="1" applyBorder="1" applyAlignment="1">
      <alignment horizontal="center" vertical="center" wrapText="1"/>
    </xf>
    <xf numFmtId="0" fontId="63" fillId="0" borderId="26" xfId="9" applyFont="1" applyBorder="1" applyAlignment="1">
      <alignment horizontal="center" vertical="center" wrapText="1"/>
    </xf>
    <xf numFmtId="0" fontId="63" fillId="0" borderId="11" xfId="9" applyFont="1" applyBorder="1" applyAlignment="1">
      <alignment horizontal="center" vertical="center" wrapText="1"/>
    </xf>
    <xf numFmtId="0" fontId="63" fillId="0" borderId="66" xfId="9" applyFont="1" applyBorder="1" applyAlignment="1">
      <alignment horizontal="center" vertical="center" wrapText="1"/>
    </xf>
    <xf numFmtId="0" fontId="15" fillId="2" borderId="19" xfId="9" applyFont="1" applyFill="1" applyBorder="1" applyAlignment="1">
      <alignment horizontal="center" vertical="center" wrapText="1"/>
    </xf>
    <xf numFmtId="0" fontId="15" fillId="2" borderId="115" xfId="9" applyFont="1" applyFill="1" applyBorder="1" applyAlignment="1">
      <alignment horizontal="center" vertical="center" wrapText="1"/>
    </xf>
    <xf numFmtId="0" fontId="15" fillId="2" borderId="53" xfId="9" applyFont="1" applyFill="1" applyBorder="1" applyAlignment="1" applyProtection="1">
      <alignment horizontal="center" vertical="center" shrinkToFit="1"/>
      <protection locked="0"/>
    </xf>
    <xf numFmtId="0" fontId="15" fillId="2" borderId="3" xfId="9" applyFont="1" applyFill="1" applyBorder="1" applyAlignment="1" applyProtection="1">
      <alignment horizontal="center" vertical="center" shrinkToFit="1"/>
      <protection locked="0"/>
    </xf>
    <xf numFmtId="0" fontId="15" fillId="2" borderId="52" xfId="9" applyFont="1" applyFill="1" applyBorder="1" applyAlignment="1" applyProtection="1">
      <alignment horizontal="center" vertical="center" shrinkToFit="1"/>
      <protection locked="0"/>
    </xf>
    <xf numFmtId="0" fontId="15" fillId="0" borderId="172" xfId="9" applyFont="1" applyFill="1" applyBorder="1" applyAlignment="1" applyProtection="1">
      <alignment horizontal="center" vertical="center" shrinkToFit="1"/>
      <protection locked="0"/>
    </xf>
    <xf numFmtId="197" fontId="15" fillId="0" borderId="177" xfId="9" applyNumberFormat="1" applyFont="1" applyFill="1" applyBorder="1" applyAlignment="1" applyProtection="1">
      <alignment horizontal="center" vertical="center" shrinkToFit="1"/>
      <protection locked="0"/>
    </xf>
    <xf numFmtId="197" fontId="15" fillId="0" borderId="178" xfId="9" applyNumberFormat="1" applyFont="1" applyFill="1" applyBorder="1" applyAlignment="1" applyProtection="1">
      <alignment horizontal="center" vertical="center" shrinkToFit="1"/>
      <protection locked="0"/>
    </xf>
    <xf numFmtId="182" fontId="15" fillId="0" borderId="55" xfId="1" applyNumberFormat="1" applyFont="1" applyFill="1" applyBorder="1" applyAlignment="1" applyProtection="1">
      <alignment horizontal="right" vertical="center" shrinkToFit="1"/>
      <protection locked="0"/>
    </xf>
    <xf numFmtId="182" fontId="15" fillId="0" borderId="45" xfId="1" applyNumberFormat="1" applyFont="1" applyFill="1" applyBorder="1" applyAlignment="1" applyProtection="1">
      <alignment horizontal="right" vertical="center" shrinkToFit="1"/>
      <protection locked="0"/>
    </xf>
    <xf numFmtId="182" fontId="15" fillId="0" borderId="90" xfId="1" applyNumberFormat="1" applyFont="1" applyFill="1" applyBorder="1" applyAlignment="1" applyProtection="1">
      <alignment horizontal="right" vertical="center" shrinkToFit="1"/>
      <protection locked="0"/>
    </xf>
    <xf numFmtId="0" fontId="15" fillId="2" borderId="116" xfId="9" applyFont="1" applyFill="1" applyBorder="1" applyAlignment="1" applyProtection="1">
      <alignment horizontal="left" vertical="top" wrapText="1" shrinkToFit="1"/>
      <protection locked="0"/>
    </xf>
    <xf numFmtId="0" fontId="15" fillId="2" borderId="88" xfId="9" applyFont="1" applyFill="1" applyBorder="1" applyAlignment="1" applyProtection="1">
      <alignment horizontal="left" vertical="top" wrapText="1" shrinkToFit="1"/>
      <protection locked="0"/>
    </xf>
    <xf numFmtId="0" fontId="15" fillId="2" borderId="179" xfId="9" applyFont="1" applyFill="1" applyBorder="1" applyAlignment="1" applyProtection="1">
      <alignment horizontal="left" vertical="top" wrapText="1" shrinkToFit="1"/>
      <protection locked="0"/>
    </xf>
    <xf numFmtId="0" fontId="15" fillId="2" borderId="25" xfId="9" applyFont="1" applyFill="1" applyBorder="1" applyAlignment="1" applyProtection="1">
      <alignment horizontal="left" vertical="top" wrapText="1" shrinkToFit="1"/>
      <protection locked="0"/>
    </xf>
    <xf numFmtId="0" fontId="15" fillId="2" borderId="0" xfId="9" applyFont="1" applyFill="1" applyAlignment="1" applyProtection="1">
      <alignment horizontal="left" vertical="top" wrapText="1" shrinkToFit="1"/>
      <protection locked="0"/>
    </xf>
    <xf numFmtId="0" fontId="15" fillId="2" borderId="2" xfId="9" applyFont="1" applyFill="1" applyBorder="1" applyAlignment="1" applyProtection="1">
      <alignment horizontal="left" vertical="top" wrapText="1" shrinkToFit="1"/>
      <protection locked="0"/>
    </xf>
    <xf numFmtId="0" fontId="15" fillId="2" borderId="27" xfId="9" applyFont="1" applyFill="1" applyBorder="1" applyAlignment="1" applyProtection="1">
      <alignment horizontal="left" vertical="top" wrapText="1" shrinkToFit="1"/>
      <protection locked="0"/>
    </xf>
    <xf numFmtId="0" fontId="15" fillId="2" borderId="3" xfId="9" applyFont="1" applyFill="1" applyBorder="1" applyAlignment="1" applyProtection="1">
      <alignment horizontal="left" vertical="top" wrapText="1" shrinkToFit="1"/>
      <protection locked="0"/>
    </xf>
    <xf numFmtId="0" fontId="15" fillId="2" borderId="5" xfId="9" applyFont="1" applyFill="1" applyBorder="1" applyAlignment="1" applyProtection="1">
      <alignment horizontal="left" vertical="top" wrapText="1" shrinkToFit="1"/>
      <protection locked="0"/>
    </xf>
    <xf numFmtId="0" fontId="18" fillId="2" borderId="79" xfId="9" applyFont="1" applyFill="1" applyBorder="1" applyAlignment="1" applyProtection="1">
      <alignment horizontal="center" vertical="center" wrapText="1"/>
      <protection locked="0"/>
    </xf>
    <xf numFmtId="0" fontId="18" fillId="2" borderId="88" xfId="9" applyFont="1" applyFill="1" applyBorder="1" applyAlignment="1" applyProtection="1">
      <alignment horizontal="center" vertical="center" wrapText="1"/>
      <protection locked="0"/>
    </xf>
    <xf numFmtId="0" fontId="18" fillId="2" borderId="102" xfId="9" applyFont="1" applyFill="1" applyBorder="1" applyAlignment="1" applyProtection="1">
      <alignment horizontal="center" vertical="center" wrapText="1"/>
      <protection locked="0"/>
    </xf>
    <xf numFmtId="0" fontId="18" fillId="2" borderId="53" xfId="9" applyFont="1" applyFill="1" applyBorder="1" applyAlignment="1" applyProtection="1">
      <alignment horizontal="center" vertical="center" wrapText="1"/>
      <protection locked="0"/>
    </xf>
    <xf numFmtId="0" fontId="18" fillId="2" borderId="3" xfId="9" applyFont="1" applyFill="1" applyBorder="1" applyAlignment="1" applyProtection="1">
      <alignment horizontal="center" vertical="center" wrapText="1"/>
      <protection locked="0"/>
    </xf>
    <xf numFmtId="0" fontId="18" fillId="2" borderId="52" xfId="9" applyFont="1" applyFill="1" applyBorder="1" applyAlignment="1" applyProtection="1">
      <alignment horizontal="center" vertical="center" wrapText="1"/>
      <protection locked="0"/>
    </xf>
    <xf numFmtId="182" fontId="15" fillId="0" borderId="55" xfId="1" applyNumberFormat="1" applyFont="1" applyFill="1" applyBorder="1" applyAlignment="1" applyProtection="1">
      <alignment vertical="center" shrinkToFit="1"/>
      <protection locked="0"/>
    </xf>
    <xf numFmtId="182" fontId="15" fillId="0" borderId="45" xfId="1" applyNumberFormat="1" applyFont="1" applyFill="1" applyBorder="1" applyAlignment="1" applyProtection="1">
      <alignment vertical="center" shrinkToFit="1"/>
      <protection locked="0"/>
    </xf>
    <xf numFmtId="182" fontId="15" fillId="0" borderId="90" xfId="1" applyNumberFormat="1" applyFont="1" applyFill="1" applyBorder="1" applyAlignment="1" applyProtection="1">
      <alignment vertical="center" shrinkToFit="1"/>
      <protection locked="0"/>
    </xf>
    <xf numFmtId="184" fontId="15" fillId="0" borderId="25" xfId="9" applyNumberFormat="1" applyFont="1" applyFill="1" applyBorder="1" applyAlignment="1" applyProtection="1">
      <alignment horizontal="right" vertical="center" shrinkToFit="1"/>
      <protection locked="0"/>
    </xf>
    <xf numFmtId="184" fontId="15" fillId="0" borderId="8" xfId="9" applyNumberFormat="1" applyFont="1" applyFill="1" applyBorder="1" applyAlignment="1" applyProtection="1">
      <alignment horizontal="right" vertical="center" shrinkToFit="1"/>
      <protection locked="0"/>
    </xf>
    <xf numFmtId="184" fontId="15" fillId="0" borderId="115" xfId="9" applyNumberFormat="1" applyFont="1" applyFill="1" applyBorder="1" applyAlignment="1" applyProtection="1">
      <alignment horizontal="right" vertical="center" shrinkToFit="1"/>
      <protection locked="0"/>
    </xf>
    <xf numFmtId="184" fontId="15" fillId="0" borderId="89" xfId="9" applyNumberFormat="1" applyFont="1" applyFill="1" applyBorder="1" applyAlignment="1" applyProtection="1">
      <alignment horizontal="right" vertical="center" shrinkToFit="1"/>
      <protection locked="0"/>
    </xf>
    <xf numFmtId="184" fontId="15" fillId="0" borderId="7" xfId="9" applyNumberFormat="1" applyFont="1" applyFill="1" applyBorder="1" applyAlignment="1" applyProtection="1">
      <alignment horizontal="right" vertical="center" shrinkToFit="1"/>
      <protection locked="0"/>
    </xf>
    <xf numFmtId="184" fontId="15" fillId="0" borderId="78" xfId="9" applyNumberFormat="1" applyFont="1" applyFill="1" applyBorder="1" applyAlignment="1" applyProtection="1">
      <alignment horizontal="right" vertical="center" shrinkToFit="1"/>
      <protection locked="0"/>
    </xf>
    <xf numFmtId="182" fontId="15" fillId="0" borderId="58" xfId="1" applyNumberFormat="1" applyFont="1" applyFill="1" applyBorder="1" applyAlignment="1" applyProtection="1">
      <alignment horizontal="right" vertical="center" shrinkToFit="1"/>
      <protection locked="0"/>
    </xf>
    <xf numFmtId="182" fontId="15" fillId="0" borderId="59" xfId="1" applyNumberFormat="1" applyFont="1" applyFill="1" applyBorder="1" applyAlignment="1" applyProtection="1">
      <alignment horizontal="right" vertical="center" shrinkToFit="1"/>
      <protection locked="0"/>
    </xf>
    <xf numFmtId="182" fontId="15" fillId="0" borderId="167" xfId="1" applyNumberFormat="1" applyFont="1" applyFill="1" applyBorder="1" applyAlignment="1" applyProtection="1">
      <alignment horizontal="right" vertical="center" shrinkToFit="1"/>
      <protection locked="0"/>
    </xf>
    <xf numFmtId="0" fontId="15" fillId="2" borderId="61" xfId="9" applyFont="1" applyFill="1" applyBorder="1" applyAlignment="1" applyProtection="1">
      <alignment horizontal="center" vertical="center" shrinkToFit="1"/>
      <protection locked="0"/>
    </xf>
    <xf numFmtId="0" fontId="15" fillId="2" borderId="59" xfId="9" applyFont="1" applyFill="1" applyBorder="1" applyAlignment="1" applyProtection="1">
      <alignment horizontal="center" vertical="center" shrinkToFit="1"/>
      <protection locked="0"/>
    </xf>
    <xf numFmtId="0" fontId="15" fillId="2" borderId="165" xfId="9" applyFont="1" applyFill="1" applyBorder="1" applyAlignment="1" applyProtection="1">
      <alignment horizontal="center" vertical="center" shrinkToFit="1"/>
      <protection locked="0"/>
    </xf>
    <xf numFmtId="0" fontId="15" fillId="2" borderId="156" xfId="9" applyFont="1" applyFill="1" applyBorder="1" applyAlignment="1" applyProtection="1">
      <alignment horizontal="center" shrinkToFit="1"/>
      <protection locked="0"/>
    </xf>
    <xf numFmtId="0" fontId="15" fillId="2" borderId="45" xfId="9" applyFont="1" applyFill="1" applyBorder="1" applyAlignment="1" applyProtection="1">
      <alignment horizontal="center" shrinkToFit="1"/>
      <protection locked="0"/>
    </xf>
    <xf numFmtId="0" fontId="15" fillId="2" borderId="164" xfId="9" applyFont="1" applyFill="1" applyBorder="1" applyAlignment="1" applyProtection="1">
      <alignment horizontal="center" shrinkToFit="1"/>
      <protection locked="0"/>
    </xf>
    <xf numFmtId="0" fontId="15" fillId="2" borderId="115" xfId="9" applyFont="1" applyFill="1" applyBorder="1" applyAlignment="1" applyProtection="1">
      <alignment horizontal="left" vertical="top" wrapText="1" shrinkToFit="1"/>
      <protection locked="0"/>
    </xf>
    <xf numFmtId="0" fontId="15" fillId="2" borderId="46" xfId="9" applyFont="1" applyFill="1" applyBorder="1" applyAlignment="1" applyProtection="1">
      <alignment horizontal="left" vertical="top" wrapText="1" shrinkToFit="1"/>
      <protection locked="0"/>
    </xf>
    <xf numFmtId="0" fontId="15" fillId="2" borderId="162" xfId="9" applyFont="1" applyFill="1" applyBorder="1" applyAlignment="1" applyProtection="1">
      <alignment horizontal="left" vertical="top" wrapText="1" shrinkToFit="1"/>
      <protection locked="0"/>
    </xf>
    <xf numFmtId="0" fontId="15" fillId="2" borderId="156" xfId="9" applyFont="1" applyFill="1" applyBorder="1" applyAlignment="1" applyProtection="1">
      <alignment horizontal="center" vertical="center" shrinkToFit="1"/>
      <protection locked="0"/>
    </xf>
    <xf numFmtId="0" fontId="15" fillId="2" borderId="45" xfId="9" applyFont="1" applyFill="1" applyBorder="1" applyAlignment="1" applyProtection="1">
      <alignment horizontal="center" vertical="center" shrinkToFit="1"/>
      <protection locked="0"/>
    </xf>
    <xf numFmtId="0" fontId="15" fillId="2" borderId="164" xfId="9" applyFont="1" applyFill="1" applyBorder="1" applyAlignment="1" applyProtection="1">
      <alignment horizontal="center" vertical="center" shrinkToFit="1"/>
      <protection locked="0"/>
    </xf>
    <xf numFmtId="184" fontId="15" fillId="0" borderId="116" xfId="9" applyNumberFormat="1" applyFont="1" applyFill="1" applyBorder="1" applyAlignment="1" applyProtection="1">
      <alignment horizontal="right" vertical="center" shrinkToFit="1"/>
      <protection locked="0"/>
    </xf>
    <xf numFmtId="184" fontId="15" fillId="0" borderId="102" xfId="9" applyNumberFormat="1" applyFont="1" applyFill="1" applyBorder="1" applyAlignment="1" applyProtection="1">
      <alignment horizontal="right" vertical="center" shrinkToFit="1"/>
      <protection locked="0"/>
    </xf>
    <xf numFmtId="184" fontId="15" fillId="0" borderId="79" xfId="9" applyNumberFormat="1" applyFont="1" applyFill="1" applyBorder="1" applyAlignment="1" applyProtection="1">
      <alignment horizontal="right" vertical="center" shrinkToFit="1"/>
      <protection locked="0"/>
    </xf>
    <xf numFmtId="0" fontId="18" fillId="2" borderId="78" xfId="9" applyFont="1" applyFill="1" applyBorder="1" applyAlignment="1" applyProtection="1">
      <alignment horizontal="center" vertical="center" wrapText="1"/>
      <protection locked="0"/>
    </xf>
    <xf numFmtId="0" fontId="18" fillId="2" borderId="46" xfId="9" applyFont="1" applyFill="1" applyBorder="1" applyAlignment="1" applyProtection="1">
      <alignment horizontal="center" vertical="center" wrapText="1"/>
      <protection locked="0"/>
    </xf>
    <xf numFmtId="0" fontId="18" fillId="2" borderId="89" xfId="9" applyFont="1" applyFill="1" applyBorder="1" applyAlignment="1" applyProtection="1">
      <alignment horizontal="center" vertical="center" wrapText="1"/>
      <protection locked="0"/>
    </xf>
    <xf numFmtId="0" fontId="2" fillId="0" borderId="88" xfId="0" applyFont="1" applyBorder="1" applyAlignment="1" applyProtection="1">
      <alignment horizontal="left" vertical="top" wrapText="1" shrinkToFit="1"/>
      <protection locked="0"/>
    </xf>
    <xf numFmtId="0" fontId="2" fillId="0" borderId="179" xfId="0" applyFont="1" applyBorder="1" applyAlignment="1" applyProtection="1">
      <alignment horizontal="left" vertical="top" wrapText="1" shrinkToFit="1"/>
      <protection locked="0"/>
    </xf>
    <xf numFmtId="0" fontId="2" fillId="0" borderId="25" xfId="0" applyFont="1" applyBorder="1" applyAlignment="1" applyProtection="1">
      <alignment horizontal="left" vertical="top" wrapText="1" shrinkToFit="1"/>
      <protection locked="0"/>
    </xf>
    <xf numFmtId="0" fontId="2" fillId="0" borderId="0" xfId="0" applyFont="1" applyAlignment="1" applyProtection="1">
      <alignment horizontal="left" vertical="top" wrapText="1" shrinkToFit="1"/>
      <protection locked="0"/>
    </xf>
    <xf numFmtId="0" fontId="2" fillId="0" borderId="2" xfId="0" applyFont="1" applyBorder="1" applyAlignment="1" applyProtection="1">
      <alignment horizontal="left" vertical="top" wrapText="1" shrinkToFit="1"/>
      <protection locked="0"/>
    </xf>
    <xf numFmtId="0" fontId="2" fillId="0" borderId="115" xfId="0" applyFont="1" applyBorder="1" applyAlignment="1" applyProtection="1">
      <alignment horizontal="left" vertical="top" wrapText="1" shrinkToFit="1"/>
      <protection locked="0"/>
    </xf>
    <xf numFmtId="0" fontId="2" fillId="0" borderId="46" xfId="0" applyFont="1" applyBorder="1" applyAlignment="1" applyProtection="1">
      <alignment horizontal="left" vertical="top" wrapText="1" shrinkToFit="1"/>
      <protection locked="0"/>
    </xf>
    <xf numFmtId="0" fontId="2" fillId="0" borderId="162" xfId="0" applyFont="1" applyBorder="1" applyAlignment="1" applyProtection="1">
      <alignment horizontal="left" vertical="top" wrapText="1" shrinkToFit="1"/>
      <protection locked="0"/>
    </xf>
    <xf numFmtId="182" fontId="15" fillId="0" borderId="54" xfId="1" applyNumberFormat="1" applyFont="1" applyFill="1" applyBorder="1" applyAlignment="1" applyProtection="1">
      <alignment horizontal="right" vertical="center" shrinkToFit="1"/>
      <protection locked="0"/>
    </xf>
    <xf numFmtId="182" fontId="15" fillId="0" borderId="51" xfId="1" applyNumberFormat="1" applyFont="1" applyFill="1" applyBorder="1" applyAlignment="1" applyProtection="1">
      <alignment horizontal="right" vertical="center" shrinkToFit="1"/>
      <protection locked="0"/>
    </xf>
    <xf numFmtId="182" fontId="15" fillId="0" borderId="47" xfId="1" applyNumberFormat="1" applyFont="1" applyFill="1" applyBorder="1" applyAlignment="1" applyProtection="1">
      <alignment horizontal="right" vertical="center" shrinkToFit="1"/>
      <protection locked="0"/>
    </xf>
    <xf numFmtId="0" fontId="15" fillId="2" borderId="19" xfId="9" applyFont="1" applyFill="1" applyBorder="1" applyAlignment="1" applyProtection="1">
      <alignment horizontal="center" shrinkToFit="1"/>
      <protection locked="0"/>
    </xf>
    <xf numFmtId="0" fontId="15" fillId="2" borderId="12" xfId="9" applyFont="1" applyFill="1" applyBorder="1" applyAlignment="1" applyProtection="1">
      <alignment horizontal="center" shrinkToFit="1"/>
      <protection locked="0"/>
    </xf>
    <xf numFmtId="0" fontId="15" fillId="2" borderId="28" xfId="9" applyFont="1" applyFill="1" applyBorder="1" applyAlignment="1" applyProtection="1">
      <alignment horizontal="center" shrinkToFit="1"/>
      <protection locked="0"/>
    </xf>
    <xf numFmtId="0" fontId="15" fillId="2" borderId="115" xfId="9" applyFont="1" applyFill="1" applyBorder="1" applyAlignment="1" applyProtection="1">
      <alignment horizontal="center" shrinkToFit="1"/>
      <protection locked="0"/>
    </xf>
    <xf numFmtId="0" fontId="15" fillId="2" borderId="46" xfId="9" applyFont="1" applyFill="1" applyBorder="1" applyAlignment="1" applyProtection="1">
      <alignment horizontal="center" shrinkToFit="1"/>
      <protection locked="0"/>
    </xf>
    <xf numFmtId="0" fontId="15" fillId="2" borderId="171" xfId="9" applyFont="1" applyFill="1" applyBorder="1" applyAlignment="1" applyProtection="1">
      <alignment horizontal="center" shrinkToFit="1"/>
      <protection locked="0"/>
    </xf>
    <xf numFmtId="0" fontId="15" fillId="2" borderId="19" xfId="9" applyFont="1" applyFill="1" applyBorder="1" applyAlignment="1" applyProtection="1">
      <alignment horizontal="left" vertical="top" wrapText="1" shrinkToFit="1"/>
      <protection locked="0"/>
    </xf>
    <xf numFmtId="0" fontId="15" fillId="2" borderId="12" xfId="9" applyFont="1" applyFill="1" applyBorder="1" applyAlignment="1" applyProtection="1">
      <alignment horizontal="left" vertical="top" wrapText="1" shrinkToFit="1"/>
      <protection locked="0"/>
    </xf>
    <xf numFmtId="0" fontId="15" fillId="2" borderId="20" xfId="9" applyFont="1" applyFill="1" applyBorder="1" applyAlignment="1" applyProtection="1">
      <alignment horizontal="left" vertical="top" wrapText="1" shrinkToFit="1"/>
      <protection locked="0"/>
    </xf>
    <xf numFmtId="184" fontId="15" fillId="0" borderId="19" xfId="9" applyNumberFormat="1" applyFont="1" applyFill="1" applyBorder="1" applyAlignment="1" applyProtection="1">
      <alignment horizontal="right" vertical="center" shrinkToFit="1"/>
      <protection locked="0"/>
    </xf>
    <xf numFmtId="184" fontId="15" fillId="0" borderId="6" xfId="9" applyNumberFormat="1" applyFont="1" applyFill="1" applyBorder="1" applyAlignment="1" applyProtection="1">
      <alignment horizontal="right" vertical="center" shrinkToFit="1"/>
      <protection locked="0"/>
    </xf>
    <xf numFmtId="184" fontId="15" fillId="0" borderId="18" xfId="9" applyNumberFormat="1" applyFont="1" applyFill="1" applyBorder="1" applyAlignment="1" applyProtection="1">
      <alignment horizontal="right" vertical="center" shrinkToFit="1"/>
      <protection locked="0"/>
    </xf>
    <xf numFmtId="182" fontId="15" fillId="0" borderId="54" xfId="1" applyNumberFormat="1" applyFont="1" applyFill="1" applyBorder="1" applyAlignment="1" applyProtection="1">
      <alignment vertical="center" shrinkToFit="1"/>
      <protection locked="0"/>
    </xf>
    <xf numFmtId="182" fontId="15" fillId="0" borderId="51" xfId="1" applyNumberFormat="1" applyFont="1" applyFill="1" applyBorder="1" applyAlignment="1" applyProtection="1">
      <alignment vertical="center" shrinkToFit="1"/>
      <protection locked="0"/>
    </xf>
    <xf numFmtId="182" fontId="15" fillId="0" borderId="47" xfId="1" applyNumberFormat="1" applyFont="1" applyFill="1" applyBorder="1" applyAlignment="1" applyProtection="1">
      <alignment vertical="center" shrinkToFit="1"/>
      <protection locked="0"/>
    </xf>
    <xf numFmtId="182" fontId="15" fillId="0" borderId="18" xfId="1" applyNumberFormat="1" applyFont="1" applyFill="1" applyBorder="1" applyAlignment="1" applyProtection="1">
      <alignment vertical="center" shrinkToFit="1"/>
      <protection locked="0"/>
    </xf>
    <xf numFmtId="182" fontId="15" fillId="0" borderId="12" xfId="1" applyNumberFormat="1" applyFont="1" applyFill="1" applyBorder="1" applyAlignment="1" applyProtection="1">
      <alignment vertical="center" shrinkToFit="1"/>
      <protection locked="0"/>
    </xf>
    <xf numFmtId="182" fontId="15" fillId="0" borderId="6" xfId="1" applyNumberFormat="1" applyFont="1" applyFill="1" applyBorder="1" applyAlignment="1" applyProtection="1">
      <alignment vertical="center" shrinkToFit="1"/>
      <protection locked="0"/>
    </xf>
    <xf numFmtId="0" fontId="15" fillId="0" borderId="18" xfId="9" applyFont="1" applyBorder="1" applyAlignment="1" applyProtection="1">
      <alignment horizontal="left" vertical="center" shrinkToFit="1"/>
      <protection locked="0"/>
    </xf>
    <xf numFmtId="0" fontId="15" fillId="0" borderId="12" xfId="9" applyFont="1" applyBorder="1" applyAlignment="1" applyProtection="1">
      <alignment horizontal="left" vertical="center" shrinkToFit="1"/>
      <protection locked="0"/>
    </xf>
    <xf numFmtId="182" fontId="15" fillId="0" borderId="78" xfId="1" applyNumberFormat="1" applyFont="1" applyFill="1" applyBorder="1" applyAlignment="1" applyProtection="1">
      <alignment vertical="center" shrinkToFit="1"/>
      <protection locked="0"/>
    </xf>
    <xf numFmtId="182" fontId="15" fillId="0" borderId="46" xfId="1" applyNumberFormat="1" applyFont="1" applyFill="1" applyBorder="1" applyAlignment="1" applyProtection="1">
      <alignment vertical="center" shrinkToFit="1"/>
      <protection locked="0"/>
    </xf>
    <xf numFmtId="182" fontId="15" fillId="0" borderId="89" xfId="1" applyNumberFormat="1" applyFont="1" applyFill="1" applyBorder="1" applyAlignment="1" applyProtection="1">
      <alignment vertical="center" shrinkToFit="1"/>
      <protection locked="0"/>
    </xf>
    <xf numFmtId="0" fontId="15" fillId="2" borderId="115" xfId="9" applyFont="1" applyFill="1" applyBorder="1" applyAlignment="1" applyProtection="1">
      <alignment horizontal="center" vertical="center" shrinkToFit="1"/>
      <protection locked="0"/>
    </xf>
    <xf numFmtId="0" fontId="15" fillId="2" borderId="171" xfId="9" applyFont="1" applyFill="1" applyBorder="1" applyAlignment="1" applyProtection="1">
      <alignment horizontal="center" vertical="center" shrinkToFit="1"/>
      <protection locked="0"/>
    </xf>
    <xf numFmtId="201" fontId="15" fillId="0" borderId="55" xfId="0" applyNumberFormat="1" applyFont="1" applyBorder="1" applyAlignment="1" applyProtection="1">
      <alignment horizontal="center" vertical="center"/>
      <protection locked="0"/>
    </xf>
    <xf numFmtId="201" fontId="15" fillId="0" borderId="45" xfId="0" applyNumberFormat="1" applyFont="1" applyBorder="1" applyAlignment="1" applyProtection="1">
      <alignment horizontal="center" vertical="center"/>
      <protection locked="0"/>
    </xf>
    <xf numFmtId="201" fontId="15" fillId="0" borderId="90" xfId="0" applyNumberFormat="1" applyFont="1" applyBorder="1" applyAlignment="1" applyProtection="1">
      <alignment horizontal="center" vertical="center"/>
      <protection locked="0"/>
    </xf>
    <xf numFmtId="0" fontId="15" fillId="0" borderId="57" xfId="9" applyFont="1" applyFill="1" applyBorder="1" applyAlignment="1" applyProtection="1">
      <alignment horizontal="center" vertical="center"/>
      <protection locked="0"/>
    </xf>
    <xf numFmtId="0" fontId="15" fillId="0" borderId="44" xfId="9" applyFont="1" applyFill="1" applyBorder="1" applyAlignment="1" applyProtection="1">
      <alignment horizontal="center" vertical="center"/>
      <protection locked="0"/>
    </xf>
    <xf numFmtId="0" fontId="15" fillId="0" borderId="91" xfId="9" applyFont="1" applyFill="1" applyBorder="1" applyAlignment="1" applyProtection="1">
      <alignment horizontal="center" vertical="center"/>
      <protection locked="0"/>
    </xf>
    <xf numFmtId="0" fontId="15" fillId="0" borderId="12" xfId="9" applyFont="1" applyFill="1" applyBorder="1" applyAlignment="1" applyProtection="1">
      <alignment horizontal="left" vertical="center" shrinkToFit="1"/>
      <protection locked="0"/>
    </xf>
    <xf numFmtId="0" fontId="2" fillId="0" borderId="12" xfId="0" applyFont="1" applyBorder="1" applyAlignment="1" applyProtection="1">
      <alignment horizontal="left" vertical="center" shrinkToFit="1"/>
      <protection locked="0"/>
    </xf>
    <xf numFmtId="0" fontId="2" fillId="0" borderId="6" xfId="0" applyFont="1" applyBorder="1" applyAlignment="1" applyProtection="1">
      <alignment horizontal="left" vertical="center" shrinkToFit="1"/>
      <protection locked="0"/>
    </xf>
    <xf numFmtId="0" fontId="2" fillId="0" borderId="45" xfId="0" applyFont="1" applyBorder="1" applyAlignment="1" applyProtection="1">
      <alignment horizontal="left" vertical="center" shrinkToFit="1"/>
      <protection locked="0"/>
    </xf>
    <xf numFmtId="0" fontId="2" fillId="0" borderId="90" xfId="0" applyFont="1" applyBorder="1" applyAlignment="1" applyProtection="1">
      <alignment horizontal="left" vertical="center" shrinkToFit="1"/>
      <protection locked="0"/>
    </xf>
    <xf numFmtId="0" fontId="15" fillId="0" borderId="11" xfId="9" applyFont="1" applyFill="1" applyBorder="1" applyAlignment="1" applyProtection="1">
      <alignment horizontal="left" vertical="center" shrinkToFit="1"/>
      <protection locked="0"/>
    </xf>
    <xf numFmtId="0" fontId="2" fillId="0" borderId="10" xfId="0" applyFont="1" applyBorder="1" applyAlignment="1" applyProtection="1">
      <alignment horizontal="left" vertical="center" shrinkToFit="1"/>
      <protection locked="0"/>
    </xf>
    <xf numFmtId="201" fontId="28" fillId="0" borderId="12" xfId="0" applyNumberFormat="1" applyFont="1" applyBorder="1" applyAlignment="1">
      <alignment horizontal="left" vertical="center"/>
    </xf>
    <xf numFmtId="198" fontId="15" fillId="0" borderId="3" xfId="0" applyNumberFormat="1" applyFont="1" applyBorder="1" applyAlignment="1">
      <alignment horizontal="left" vertical="center"/>
    </xf>
    <xf numFmtId="0" fontId="33" fillId="0" borderId="7" xfId="9" applyFont="1" applyFill="1" applyBorder="1" applyAlignment="1">
      <alignment horizontal="left" vertical="top" wrapText="1"/>
    </xf>
    <xf numFmtId="0" fontId="33" fillId="0" borderId="0" xfId="9" applyFont="1" applyFill="1" applyAlignment="1">
      <alignment horizontal="left" vertical="top" wrapText="1"/>
    </xf>
    <xf numFmtId="0" fontId="33" fillId="0" borderId="8" xfId="9" applyFont="1" applyFill="1" applyBorder="1" applyAlignment="1">
      <alignment horizontal="left" vertical="top" wrapText="1"/>
    </xf>
    <xf numFmtId="0" fontId="33" fillId="0" borderId="9" xfId="9" applyFont="1" applyFill="1" applyBorder="1" applyAlignment="1">
      <alignment horizontal="left" vertical="top" wrapText="1"/>
    </xf>
    <xf numFmtId="0" fontId="33" fillId="0" borderId="11" xfId="9" applyFont="1" applyFill="1" applyBorder="1" applyAlignment="1">
      <alignment horizontal="left" vertical="top" wrapText="1"/>
    </xf>
    <xf numFmtId="0" fontId="33" fillId="0" borderId="10" xfId="9" applyFont="1" applyFill="1" applyBorder="1" applyAlignment="1">
      <alignment horizontal="left" vertical="top" wrapText="1"/>
    </xf>
    <xf numFmtId="198" fontId="15" fillId="0" borderId="54" xfId="0" applyNumberFormat="1" applyFont="1" applyBorder="1" applyAlignment="1" applyProtection="1">
      <alignment horizontal="center" vertical="center" shrinkToFit="1"/>
      <protection locked="0"/>
    </xf>
    <xf numFmtId="198" fontId="15" fillId="0" borderId="51" xfId="0" applyNumberFormat="1" applyFont="1" applyBorder="1" applyAlignment="1" applyProtection="1">
      <alignment horizontal="center" vertical="center" shrinkToFit="1"/>
      <protection locked="0"/>
    </xf>
    <xf numFmtId="198" fontId="15" fillId="0" borderId="47" xfId="0" applyNumberFormat="1" applyFont="1" applyBorder="1" applyAlignment="1" applyProtection="1">
      <alignment horizontal="center" vertical="center" shrinkToFit="1"/>
      <protection locked="0"/>
    </xf>
    <xf numFmtId="0" fontId="36" fillId="0" borderId="18" xfId="9" applyFont="1" applyFill="1" applyBorder="1" applyAlignment="1">
      <alignment horizontal="left" vertical="center"/>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33" fillId="0" borderId="7" xfId="9" applyFont="1" applyFill="1" applyBorder="1" applyAlignment="1">
      <alignment horizontal="left" vertical="top"/>
    </xf>
    <xf numFmtId="0" fontId="33" fillId="0" borderId="0" xfId="9" applyFont="1" applyFill="1" applyAlignment="1">
      <alignment horizontal="left" vertical="top"/>
    </xf>
    <xf numFmtId="0" fontId="33" fillId="0" borderId="8" xfId="9" applyFont="1" applyFill="1" applyBorder="1" applyAlignment="1">
      <alignment horizontal="left" vertical="top"/>
    </xf>
    <xf numFmtId="0" fontId="36" fillId="0" borderId="18" xfId="9" applyFont="1" applyFill="1" applyBorder="1" applyAlignment="1">
      <alignment horizontal="left" vertical="center" wrapText="1"/>
    </xf>
    <xf numFmtId="0" fontId="36" fillId="0" borderId="12" xfId="9" applyFont="1" applyFill="1" applyBorder="1" applyAlignment="1">
      <alignment horizontal="left" vertical="center" wrapText="1"/>
    </xf>
    <xf numFmtId="0" fontId="36" fillId="0" borderId="6" xfId="9" applyFont="1" applyFill="1" applyBorder="1" applyAlignment="1">
      <alignment horizontal="left" vertical="center" wrapText="1"/>
    </xf>
    <xf numFmtId="0" fontId="9" fillId="0" borderId="55" xfId="9" applyFill="1" applyBorder="1" applyAlignment="1">
      <alignment horizontal="center" vertical="center"/>
    </xf>
    <xf numFmtId="0" fontId="9" fillId="0" borderId="90" xfId="9" applyFill="1" applyBorder="1" applyAlignment="1">
      <alignment horizontal="center" vertical="center"/>
    </xf>
    <xf numFmtId="0" fontId="15" fillId="0" borderId="0" xfId="0" applyFont="1" applyAlignment="1">
      <alignment horizontal="left" vertical="center"/>
    </xf>
    <xf numFmtId="0" fontId="15" fillId="0" borderId="18"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9"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6" xfId="9" applyFont="1" applyFill="1" applyBorder="1" applyAlignment="1" applyProtection="1">
      <alignment horizontal="left" vertical="center" shrinkToFit="1"/>
      <protection locked="0"/>
    </xf>
    <xf numFmtId="0" fontId="15" fillId="0" borderId="90" xfId="9" applyFont="1" applyFill="1" applyBorder="1" applyAlignment="1" applyProtection="1">
      <alignment horizontal="left" vertical="center" shrinkToFit="1"/>
      <protection locked="0"/>
    </xf>
    <xf numFmtId="0" fontId="15" fillId="0" borderId="6" xfId="0" applyFont="1" applyBorder="1" applyAlignment="1" applyProtection="1">
      <alignment horizontal="center" vertical="center" wrapText="1"/>
      <protection locked="0"/>
    </xf>
    <xf numFmtId="0" fontId="15" fillId="0" borderId="8"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198" fontId="15" fillId="0" borderId="12" xfId="0" applyNumberFormat="1" applyFont="1" applyBorder="1" applyAlignment="1">
      <alignment horizontal="left" vertical="center"/>
    </xf>
    <xf numFmtId="0" fontId="9" fillId="0" borderId="8" xfId="9" applyFill="1" applyBorder="1" applyAlignment="1">
      <alignment horizontal="center" vertical="center" wrapText="1"/>
    </xf>
    <xf numFmtId="0" fontId="9" fillId="0" borderId="9" xfId="9" applyFill="1" applyBorder="1" applyAlignment="1">
      <alignment horizontal="center" vertical="center" wrapText="1"/>
    </xf>
    <xf numFmtId="0" fontId="9" fillId="0" borderId="10" xfId="9" applyFill="1" applyBorder="1" applyAlignment="1">
      <alignment horizontal="center" vertical="center" wrapText="1"/>
    </xf>
    <xf numFmtId="0" fontId="8" fillId="0" borderId="0" xfId="0" applyFont="1" applyAlignment="1" applyProtection="1">
      <alignment horizontal="left" vertical="top" wrapText="1"/>
      <protection locked="0"/>
    </xf>
    <xf numFmtId="0" fontId="15" fillId="0" borderId="0" xfId="9" applyFont="1" applyFill="1" applyAlignment="1">
      <alignment vertical="center" shrinkToFit="1"/>
    </xf>
    <xf numFmtId="0" fontId="15" fillId="0" borderId="12" xfId="0" applyFont="1" applyBorder="1" applyAlignment="1" applyProtection="1">
      <alignment horizontal="left" vertical="center" shrinkToFit="1"/>
      <protection locked="0"/>
    </xf>
    <xf numFmtId="0" fontId="15" fillId="0" borderId="45"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49" fontId="3" fillId="0" borderId="0" xfId="9" applyNumberFormat="1" applyFont="1" applyFill="1" applyAlignment="1">
      <alignment horizontal="center" vertical="center"/>
    </xf>
    <xf numFmtId="0" fontId="15" fillId="0" borderId="6" xfId="0" applyFont="1" applyBorder="1" applyAlignment="1" applyProtection="1">
      <alignment horizontal="left" vertical="center" shrinkToFit="1"/>
      <protection locked="0"/>
    </xf>
    <xf numFmtId="0" fontId="9" fillId="0" borderId="11" xfId="9" applyFill="1" applyBorder="1" applyAlignment="1">
      <alignment horizontal="right" vertical="center"/>
    </xf>
    <xf numFmtId="198" fontId="15" fillId="0" borderId="95" xfId="0" applyNumberFormat="1" applyFont="1" applyBorder="1" applyAlignment="1">
      <alignment horizontal="left" vertical="center"/>
    </xf>
    <xf numFmtId="0" fontId="9" fillId="0" borderId="44" xfId="9" applyFill="1" applyBorder="1" applyAlignment="1">
      <alignment horizontal="center" vertical="center"/>
    </xf>
    <xf numFmtId="0" fontId="2" fillId="0" borderId="91" xfId="0" applyFont="1" applyBorder="1" applyAlignment="1">
      <alignment horizontal="center" vertical="center"/>
    </xf>
    <xf numFmtId="0" fontId="9" fillId="0" borderId="57" xfId="9" applyFill="1" applyBorder="1" applyAlignment="1">
      <alignment horizontal="center" vertical="center"/>
    </xf>
    <xf numFmtId="0" fontId="9" fillId="0" borderId="54" xfId="1" applyNumberFormat="1" applyFont="1" applyFill="1" applyBorder="1" applyAlignment="1" applyProtection="1">
      <alignment horizontal="right" vertical="center"/>
      <protection locked="0"/>
    </xf>
    <xf numFmtId="0" fontId="9" fillId="0" borderId="51" xfId="1" applyNumberFormat="1" applyFont="1" applyFill="1" applyBorder="1" applyAlignment="1" applyProtection="1">
      <alignment horizontal="right" vertical="center"/>
      <protection locked="0"/>
    </xf>
    <xf numFmtId="3" fontId="9" fillId="0" borderId="51" xfId="9" applyNumberFormat="1" applyFill="1" applyBorder="1" applyAlignment="1" applyProtection="1">
      <alignment horizontal="left" vertical="center"/>
      <protection locked="0"/>
    </xf>
    <xf numFmtId="3" fontId="9" fillId="0" borderId="47" xfId="9" applyNumberFormat="1" applyFill="1" applyBorder="1" applyAlignment="1" applyProtection="1">
      <alignment horizontal="left" vertical="center"/>
      <protection locked="0"/>
    </xf>
    <xf numFmtId="0" fontId="9" fillId="0" borderId="54" xfId="9" applyFill="1" applyBorder="1" applyAlignment="1" applyProtection="1">
      <alignment horizontal="right" vertical="center"/>
      <protection locked="0"/>
    </xf>
    <xf numFmtId="0" fontId="9" fillId="0" borderId="51" xfId="9" applyFill="1" applyBorder="1" applyAlignment="1" applyProtection="1">
      <alignment horizontal="right" vertical="center"/>
      <protection locked="0"/>
    </xf>
    <xf numFmtId="0" fontId="9" fillId="0" borderId="55" xfId="1" applyNumberFormat="1" applyFont="1" applyFill="1" applyBorder="1" applyAlignment="1" applyProtection="1">
      <alignment horizontal="right" vertical="center"/>
      <protection locked="0"/>
    </xf>
    <xf numFmtId="0" fontId="9" fillId="0" borderId="45" xfId="1" applyNumberFormat="1" applyFont="1" applyFill="1" applyBorder="1" applyAlignment="1" applyProtection="1">
      <alignment horizontal="right" vertical="center"/>
      <protection locked="0"/>
    </xf>
    <xf numFmtId="3" fontId="9" fillId="0" borderId="45" xfId="9" applyNumberFormat="1" applyFill="1" applyBorder="1" applyAlignment="1" applyProtection="1">
      <alignment horizontal="left" vertical="center"/>
      <protection locked="0"/>
    </xf>
    <xf numFmtId="3" fontId="9" fillId="0" borderId="90" xfId="9" applyNumberFormat="1" applyFill="1" applyBorder="1" applyAlignment="1" applyProtection="1">
      <alignment horizontal="left" vertical="center"/>
      <protection locked="0"/>
    </xf>
    <xf numFmtId="0" fontId="9" fillId="0" borderId="55" xfId="9" applyFill="1" applyBorder="1" applyAlignment="1" applyProtection="1">
      <alignment horizontal="right" vertical="center"/>
      <protection locked="0"/>
    </xf>
    <xf numFmtId="0" fontId="9" fillId="0" borderId="45" xfId="9" applyFill="1" applyBorder="1" applyAlignment="1" applyProtection="1">
      <alignment horizontal="right" vertical="center"/>
      <protection locked="0"/>
    </xf>
    <xf numFmtId="222" fontId="9" fillId="6" borderId="9" xfId="9" applyNumberFormat="1" applyFill="1" applyBorder="1" applyAlignment="1">
      <alignment horizontal="right" vertical="center"/>
    </xf>
    <xf numFmtId="222" fontId="9" fillId="6" borderId="11" xfId="9" applyNumberFormat="1" applyFill="1" applyBorder="1" applyAlignment="1">
      <alignment horizontal="right" vertical="center"/>
    </xf>
    <xf numFmtId="3" fontId="9" fillId="0" borderId="11" xfId="9" applyNumberFormat="1" applyFill="1" applyBorder="1" applyAlignment="1" applyProtection="1">
      <alignment horizontal="left" vertical="center"/>
      <protection locked="0"/>
    </xf>
    <xf numFmtId="3" fontId="9" fillId="0" borderId="10" xfId="9" applyNumberFormat="1" applyFill="1" applyBorder="1" applyAlignment="1" applyProtection="1">
      <alignment horizontal="left" vertical="center"/>
      <protection locked="0"/>
    </xf>
    <xf numFmtId="222" fontId="9" fillId="6" borderId="9" xfId="1" applyNumberFormat="1" applyFont="1" applyFill="1" applyBorder="1" applyAlignment="1" applyProtection="1">
      <alignment horizontal="right" vertical="center"/>
    </xf>
    <xf numFmtId="222" fontId="9" fillId="6" borderId="11" xfId="1" applyNumberFormat="1" applyFont="1" applyFill="1" applyBorder="1" applyAlignment="1" applyProtection="1">
      <alignment horizontal="right" vertical="center"/>
    </xf>
    <xf numFmtId="0" fontId="9" fillId="0" borderId="91" xfId="9" applyFill="1" applyBorder="1" applyAlignment="1">
      <alignment horizontal="center" vertical="center"/>
    </xf>
    <xf numFmtId="0" fontId="9" fillId="0" borderId="57" xfId="1" applyNumberFormat="1" applyFont="1" applyFill="1" applyBorder="1" applyAlignment="1" applyProtection="1">
      <alignment horizontal="right" vertical="center"/>
      <protection locked="0"/>
    </xf>
    <xf numFmtId="0" fontId="9" fillId="0" borderId="44" xfId="1" applyNumberFormat="1" applyFont="1" applyFill="1" applyBorder="1" applyAlignment="1" applyProtection="1">
      <alignment horizontal="right" vertical="center"/>
      <protection locked="0"/>
    </xf>
    <xf numFmtId="3" fontId="9" fillId="0" borderId="44" xfId="9" applyNumberFormat="1" applyFill="1" applyBorder="1" applyAlignment="1" applyProtection="1">
      <alignment horizontal="left" vertical="center"/>
      <protection locked="0"/>
    </xf>
    <xf numFmtId="3" fontId="9" fillId="0" borderId="91" xfId="9" applyNumberFormat="1" applyFill="1" applyBorder="1" applyAlignment="1" applyProtection="1">
      <alignment horizontal="left" vertical="center"/>
      <protection locked="0"/>
    </xf>
    <xf numFmtId="0" fontId="9" fillId="0" borderId="44" xfId="9" applyFill="1" applyBorder="1" applyAlignment="1" applyProtection="1">
      <alignment horizontal="right" vertical="center"/>
      <protection locked="0"/>
    </xf>
    <xf numFmtId="0" fontId="2" fillId="0" borderId="0" xfId="0" applyFont="1" applyAlignment="1">
      <alignment horizontal="left" vertical="center" shrinkToFit="1"/>
    </xf>
    <xf numFmtId="0" fontId="64" fillId="0" borderId="25" xfId="9" applyFont="1" applyFill="1" applyBorder="1" applyAlignment="1">
      <alignment horizontal="left" vertical="top" wrapText="1"/>
    </xf>
    <xf numFmtId="0" fontId="64" fillId="0" borderId="0" xfId="9" applyFont="1" applyFill="1" applyAlignment="1">
      <alignment horizontal="left" vertical="top" wrapText="1"/>
    </xf>
    <xf numFmtId="0" fontId="64" fillId="0" borderId="2" xfId="9" applyFont="1" applyFill="1" applyBorder="1" applyAlignment="1">
      <alignment horizontal="left" vertical="top" wrapText="1"/>
    </xf>
    <xf numFmtId="0" fontId="9" fillId="0" borderId="0" xfId="10">
      <alignment vertical="center"/>
    </xf>
    <xf numFmtId="3" fontId="9" fillId="0" borderId="12" xfId="9" applyNumberFormat="1" applyFill="1" applyBorder="1" applyAlignment="1" applyProtection="1">
      <alignment horizontal="center" vertical="center"/>
      <protection locked="0"/>
    </xf>
    <xf numFmtId="3" fontId="9" fillId="0" borderId="6" xfId="9" applyNumberFormat="1" applyFill="1" applyBorder="1" applyAlignment="1" applyProtection="1">
      <alignment horizontal="center" vertical="center"/>
      <protection locked="0"/>
    </xf>
    <xf numFmtId="196" fontId="9" fillId="0" borderId="18"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left" vertical="center"/>
      <protection locked="0"/>
    </xf>
    <xf numFmtId="3" fontId="9" fillId="0" borderId="12" xfId="9" applyNumberFormat="1" applyFill="1" applyBorder="1" applyAlignment="1" applyProtection="1">
      <alignment horizontal="right" vertical="center"/>
      <protection locked="0"/>
    </xf>
    <xf numFmtId="3" fontId="9" fillId="0" borderId="45" xfId="9" applyNumberFormat="1" applyFill="1" applyBorder="1" applyAlignment="1" applyProtection="1">
      <alignment horizontal="center" vertical="center"/>
      <protection locked="0"/>
    </xf>
    <xf numFmtId="3" fontId="9" fillId="0" borderId="90" xfId="9" applyNumberFormat="1" applyFill="1" applyBorder="1" applyAlignment="1" applyProtection="1">
      <alignment horizontal="center" vertical="center"/>
      <protection locked="0"/>
    </xf>
    <xf numFmtId="196" fontId="9" fillId="0" borderId="5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left" vertical="center"/>
      <protection locked="0"/>
    </xf>
    <xf numFmtId="3" fontId="9" fillId="0" borderId="45" xfId="9" applyNumberFormat="1" applyFill="1" applyBorder="1" applyAlignment="1" applyProtection="1">
      <alignment horizontal="right" vertical="center"/>
      <protection locked="0"/>
    </xf>
    <xf numFmtId="196" fontId="9" fillId="0" borderId="9"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left" vertical="center"/>
      <protection locked="0"/>
    </xf>
    <xf numFmtId="192" fontId="9" fillId="0" borderId="54" xfId="9" applyNumberFormat="1" applyFill="1" applyBorder="1" applyAlignment="1" applyProtection="1">
      <alignment horizontal="center" vertical="center" shrinkToFit="1"/>
      <protection locked="0"/>
    </xf>
    <xf numFmtId="192" fontId="9" fillId="0" borderId="47" xfId="9" applyNumberFormat="1" applyFill="1" applyBorder="1" applyAlignment="1" applyProtection="1">
      <alignment horizontal="center" vertical="center" shrinkToFit="1"/>
      <protection locked="0"/>
    </xf>
    <xf numFmtId="3" fontId="9" fillId="0" borderId="11" xfId="9" applyNumberFormat="1" applyFill="1" applyBorder="1" applyAlignment="1" applyProtection="1">
      <alignment horizontal="center" vertical="center"/>
      <protection locked="0"/>
    </xf>
    <xf numFmtId="3" fontId="9" fillId="0" borderId="10" xfId="9" applyNumberFormat="1" applyFill="1" applyBorder="1" applyAlignment="1" applyProtection="1">
      <alignment horizontal="center" vertical="center"/>
      <protection locked="0"/>
    </xf>
    <xf numFmtId="0" fontId="9" fillId="0" borderId="11" xfId="9" applyFill="1" applyBorder="1" applyAlignment="1" applyProtection="1">
      <alignment horizontal="right" vertical="center"/>
      <protection locked="0"/>
    </xf>
    <xf numFmtId="3" fontId="9" fillId="0" borderId="11" xfId="9" applyNumberFormat="1" applyFill="1" applyBorder="1" applyAlignment="1" applyProtection="1">
      <alignment horizontal="right" vertical="center"/>
      <protection locked="0"/>
    </xf>
    <xf numFmtId="192" fontId="9" fillId="0" borderId="55" xfId="9" applyNumberFormat="1" applyFill="1" applyBorder="1" applyAlignment="1" applyProtection="1">
      <alignment horizontal="center" vertical="center" shrinkToFit="1"/>
      <protection locked="0"/>
    </xf>
    <xf numFmtId="192" fontId="9" fillId="0" borderId="90" xfId="9" applyNumberFormat="1" applyFill="1" applyBorder="1" applyAlignment="1" applyProtection="1">
      <alignment horizontal="center" vertical="center" shrinkToFit="1"/>
      <protection locked="0"/>
    </xf>
    <xf numFmtId="0" fontId="9" fillId="0" borderId="1" xfId="10" quotePrefix="1" applyBorder="1" applyAlignment="1">
      <alignment horizontal="right" vertical="center"/>
    </xf>
    <xf numFmtId="0" fontId="9" fillId="0" borderId="0" xfId="10" applyAlignment="1">
      <alignment horizontal="right" vertical="center"/>
    </xf>
    <xf numFmtId="0" fontId="9" fillId="0" borderId="55" xfId="9" applyFill="1" applyBorder="1" applyAlignment="1" applyProtection="1">
      <alignment horizontal="left" vertical="center" shrinkToFit="1"/>
      <protection locked="0"/>
    </xf>
    <xf numFmtId="192" fontId="9" fillId="0" borderId="156" xfId="9" applyNumberFormat="1" applyFill="1" applyBorder="1" applyAlignment="1" applyProtection="1">
      <alignment horizontal="center" vertical="center" shrinkToFit="1"/>
      <protection locked="0"/>
    </xf>
    <xf numFmtId="0" fontId="9" fillId="0" borderId="54" xfId="9" applyFill="1" applyBorder="1" applyAlignment="1" applyProtection="1">
      <alignment horizontal="left" vertical="center" shrinkToFit="1"/>
      <protection locked="0"/>
    </xf>
    <xf numFmtId="192" fontId="9" fillId="0" borderId="155" xfId="9" applyNumberFormat="1" applyFill="1" applyBorder="1" applyAlignment="1" applyProtection="1">
      <alignment horizontal="center" vertical="center" shrinkToFit="1"/>
      <protection locked="0"/>
    </xf>
    <xf numFmtId="0" fontId="9" fillId="0" borderId="46" xfId="9" applyFill="1" applyBorder="1" applyAlignment="1" applyProtection="1">
      <alignment horizontal="left" vertical="center" shrinkToFit="1"/>
      <protection locked="0"/>
    </xf>
    <xf numFmtId="0" fontId="9" fillId="0" borderId="0" xfId="10" applyAlignment="1">
      <alignment horizontal="left" vertical="center"/>
    </xf>
    <xf numFmtId="0" fontId="9" fillId="0" borderId="0" xfId="10" applyAlignment="1">
      <alignment horizontal="left" vertical="top"/>
    </xf>
    <xf numFmtId="0" fontId="9" fillId="0" borderId="0" xfId="10" applyAlignment="1">
      <alignment horizontal="left" vertical="top" wrapText="1"/>
    </xf>
    <xf numFmtId="192" fontId="9" fillId="0" borderId="57" xfId="9" applyNumberFormat="1" applyFill="1" applyBorder="1" applyAlignment="1" applyProtection="1">
      <alignment horizontal="center" vertical="center" shrinkToFit="1"/>
      <protection locked="0"/>
    </xf>
    <xf numFmtId="192" fontId="9" fillId="0" borderId="91" xfId="9" applyNumberFormat="1" applyFill="1" applyBorder="1" applyAlignment="1" applyProtection="1">
      <alignment horizontal="center" vertical="center" shrinkToFit="1"/>
      <protection locked="0"/>
    </xf>
    <xf numFmtId="0" fontId="9" fillId="0" borderId="57" xfId="9" applyFill="1" applyBorder="1" applyAlignment="1">
      <alignment horizontal="center" vertical="center" wrapText="1"/>
    </xf>
    <xf numFmtId="0" fontId="9" fillId="0" borderId="44" xfId="9" applyFill="1" applyBorder="1" applyAlignment="1">
      <alignment horizontal="center" vertical="center" wrapText="1"/>
    </xf>
    <xf numFmtId="0" fontId="9" fillId="0" borderId="91" xfId="9" applyFill="1" applyBorder="1" applyAlignment="1">
      <alignment horizontal="center" vertical="center" wrapText="1"/>
    </xf>
    <xf numFmtId="0" fontId="9" fillId="0" borderId="57" xfId="9" applyFill="1" applyBorder="1" applyAlignment="1" applyProtection="1">
      <alignment horizontal="left" vertical="center" shrinkToFit="1"/>
      <protection locked="0"/>
    </xf>
    <xf numFmtId="0" fontId="9" fillId="0" borderId="189" xfId="9" applyFill="1" applyBorder="1" applyAlignment="1" applyProtection="1">
      <alignment horizontal="left" vertical="center" shrinkToFit="1"/>
      <protection locked="0"/>
    </xf>
    <xf numFmtId="192" fontId="9" fillId="0" borderId="62" xfId="9" applyNumberFormat="1" applyFill="1" applyBorder="1" applyAlignment="1" applyProtection="1">
      <alignment horizontal="center" vertical="center" shrinkToFit="1"/>
      <protection locked="0"/>
    </xf>
    <xf numFmtId="0" fontId="3" fillId="0" borderId="107"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08" xfId="9" applyFont="1" applyFill="1" applyBorder="1" applyAlignment="1">
      <alignment horizontal="center" vertical="center"/>
    </xf>
    <xf numFmtId="0" fontId="2" fillId="0" borderId="0" xfId="0" applyFont="1" applyAlignment="1">
      <alignment vertical="center" shrinkToFit="1"/>
    </xf>
    <xf numFmtId="0" fontId="15" fillId="0" borderId="0" xfId="9" applyFont="1" applyFill="1">
      <alignment vertical="center"/>
    </xf>
    <xf numFmtId="0" fontId="15" fillId="0" borderId="25" xfId="9" applyFont="1" applyFill="1" applyBorder="1" applyAlignment="1">
      <alignment horizontal="left" vertical="center"/>
    </xf>
    <xf numFmtId="0" fontId="9" fillId="2" borderId="257" xfId="9" applyFill="1" applyBorder="1" applyAlignment="1" applyProtection="1">
      <alignment horizontal="center" vertical="center"/>
      <protection locked="0"/>
    </xf>
    <xf numFmtId="0" fontId="9" fillId="2" borderId="258" xfId="9" applyFill="1" applyBorder="1" applyAlignment="1" applyProtection="1">
      <alignment horizontal="center" vertical="center"/>
      <protection locked="0"/>
    </xf>
    <xf numFmtId="0" fontId="9" fillId="2" borderId="259" xfId="9" applyFill="1" applyBorder="1" applyAlignment="1" applyProtection="1">
      <alignment horizontal="center" vertical="center"/>
      <protection locked="0"/>
    </xf>
    <xf numFmtId="0" fontId="9" fillId="2" borderId="260" xfId="9" applyFill="1" applyBorder="1" applyAlignment="1" applyProtection="1">
      <alignment horizontal="center" vertical="center" shrinkToFit="1"/>
      <protection locked="0"/>
    </xf>
    <xf numFmtId="0" fontId="9" fillId="2" borderId="258" xfId="9" applyFill="1" applyBorder="1" applyAlignment="1" applyProtection="1">
      <alignment horizontal="center" vertical="center" shrinkToFit="1"/>
      <protection locked="0"/>
    </xf>
    <xf numFmtId="0" fontId="9" fillId="2" borderId="261" xfId="9" applyFill="1" applyBorder="1" applyAlignment="1" applyProtection="1">
      <alignment horizontal="center" vertical="center" shrinkToFit="1"/>
      <protection locked="0"/>
    </xf>
    <xf numFmtId="0" fontId="9" fillId="0" borderId="11" xfId="9" applyBorder="1" applyAlignment="1" applyProtection="1">
      <alignment horizontal="center" vertical="center"/>
      <protection locked="0"/>
    </xf>
    <xf numFmtId="0" fontId="9" fillId="0" borderId="10" xfId="9" applyBorder="1" applyAlignment="1" applyProtection="1">
      <alignment horizontal="center" vertical="center"/>
      <protection locked="0"/>
    </xf>
    <xf numFmtId="0" fontId="9" fillId="2" borderId="57" xfId="9" applyFill="1" applyBorder="1" applyAlignment="1" applyProtection="1">
      <alignment horizontal="center" vertical="center" shrinkToFit="1"/>
      <protection locked="0"/>
    </xf>
    <xf numFmtId="0" fontId="9" fillId="2" borderId="44" xfId="9" applyFill="1" applyBorder="1" applyAlignment="1" applyProtection="1">
      <alignment horizontal="center" vertical="center" shrinkToFit="1"/>
      <protection locked="0"/>
    </xf>
    <xf numFmtId="0" fontId="9" fillId="2" borderId="105" xfId="9" applyFill="1" applyBorder="1" applyAlignment="1" applyProtection="1">
      <alignment horizontal="center" vertical="center" shrinkToFit="1"/>
      <protection locked="0"/>
    </xf>
    <xf numFmtId="0" fontId="9" fillId="2" borderId="99" xfId="9" applyFill="1" applyBorder="1" applyAlignment="1" applyProtection="1">
      <alignment horizontal="center" vertical="center" shrinkToFit="1"/>
      <protection locked="0"/>
    </xf>
    <xf numFmtId="0" fontId="9" fillId="2" borderId="91" xfId="9" applyFill="1" applyBorder="1" applyAlignment="1" applyProtection="1">
      <alignment horizontal="center" vertical="center" shrinkToFit="1"/>
      <protection locked="0"/>
    </xf>
    <xf numFmtId="0" fontId="9" fillId="0" borderId="0" xfId="9" applyFill="1" applyAlignment="1">
      <alignment vertical="top"/>
    </xf>
    <xf numFmtId="0" fontId="9" fillId="2" borderId="100" xfId="9" applyFill="1" applyBorder="1" applyAlignment="1" applyProtection="1">
      <alignment horizontal="center" vertical="center" shrinkToFit="1"/>
      <protection locked="0"/>
    </xf>
    <xf numFmtId="0" fontId="9" fillId="2" borderId="51" xfId="9" applyFill="1" applyBorder="1" applyAlignment="1" applyProtection="1">
      <alignment horizontal="center" vertical="center" shrinkToFit="1"/>
      <protection locked="0"/>
    </xf>
    <xf numFmtId="0" fontId="9" fillId="2" borderId="47" xfId="9" applyFill="1" applyBorder="1" applyAlignment="1" applyProtection="1">
      <alignment horizontal="center" vertical="center" shrinkToFit="1"/>
      <protection locked="0"/>
    </xf>
    <xf numFmtId="0" fontId="9" fillId="2" borderId="96" xfId="9" applyFill="1" applyBorder="1" applyAlignment="1" applyProtection="1">
      <alignment horizontal="center" vertical="center" shrinkToFit="1"/>
      <protection locked="0"/>
    </xf>
    <xf numFmtId="0" fontId="9" fillId="2" borderId="250" xfId="9" applyFill="1" applyBorder="1" applyAlignment="1">
      <alignment horizontal="center" vertical="center" wrapText="1"/>
    </xf>
    <xf numFmtId="0" fontId="9" fillId="2" borderId="245" xfId="9" applyFill="1" applyBorder="1" applyAlignment="1">
      <alignment horizontal="center" vertical="center" wrapText="1"/>
    </xf>
    <xf numFmtId="0" fontId="9" fillId="2" borderId="251" xfId="9" applyFill="1" applyBorder="1" applyAlignment="1">
      <alignment horizontal="center" vertical="center" wrapText="1"/>
    </xf>
    <xf numFmtId="0" fontId="9" fillId="0" borderId="247" xfId="9" applyBorder="1" applyAlignment="1">
      <alignment horizontal="center" vertical="center"/>
    </xf>
    <xf numFmtId="0" fontId="9" fillId="0" borderId="245" xfId="9" applyBorder="1" applyAlignment="1">
      <alignment horizontal="center" vertical="center"/>
    </xf>
    <xf numFmtId="0" fontId="9" fillId="0" borderId="246" xfId="9" applyBorder="1" applyAlignment="1">
      <alignment horizontal="center" vertical="center"/>
    </xf>
    <xf numFmtId="0" fontId="9" fillId="0" borderId="161" xfId="9" applyBorder="1" applyAlignment="1">
      <alignment horizontal="center" vertical="center"/>
    </xf>
    <xf numFmtId="0" fontId="9" fillId="0" borderId="12" xfId="9" applyBorder="1" applyAlignment="1" applyProtection="1">
      <alignment horizontal="center" vertical="center"/>
      <protection locked="0"/>
    </xf>
    <xf numFmtId="0" fontId="9" fillId="0" borderId="6" xfId="9" applyBorder="1" applyAlignment="1" applyProtection="1">
      <alignment horizontal="center" vertical="center"/>
      <protection locked="0"/>
    </xf>
    <xf numFmtId="49" fontId="9" fillId="0" borderId="46" xfId="9" applyNumberFormat="1" applyFill="1" applyBorder="1" applyAlignment="1" applyProtection="1">
      <alignment horizontal="center" vertical="center" shrinkToFit="1"/>
      <protection locked="0"/>
    </xf>
    <xf numFmtId="0" fontId="9" fillId="0" borderId="0" xfId="9" applyFill="1" applyAlignment="1">
      <alignment vertical="center" shrinkToFit="1"/>
    </xf>
    <xf numFmtId="0" fontId="9" fillId="0" borderId="11" xfId="9" applyFill="1" applyBorder="1" applyAlignment="1">
      <alignment horizontal="left" vertical="center" wrapText="1"/>
    </xf>
    <xf numFmtId="0" fontId="9" fillId="2" borderId="252" xfId="9" applyFill="1" applyBorder="1" applyAlignment="1" applyProtection="1">
      <alignment horizontal="center" vertical="center"/>
      <protection locked="0"/>
    </xf>
    <xf numFmtId="0" fontId="9" fillId="2" borderId="253" xfId="9" applyFill="1" applyBorder="1" applyAlignment="1" applyProtection="1">
      <alignment horizontal="center" vertical="center"/>
      <protection locked="0"/>
    </xf>
    <xf numFmtId="0" fontId="9" fillId="2" borderId="254" xfId="9" applyFill="1" applyBorder="1" applyAlignment="1" applyProtection="1">
      <alignment horizontal="center" vertical="center"/>
      <protection locked="0"/>
    </xf>
    <xf numFmtId="0" fontId="9" fillId="2" borderId="255" xfId="9" applyFill="1" applyBorder="1" applyAlignment="1" applyProtection="1">
      <alignment horizontal="center" vertical="center" shrinkToFit="1"/>
      <protection locked="0"/>
    </xf>
    <xf numFmtId="0" fontId="9" fillId="2" borderId="253" xfId="9" applyFill="1" applyBorder="1" applyAlignment="1" applyProtection="1">
      <alignment horizontal="center" vertical="center" shrinkToFit="1"/>
      <protection locked="0"/>
    </xf>
    <xf numFmtId="0" fontId="9" fillId="2" borderId="256" xfId="9" applyFill="1" applyBorder="1" applyAlignment="1" applyProtection="1">
      <alignment horizontal="center" vertical="center" shrinkToFit="1"/>
      <protection locked="0"/>
    </xf>
    <xf numFmtId="0" fontId="9" fillId="2" borderId="55" xfId="9" applyFill="1" applyBorder="1" applyAlignment="1">
      <alignment horizontal="center" vertical="center"/>
    </xf>
    <xf numFmtId="0" fontId="9" fillId="2" borderId="45" xfId="9" applyFill="1" applyBorder="1" applyAlignment="1">
      <alignment horizontal="center" vertical="center"/>
    </xf>
    <xf numFmtId="0" fontId="9" fillId="2" borderId="262" xfId="9" applyFill="1" applyBorder="1" applyAlignment="1" applyProtection="1">
      <alignment horizontal="center" vertical="center"/>
      <protection locked="0"/>
    </xf>
    <xf numFmtId="0" fontId="9" fillId="2" borderId="263" xfId="9" applyFill="1" applyBorder="1" applyAlignment="1" applyProtection="1">
      <alignment horizontal="center" vertical="center"/>
      <protection locked="0"/>
    </xf>
    <xf numFmtId="0" fontId="9" fillId="2" borderId="264" xfId="9" applyFill="1" applyBorder="1" applyAlignment="1" applyProtection="1">
      <alignment horizontal="center" vertical="center"/>
      <protection locked="0"/>
    </xf>
    <xf numFmtId="0" fontId="9" fillId="2" borderId="265" xfId="9" applyFill="1" applyBorder="1" applyAlignment="1" applyProtection="1">
      <alignment horizontal="center" vertical="center" shrinkToFit="1"/>
      <protection locked="0"/>
    </xf>
    <xf numFmtId="0" fontId="9" fillId="2" borderId="263" xfId="9" applyFill="1" applyBorder="1" applyAlignment="1" applyProtection="1">
      <alignment horizontal="center" vertical="center" shrinkToFit="1"/>
      <protection locked="0"/>
    </xf>
    <xf numFmtId="0" fontId="9" fillId="2" borderId="266" xfId="9" applyFill="1" applyBorder="1" applyAlignment="1" applyProtection="1">
      <alignment horizontal="center" vertical="center" shrinkToFit="1"/>
      <protection locked="0"/>
    </xf>
    <xf numFmtId="0" fontId="9" fillId="2" borderId="215" xfId="9" applyFill="1" applyBorder="1" applyAlignment="1" applyProtection="1">
      <alignment horizontal="center" vertical="center" shrinkToFit="1"/>
      <protection locked="0"/>
    </xf>
    <xf numFmtId="0" fontId="9" fillId="2" borderId="173" xfId="9" applyFill="1" applyBorder="1" applyAlignment="1" applyProtection="1">
      <alignment horizontal="center" vertical="center" shrinkToFit="1"/>
      <protection locked="0"/>
    </xf>
    <xf numFmtId="0" fontId="9" fillId="2" borderId="248" xfId="9" applyFill="1" applyBorder="1" applyAlignment="1">
      <alignment horizontal="center" vertical="center" wrapText="1"/>
    </xf>
    <xf numFmtId="0" fontId="9" fillId="2" borderId="249" xfId="9" applyFill="1" applyBorder="1" applyAlignment="1">
      <alignment horizontal="center" vertical="center" wrapText="1"/>
    </xf>
    <xf numFmtId="0" fontId="15" fillId="0" borderId="0" xfId="9" applyFont="1" applyFill="1" applyAlignment="1">
      <alignment vertical="top"/>
    </xf>
    <xf numFmtId="0" fontId="9" fillId="0" borderId="0" xfId="9" applyFill="1" applyAlignment="1">
      <alignment vertical="top" shrinkToFit="1"/>
    </xf>
    <xf numFmtId="0" fontId="9" fillId="0" borderId="0" xfId="9" quotePrefix="1" applyFill="1">
      <alignment vertical="center"/>
    </xf>
    <xf numFmtId="0" fontId="9" fillId="0" borderId="0" xfId="0" applyFont="1" applyAlignment="1">
      <alignment horizontal="left" vertical="top" wrapText="1"/>
    </xf>
    <xf numFmtId="0" fontId="9" fillId="0" borderId="0" xfId="0" applyFont="1">
      <alignment vertical="center"/>
    </xf>
    <xf numFmtId="0" fontId="15" fillId="0" borderId="0" xfId="0" applyFont="1" applyAlignment="1" applyProtection="1">
      <alignment horizontal="left" vertical="center" shrinkToFit="1"/>
      <protection locked="0"/>
    </xf>
    <xf numFmtId="49" fontId="9" fillId="0" borderId="1" xfId="9" applyNumberFormat="1" applyFill="1" applyBorder="1" applyAlignment="1">
      <alignment horizontal="right" vertical="top"/>
    </xf>
    <xf numFmtId="49" fontId="9" fillId="0" borderId="0" xfId="9" applyNumberFormat="1" applyFill="1" applyAlignment="1">
      <alignment horizontal="right" vertical="top"/>
    </xf>
    <xf numFmtId="0" fontId="9" fillId="0" borderId="55" xfId="9" applyFill="1" applyBorder="1" applyAlignment="1" applyProtection="1">
      <alignment horizontal="left" vertical="center" wrapText="1"/>
      <protection locked="0"/>
    </xf>
    <xf numFmtId="0" fontId="2" fillId="0" borderId="45" xfId="0" applyFont="1" applyBorder="1" applyAlignment="1" applyProtection="1">
      <alignment horizontal="left" vertical="center" wrapText="1"/>
      <protection locked="0"/>
    </xf>
    <xf numFmtId="0" fontId="2" fillId="0" borderId="90"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44" xfId="0" applyFont="1" applyBorder="1" applyAlignment="1" applyProtection="1">
      <alignment horizontal="left" vertical="center" wrapText="1"/>
      <protection locked="0"/>
    </xf>
    <xf numFmtId="0" fontId="2" fillId="0" borderId="91" xfId="0" applyFont="1" applyBorder="1" applyAlignment="1" applyProtection="1">
      <alignment horizontal="left" vertical="center" wrapText="1"/>
      <protection locked="0"/>
    </xf>
    <xf numFmtId="0" fontId="9" fillId="0" borderId="55" xfId="9" applyFill="1" applyBorder="1" applyAlignment="1" applyProtection="1">
      <alignment horizontal="center" vertical="center" wrapText="1"/>
      <protection locked="0"/>
    </xf>
    <xf numFmtId="0" fontId="9" fillId="0" borderId="45" xfId="9" applyFill="1" applyBorder="1" applyAlignment="1" applyProtection="1">
      <alignment horizontal="center" vertical="center" wrapText="1"/>
      <protection locked="0"/>
    </xf>
    <xf numFmtId="0" fontId="9" fillId="0" borderId="90" xfId="9" applyFill="1" applyBorder="1" applyAlignment="1" applyProtection="1">
      <alignment horizontal="center" vertical="center" wrapText="1"/>
      <protection locked="0"/>
    </xf>
    <xf numFmtId="0" fontId="9" fillId="0" borderId="57" xfId="9" applyFill="1" applyBorder="1" applyAlignment="1" applyProtection="1">
      <alignment horizontal="center" vertical="center" wrapText="1"/>
      <protection locked="0"/>
    </xf>
    <xf numFmtId="0" fontId="9" fillId="0" borderId="44" xfId="9" applyFill="1" applyBorder="1" applyAlignment="1" applyProtection="1">
      <alignment horizontal="center" vertical="center" wrapText="1"/>
      <protection locked="0"/>
    </xf>
    <xf numFmtId="0" fontId="9" fillId="0" borderId="91" xfId="9" applyFill="1" applyBorder="1" applyAlignment="1" applyProtection="1">
      <alignment horizontal="center" vertical="center" wrapText="1"/>
      <protection locked="0"/>
    </xf>
    <xf numFmtId="0" fontId="9" fillId="0" borderId="79" xfId="9" applyFill="1" applyBorder="1" applyAlignment="1">
      <alignment horizontal="distributed" vertical="center"/>
    </xf>
    <xf numFmtId="0" fontId="9" fillId="0" borderId="88" xfId="9" applyFill="1" applyBorder="1" applyAlignment="1">
      <alignment horizontal="distributed" vertical="center"/>
    </xf>
    <xf numFmtId="0" fontId="9" fillId="0" borderId="102" xfId="9" applyFill="1" applyBorder="1" applyAlignment="1">
      <alignment horizontal="distributed" vertical="center"/>
    </xf>
    <xf numFmtId="181" fontId="9" fillId="0" borderId="7" xfId="9" applyNumberFormat="1" applyFill="1" applyBorder="1" applyAlignment="1" applyProtection="1">
      <alignment horizontal="center" vertical="center" shrinkToFit="1"/>
      <protection locked="0"/>
    </xf>
    <xf numFmtId="181" fontId="9" fillId="0" borderId="0" xfId="9" applyNumberFormat="1" applyFill="1" applyAlignment="1" applyProtection="1">
      <alignment horizontal="center" vertical="center" shrinkToFit="1"/>
      <protection locked="0"/>
    </xf>
    <xf numFmtId="181" fontId="9" fillId="0" borderId="8" xfId="9" applyNumberFormat="1" applyFill="1" applyBorder="1" applyAlignment="1" applyProtection="1">
      <alignment horizontal="center" vertical="center" shrinkToFit="1"/>
      <protection locked="0"/>
    </xf>
    <xf numFmtId="181" fontId="9" fillId="0" borderId="9" xfId="9" applyNumberFormat="1" applyFill="1" applyBorder="1" applyAlignment="1" applyProtection="1">
      <alignment horizontal="center" vertical="center" shrinkToFit="1"/>
      <protection locked="0"/>
    </xf>
    <xf numFmtId="181" fontId="9" fillId="0" borderId="11" xfId="9" applyNumberFormat="1" applyFill="1" applyBorder="1" applyAlignment="1" applyProtection="1">
      <alignment horizontal="center" vertical="center" shrinkToFit="1"/>
      <protection locked="0"/>
    </xf>
    <xf numFmtId="181" fontId="9" fillId="0" borderId="10" xfId="9" applyNumberFormat="1" applyFill="1" applyBorder="1" applyAlignment="1" applyProtection="1">
      <alignment horizontal="center" vertical="center" shrinkToFit="1"/>
      <protection locked="0"/>
    </xf>
    <xf numFmtId="0" fontId="12" fillId="0" borderId="7" xfId="9" applyFont="1" applyFill="1" applyBorder="1" applyAlignment="1" applyProtection="1">
      <alignment horizontal="center" vertical="center"/>
      <protection locked="0"/>
    </xf>
    <xf numFmtId="0" fontId="12" fillId="0" borderId="0" xfId="9" applyFont="1" applyFill="1" applyAlignment="1" applyProtection="1">
      <alignment horizontal="center" vertical="center"/>
      <protection locked="0"/>
    </xf>
    <xf numFmtId="0" fontId="12" fillId="0" borderId="8" xfId="9" applyFont="1" applyFill="1" applyBorder="1" applyAlignment="1" applyProtection="1">
      <alignment horizontal="center" vertical="center"/>
      <protection locked="0"/>
    </xf>
    <xf numFmtId="0" fontId="12" fillId="0" borderId="9" xfId="9" applyFont="1" applyFill="1" applyBorder="1" applyAlignment="1" applyProtection="1">
      <alignment horizontal="center" vertical="center"/>
      <protection locked="0"/>
    </xf>
    <xf numFmtId="0" fontId="12" fillId="0" borderId="11" xfId="9" applyFont="1" applyFill="1" applyBorder="1" applyAlignment="1" applyProtection="1">
      <alignment horizontal="center" vertical="center"/>
      <protection locked="0"/>
    </xf>
    <xf numFmtId="0" fontId="12" fillId="0" borderId="10" xfId="9" applyFont="1" applyFill="1" applyBorder="1" applyAlignment="1" applyProtection="1">
      <alignment horizontal="center" vertical="center"/>
      <protection locked="0"/>
    </xf>
    <xf numFmtId="181" fontId="9" fillId="0" borderId="55" xfId="9" applyNumberFormat="1" applyFill="1" applyBorder="1" applyAlignment="1" applyProtection="1">
      <alignment horizontal="center" vertical="center" shrinkToFit="1"/>
      <protection locked="0"/>
    </xf>
    <xf numFmtId="181" fontId="9" fillId="0" borderId="45" xfId="9" applyNumberFormat="1" applyFill="1" applyBorder="1" applyAlignment="1" applyProtection="1">
      <alignment horizontal="center" vertical="center" shrinkToFit="1"/>
      <protection locked="0"/>
    </xf>
    <xf numFmtId="181" fontId="9" fillId="0" borderId="90" xfId="9" applyNumberFormat="1" applyFill="1" applyBorder="1" applyAlignment="1" applyProtection="1">
      <alignment horizontal="center" vertical="center" shrinkToFit="1"/>
      <protection locked="0"/>
    </xf>
    <xf numFmtId="0" fontId="12" fillId="0" borderId="55" xfId="9" applyFont="1" applyFill="1" applyBorder="1" applyAlignment="1" applyProtection="1">
      <alignment horizontal="center" vertical="center"/>
      <protection locked="0"/>
    </xf>
    <xf numFmtId="0" fontId="12" fillId="0" borderId="45" xfId="9" applyFont="1" applyFill="1" applyBorder="1" applyAlignment="1" applyProtection="1">
      <alignment horizontal="center" vertical="center"/>
      <protection locked="0"/>
    </xf>
    <xf numFmtId="0" fontId="12" fillId="0" borderId="90" xfId="9" applyFont="1" applyFill="1" applyBorder="1" applyAlignment="1" applyProtection="1">
      <alignment horizontal="center" vertical="center"/>
      <protection locked="0"/>
    </xf>
    <xf numFmtId="209" fontId="9" fillId="0" borderId="55" xfId="9" applyNumberFormat="1" applyFill="1" applyBorder="1" applyAlignment="1" applyProtection="1">
      <alignment horizontal="center" vertical="center" shrinkToFit="1"/>
      <protection locked="0"/>
    </xf>
    <xf numFmtId="209" fontId="9" fillId="0" borderId="45" xfId="9" applyNumberFormat="1" applyFill="1" applyBorder="1" applyAlignment="1" applyProtection="1">
      <alignment horizontal="center" vertical="center" shrinkToFit="1"/>
      <protection locked="0"/>
    </xf>
    <xf numFmtId="209" fontId="9" fillId="0" borderId="90" xfId="9" applyNumberFormat="1" applyFill="1" applyBorder="1" applyAlignment="1" applyProtection="1">
      <alignment horizontal="center" vertical="center" shrinkToFit="1"/>
      <protection locked="0"/>
    </xf>
    <xf numFmtId="0" fontId="23" fillId="0" borderId="0" xfId="9" applyFont="1" applyFill="1" applyAlignment="1">
      <alignment horizontal="left" vertical="top"/>
    </xf>
    <xf numFmtId="0" fontId="12" fillId="0" borderId="18" xfId="9" applyFont="1" applyFill="1" applyBorder="1" applyAlignment="1" applyProtection="1">
      <alignment horizontal="center" vertical="center"/>
      <protection locked="0"/>
    </xf>
    <xf numFmtId="0" fontId="12" fillId="0" borderId="12" xfId="9" applyFont="1" applyFill="1" applyBorder="1" applyAlignment="1" applyProtection="1">
      <alignment horizontal="center" vertical="center"/>
      <protection locked="0"/>
    </xf>
    <xf numFmtId="0" fontId="12" fillId="0" borderId="6" xfId="9" applyFont="1" applyFill="1" applyBorder="1" applyAlignment="1" applyProtection="1">
      <alignment horizontal="center" vertical="center"/>
      <protection locked="0"/>
    </xf>
    <xf numFmtId="0" fontId="31" fillId="0" borderId="124" xfId="9" applyFont="1" applyFill="1" applyBorder="1" applyAlignment="1">
      <alignment horizontal="center" vertical="center"/>
    </xf>
    <xf numFmtId="0" fontId="31" fillId="0" borderId="34" xfId="9" applyFont="1" applyFill="1" applyBorder="1" applyAlignment="1">
      <alignment horizontal="center" vertical="center"/>
    </xf>
    <xf numFmtId="0" fontId="31" fillId="0" borderId="36" xfId="9" applyFont="1" applyFill="1" applyBorder="1" applyAlignment="1">
      <alignment horizontal="center" vertical="center"/>
    </xf>
    <xf numFmtId="181" fontId="9" fillId="0" borderId="18" xfId="9" applyNumberFormat="1" applyFill="1" applyBorder="1" applyAlignment="1" applyProtection="1">
      <alignment horizontal="center" vertical="center" shrinkToFit="1"/>
      <protection locked="0"/>
    </xf>
    <xf numFmtId="181" fontId="9" fillId="0" borderId="12" xfId="9" applyNumberFormat="1" applyFill="1" applyBorder="1" applyAlignment="1" applyProtection="1">
      <alignment horizontal="center" vertical="center" shrinkToFit="1"/>
      <protection locked="0"/>
    </xf>
    <xf numFmtId="181" fontId="9" fillId="0" borderId="6" xfId="9" applyNumberFormat="1" applyFill="1" applyBorder="1" applyAlignment="1" applyProtection="1">
      <alignment horizontal="center" vertical="center" shrinkToFit="1"/>
      <protection locked="0"/>
    </xf>
    <xf numFmtId="49" fontId="9" fillId="0" borderId="1" xfId="9" applyNumberFormat="1" applyFill="1" applyBorder="1" applyAlignment="1">
      <alignment horizontal="right" vertical="center"/>
    </xf>
    <xf numFmtId="49" fontId="9" fillId="0" borderId="0" xfId="9" applyNumberFormat="1" applyFill="1" applyAlignment="1">
      <alignment horizontal="right" vertical="center"/>
    </xf>
    <xf numFmtId="0" fontId="9" fillId="0" borderId="81" xfId="9" applyFill="1" applyBorder="1" applyAlignment="1">
      <alignment horizontal="center" vertical="center"/>
    </xf>
    <xf numFmtId="0" fontId="27" fillId="0" borderId="0" xfId="9" applyFont="1" applyFill="1" applyAlignment="1">
      <alignment horizontal="left" vertical="top"/>
    </xf>
    <xf numFmtId="0" fontId="9" fillId="0" borderId="18" xfId="9" applyFill="1" applyBorder="1" applyAlignment="1" applyProtection="1">
      <alignment horizontal="center" vertical="center" wrapText="1" shrinkToFit="1"/>
      <protection locked="0"/>
    </xf>
    <xf numFmtId="0" fontId="9" fillId="0" borderId="12" xfId="9" applyFill="1" applyBorder="1" applyAlignment="1" applyProtection="1">
      <alignment horizontal="center" vertical="center" wrapText="1" shrinkToFit="1"/>
      <protection locked="0"/>
    </xf>
    <xf numFmtId="0" fontId="9" fillId="0" borderId="6" xfId="9" applyFill="1" applyBorder="1" applyAlignment="1" applyProtection="1">
      <alignment horizontal="center" vertical="center" wrapText="1" shrinkToFit="1"/>
      <protection locked="0"/>
    </xf>
    <xf numFmtId="0" fontId="9" fillId="0" borderId="78" xfId="9" applyFill="1" applyBorder="1" applyAlignment="1" applyProtection="1">
      <alignment horizontal="center" vertical="center" wrapText="1" shrinkToFit="1"/>
      <protection locked="0"/>
    </xf>
    <xf numFmtId="0" fontId="9" fillId="0" borderId="46" xfId="9" applyFill="1" applyBorder="1" applyAlignment="1" applyProtection="1">
      <alignment horizontal="center" vertical="center" wrapText="1" shrinkToFit="1"/>
      <protection locked="0"/>
    </xf>
    <xf numFmtId="0" fontId="9" fillId="0" borderId="89" xfId="9" applyFill="1" applyBorder="1" applyAlignment="1" applyProtection="1">
      <alignment horizontal="center" vertical="center" wrapText="1" shrinkToFit="1"/>
      <protection locked="0"/>
    </xf>
    <xf numFmtId="0" fontId="9" fillId="0" borderId="18" xfId="9" applyFill="1" applyBorder="1" applyAlignment="1" applyProtection="1">
      <alignment horizontal="left" vertical="center" wrapText="1" shrinkToFit="1"/>
      <protection locked="0"/>
    </xf>
    <xf numFmtId="0" fontId="9" fillId="0" borderId="12" xfId="9" applyFill="1" applyBorder="1" applyAlignment="1" applyProtection="1">
      <alignment horizontal="left" vertical="center" wrapText="1" shrinkToFit="1"/>
      <protection locked="0"/>
    </xf>
    <xf numFmtId="0" fontId="9" fillId="0" borderId="78" xfId="9" applyFill="1" applyBorder="1" applyAlignment="1" applyProtection="1">
      <alignment horizontal="left" vertical="center" wrapText="1" shrinkToFit="1"/>
      <protection locked="0"/>
    </xf>
    <xf numFmtId="0" fontId="9" fillId="0" borderId="46" xfId="9" applyFill="1" applyBorder="1" applyAlignment="1" applyProtection="1">
      <alignment horizontal="left" vertical="center" wrapText="1" shrinkToFit="1"/>
      <protection locked="0"/>
    </xf>
    <xf numFmtId="0" fontId="9" fillId="0" borderId="14" xfId="9" applyFill="1" applyBorder="1" applyAlignment="1" applyProtection="1">
      <alignment horizontal="left" vertical="center" wrapText="1" shrinkToFit="1"/>
      <protection locked="0"/>
    </xf>
    <xf numFmtId="0" fontId="9" fillId="0" borderId="183" xfId="9" applyFill="1" applyBorder="1" applyAlignment="1" applyProtection="1">
      <alignment horizontal="left" vertical="center" wrapText="1" shrinkToFit="1"/>
      <protection locked="0"/>
    </xf>
    <xf numFmtId="3" fontId="9" fillId="0" borderId="18" xfId="9" applyNumberFormat="1" applyFill="1" applyBorder="1" applyAlignment="1" applyProtection="1">
      <alignment horizontal="center" vertical="center"/>
      <protection locked="0"/>
    </xf>
    <xf numFmtId="3" fontId="9" fillId="0" borderId="78" xfId="9" applyNumberFormat="1" applyFill="1" applyBorder="1" applyAlignment="1" applyProtection="1">
      <alignment horizontal="center" vertical="center"/>
      <protection locked="0"/>
    </xf>
    <xf numFmtId="3" fontId="9" fillId="0" borderId="89" xfId="9" applyNumberFormat="1" applyFill="1" applyBorder="1" applyAlignment="1" applyProtection="1">
      <alignment horizontal="center" vertical="center"/>
      <protection locked="0"/>
    </xf>
    <xf numFmtId="0" fontId="9" fillId="0" borderId="7" xfId="9" applyFill="1" applyBorder="1" applyAlignment="1" applyProtection="1">
      <alignment horizontal="center" vertical="center" wrapText="1" shrinkToFit="1"/>
      <protection locked="0"/>
    </xf>
    <xf numFmtId="0" fontId="9" fillId="0" borderId="0" xfId="9" applyFill="1" applyAlignment="1" applyProtection="1">
      <alignment horizontal="center" vertical="center" wrapText="1" shrinkToFit="1"/>
      <protection locked="0"/>
    </xf>
    <xf numFmtId="0" fontId="9" fillId="0" borderId="8" xfId="9" applyFill="1" applyBorder="1" applyAlignment="1" applyProtection="1">
      <alignment horizontal="center" vertical="center" wrapText="1" shrinkToFit="1"/>
      <protection locked="0"/>
    </xf>
    <xf numFmtId="0" fontId="9" fillId="0" borderId="9" xfId="9" applyFill="1" applyBorder="1" applyAlignment="1" applyProtection="1">
      <alignment horizontal="center" vertical="center" wrapText="1" shrinkToFit="1"/>
      <protection locked="0"/>
    </xf>
    <xf numFmtId="0" fontId="9" fillId="0" borderId="11" xfId="9" applyFill="1" applyBorder="1" applyAlignment="1" applyProtection="1">
      <alignment horizontal="center" vertical="center" wrapText="1" shrinkToFit="1"/>
      <protection locked="0"/>
    </xf>
    <xf numFmtId="0" fontId="9" fillId="0" borderId="10" xfId="9" applyFill="1" applyBorder="1" applyAlignment="1" applyProtection="1">
      <alignment horizontal="center" vertical="center" wrapText="1" shrinkToFit="1"/>
      <protection locked="0"/>
    </xf>
    <xf numFmtId="0" fontId="9" fillId="0" borderId="79" xfId="9" applyFill="1" applyBorder="1" applyAlignment="1" applyProtection="1">
      <alignment horizontal="left" vertical="center" wrapText="1" shrinkToFit="1"/>
      <protection locked="0"/>
    </xf>
    <xf numFmtId="0" fontId="9" fillId="0" borderId="88" xfId="9" applyFill="1" applyBorder="1" applyAlignment="1" applyProtection="1">
      <alignment horizontal="left" vertical="center" wrapText="1" shrinkToFit="1"/>
      <protection locked="0"/>
    </xf>
    <xf numFmtId="0" fontId="9" fillId="0" borderId="9" xfId="9" applyFill="1" applyBorder="1" applyAlignment="1" applyProtection="1">
      <alignment horizontal="left" vertical="center" wrapText="1" shrinkToFit="1"/>
      <protection locked="0"/>
    </xf>
    <xf numFmtId="0" fontId="9" fillId="0" borderId="11" xfId="9" applyFill="1" applyBorder="1" applyAlignment="1" applyProtection="1">
      <alignment horizontal="left" vertical="center" wrapText="1" shrinkToFit="1"/>
      <protection locked="0"/>
    </xf>
    <xf numFmtId="0" fontId="9" fillId="0" borderId="81" xfId="9" applyFill="1" applyBorder="1" applyAlignment="1" applyProtection="1">
      <alignment horizontal="left" vertical="center" wrapText="1" shrinkToFit="1"/>
      <protection locked="0"/>
    </xf>
    <xf numFmtId="0" fontId="9" fillId="0" borderId="23" xfId="9" applyFill="1" applyBorder="1" applyAlignment="1" applyProtection="1">
      <alignment horizontal="left" vertical="center" wrapText="1" shrinkToFit="1"/>
      <protection locked="0"/>
    </xf>
    <xf numFmtId="3" fontId="9" fillId="0" borderId="79" xfId="9" applyNumberFormat="1" applyFill="1" applyBorder="1" applyAlignment="1" applyProtection="1">
      <alignment horizontal="center" vertical="center"/>
      <protection locked="0"/>
    </xf>
    <xf numFmtId="3" fontId="9" fillId="0" borderId="88" xfId="9" applyNumberFormat="1" applyFill="1" applyBorder="1" applyAlignment="1" applyProtection="1">
      <alignment horizontal="center" vertical="center"/>
      <protection locked="0"/>
    </xf>
    <xf numFmtId="3" fontId="9" fillId="0" borderId="102" xfId="9" applyNumberFormat="1" applyFill="1" applyBorder="1" applyAlignment="1" applyProtection="1">
      <alignment horizontal="center" vertical="center"/>
      <protection locked="0"/>
    </xf>
    <xf numFmtId="3" fontId="9" fillId="0" borderId="9" xfId="9" applyNumberFormat="1" applyFill="1" applyBorder="1" applyAlignment="1" applyProtection="1">
      <alignment horizontal="center" vertical="center"/>
      <protection locked="0"/>
    </xf>
    <xf numFmtId="0" fontId="9" fillId="0" borderId="55" xfId="9" applyFill="1" applyBorder="1" applyAlignment="1" applyProtection="1">
      <alignment horizontal="center" vertical="center" shrinkToFit="1"/>
      <protection locked="0"/>
    </xf>
    <xf numFmtId="0" fontId="9" fillId="0" borderId="90" xfId="9" applyFill="1" applyBorder="1" applyAlignment="1" applyProtection="1">
      <alignment horizontal="center" vertical="center" shrinkToFit="1"/>
      <protection locked="0"/>
    </xf>
    <xf numFmtId="0" fontId="9" fillId="0" borderId="57" xfId="9" applyFill="1" applyBorder="1" applyAlignment="1" applyProtection="1">
      <alignment horizontal="center" vertical="center" shrinkToFit="1"/>
      <protection locked="0"/>
    </xf>
    <xf numFmtId="0" fontId="9" fillId="0" borderId="44" xfId="9" applyFill="1" applyBorder="1" applyAlignment="1" applyProtection="1">
      <alignment horizontal="center" vertical="center" shrinkToFit="1"/>
      <protection locked="0"/>
    </xf>
    <xf numFmtId="0" fontId="9" fillId="0" borderId="91" xfId="9" applyFill="1" applyBorder="1" applyAlignment="1" applyProtection="1">
      <alignment horizontal="center" vertical="center" shrinkToFit="1"/>
      <protection locked="0"/>
    </xf>
    <xf numFmtId="209" fontId="9" fillId="0" borderId="57" xfId="9" applyNumberFormat="1" applyFill="1" applyBorder="1" applyAlignment="1" applyProtection="1">
      <alignment horizontal="center" vertical="center" shrinkToFit="1"/>
      <protection locked="0"/>
    </xf>
    <xf numFmtId="209" fontId="9" fillId="0" borderId="44" xfId="9" applyNumberFormat="1" applyFill="1" applyBorder="1" applyAlignment="1" applyProtection="1">
      <alignment horizontal="center" vertical="center" shrinkToFit="1"/>
      <protection locked="0"/>
    </xf>
    <xf numFmtId="209" fontId="9" fillId="0" borderId="91" xfId="9" applyNumberFormat="1" applyFill="1" applyBorder="1" applyAlignment="1" applyProtection="1">
      <alignment horizontal="center" vertical="center" shrinkToFit="1"/>
      <protection locked="0"/>
    </xf>
    <xf numFmtId="0" fontId="9" fillId="0" borderId="54" xfId="9" applyFill="1" applyBorder="1" applyAlignment="1" applyProtection="1">
      <alignment horizontal="center" vertical="center" shrinkToFit="1"/>
      <protection locked="0"/>
    </xf>
    <xf numFmtId="0" fontId="9" fillId="0" borderId="51" xfId="9" applyFill="1" applyBorder="1" applyAlignment="1" applyProtection="1">
      <alignment horizontal="center" vertical="center" shrinkToFit="1"/>
      <protection locked="0"/>
    </xf>
    <xf numFmtId="0" fontId="9" fillId="0" borderId="47" xfId="9" applyFill="1" applyBorder="1" applyAlignment="1" applyProtection="1">
      <alignment horizontal="center" vertical="center" shrinkToFit="1"/>
      <protection locked="0"/>
    </xf>
    <xf numFmtId="0" fontId="9" fillId="0" borderId="78" xfId="9" applyFill="1" applyBorder="1" applyAlignment="1" applyProtection="1">
      <alignment horizontal="center" vertical="center" shrinkToFit="1"/>
      <protection locked="0"/>
    </xf>
    <xf numFmtId="209" fontId="9" fillId="0" borderId="54" xfId="9" applyNumberFormat="1" applyFill="1" applyBorder="1" applyAlignment="1" applyProtection="1">
      <alignment horizontal="center" vertical="center" shrinkToFit="1"/>
      <protection locked="0"/>
    </xf>
    <xf numFmtId="209" fontId="9" fillId="0" borderId="51" xfId="9" applyNumberFormat="1" applyFill="1" applyBorder="1" applyAlignment="1" applyProtection="1">
      <alignment horizontal="center" vertical="center" shrinkToFit="1"/>
      <protection locked="0"/>
    </xf>
    <xf numFmtId="209" fontId="9" fillId="0" borderId="47" xfId="9" applyNumberFormat="1" applyFill="1" applyBorder="1" applyAlignment="1" applyProtection="1">
      <alignment horizontal="center" vertical="center" shrinkToFit="1"/>
      <protection locked="0"/>
    </xf>
    <xf numFmtId="0" fontId="23" fillId="0" borderId="0" xfId="9" applyFont="1" applyFill="1" applyAlignment="1">
      <alignment horizontal="left" vertical="center"/>
    </xf>
    <xf numFmtId="0" fontId="64" fillId="0" borderId="11" xfId="9" applyFont="1" applyFill="1" applyBorder="1" applyAlignment="1">
      <alignment horizontal="left" vertical="top" wrapText="1"/>
    </xf>
    <xf numFmtId="0" fontId="15" fillId="0" borderId="0" xfId="9" applyFont="1" applyFill="1" applyAlignment="1" applyProtection="1">
      <alignment horizontal="left" vertical="top" wrapText="1"/>
      <protection locked="0"/>
    </xf>
    <xf numFmtId="176" fontId="15" fillId="0" borderId="0" xfId="3" applyFont="1" applyFill="1" applyBorder="1" applyAlignment="1">
      <alignment horizontal="left" vertical="center"/>
    </xf>
    <xf numFmtId="176" fontId="15" fillId="0" borderId="0" xfId="3" applyFont="1" applyFill="1" applyBorder="1" applyAlignment="1">
      <alignment horizontal="left" vertical="top" wrapText="1"/>
    </xf>
    <xf numFmtId="49" fontId="3" fillId="0" borderId="0" xfId="9" quotePrefix="1" applyNumberFormat="1" applyFont="1" applyFill="1" applyAlignment="1" applyProtection="1">
      <alignment horizontal="center" vertical="center"/>
      <protection locked="0"/>
    </xf>
    <xf numFmtId="0" fontId="3" fillId="0" borderId="33" xfId="9" applyFont="1" applyFill="1" applyBorder="1" applyAlignment="1" applyProtection="1">
      <alignment horizontal="center" vertical="center"/>
      <protection locked="0"/>
    </xf>
    <xf numFmtId="0" fontId="3" fillId="0" borderId="34" xfId="9" applyFont="1" applyFill="1" applyBorder="1" applyAlignment="1" applyProtection="1">
      <alignment horizontal="center" vertical="center"/>
      <protection locked="0"/>
    </xf>
    <xf numFmtId="0" fontId="31" fillId="0" borderId="124" xfId="9" applyFont="1" applyFill="1" applyBorder="1" applyAlignment="1" applyProtection="1">
      <alignment horizontal="center" vertical="center"/>
      <protection locked="0"/>
    </xf>
    <xf numFmtId="0" fontId="31" fillId="0" borderId="34" xfId="9" applyFont="1" applyFill="1" applyBorder="1" applyAlignment="1" applyProtection="1">
      <alignment horizontal="center" vertical="center"/>
      <protection locked="0"/>
    </xf>
    <xf numFmtId="0" fontId="31" fillId="0" borderId="36" xfId="9" applyFont="1" applyFill="1" applyBorder="1" applyAlignment="1" applyProtection="1">
      <alignment horizontal="center" vertical="center"/>
      <protection locked="0"/>
    </xf>
    <xf numFmtId="0" fontId="26" fillId="0" borderId="0" xfId="9" applyFont="1" applyFill="1" applyAlignment="1" applyProtection="1">
      <alignment horizontal="left" vertical="top" wrapText="1"/>
      <protection locked="0"/>
    </xf>
    <xf numFmtId="0" fontId="26" fillId="0" borderId="46" xfId="9" applyFont="1" applyFill="1" applyBorder="1" applyAlignment="1" applyProtection="1">
      <alignment horizontal="left" vertical="center" shrinkToFit="1"/>
      <protection locked="0"/>
    </xf>
    <xf numFmtId="0" fontId="82" fillId="0" borderId="0" xfId="9" applyFont="1" applyFill="1" applyAlignment="1">
      <alignment horizontal="left" vertical="top" wrapText="1"/>
    </xf>
    <xf numFmtId="0" fontId="9" fillId="0" borderId="0" xfId="9" applyFill="1" applyAlignment="1">
      <alignment horizontal="distributed" vertical="top" wrapText="1"/>
    </xf>
    <xf numFmtId="0" fontId="26" fillId="0" borderId="45" xfId="9" applyFont="1" applyFill="1" applyBorder="1" applyAlignment="1" applyProtection="1">
      <alignment horizontal="left" vertical="center" shrinkToFit="1"/>
      <protection locked="0"/>
    </xf>
    <xf numFmtId="0" fontId="15" fillId="0" borderId="12" xfId="9" applyFont="1" applyFill="1" applyBorder="1">
      <alignment vertical="center"/>
    </xf>
    <xf numFmtId="181" fontId="9" fillId="0" borderId="78" xfId="9" applyNumberFormat="1" applyFill="1" applyBorder="1" applyAlignment="1" applyProtection="1">
      <alignment horizontal="center" vertical="center"/>
      <protection locked="0"/>
    </xf>
    <xf numFmtId="181" fontId="9" fillId="0" borderId="46" xfId="9" applyNumberFormat="1" applyFill="1" applyBorder="1" applyAlignment="1" applyProtection="1">
      <alignment horizontal="center" vertical="center"/>
      <protection locked="0"/>
    </xf>
    <xf numFmtId="181" fontId="9" fillId="0" borderId="89" xfId="9" applyNumberFormat="1" applyFill="1" applyBorder="1" applyAlignment="1" applyProtection="1">
      <alignment horizontal="center" vertical="center"/>
      <protection locked="0"/>
    </xf>
    <xf numFmtId="0" fontId="15" fillId="0" borderId="55" xfId="9" applyFont="1" applyFill="1" applyBorder="1" applyAlignment="1" applyProtection="1">
      <alignment horizontal="left" vertical="top" wrapText="1"/>
      <protection locked="0"/>
    </xf>
    <xf numFmtId="0" fontId="15" fillId="0" borderId="45" xfId="9" applyFont="1" applyFill="1" applyBorder="1" applyAlignment="1" applyProtection="1">
      <alignment horizontal="left" vertical="top" wrapText="1"/>
      <protection locked="0"/>
    </xf>
    <xf numFmtId="0" fontId="15" fillId="0" borderId="90" xfId="9" applyFont="1" applyFill="1" applyBorder="1" applyAlignment="1" applyProtection="1">
      <alignment horizontal="left" vertical="top" wrapText="1"/>
      <protection locked="0"/>
    </xf>
    <xf numFmtId="0" fontId="15" fillId="0" borderId="78" xfId="9" applyFont="1" applyFill="1" applyBorder="1" applyAlignment="1" applyProtection="1">
      <alignment horizontal="left" vertical="top" wrapText="1"/>
      <protection locked="0"/>
    </xf>
    <xf numFmtId="0" fontId="15" fillId="0" borderId="46" xfId="9" applyFont="1" applyFill="1" applyBorder="1" applyAlignment="1" applyProtection="1">
      <alignment horizontal="left" vertical="top" wrapText="1"/>
      <protection locked="0"/>
    </xf>
    <xf numFmtId="0" fontId="15" fillId="0" borderId="89" xfId="9" applyFont="1" applyFill="1" applyBorder="1" applyAlignment="1" applyProtection="1">
      <alignment horizontal="left" vertical="top" wrapText="1"/>
      <protection locked="0"/>
    </xf>
    <xf numFmtId="0" fontId="15" fillId="0" borderId="57" xfId="9" applyFont="1" applyFill="1" applyBorder="1" applyAlignment="1" applyProtection="1">
      <alignment horizontal="left" vertical="top" wrapText="1"/>
      <protection locked="0"/>
    </xf>
    <xf numFmtId="0" fontId="15" fillId="0" borderId="44" xfId="9" applyFont="1" applyFill="1" applyBorder="1" applyAlignment="1" applyProtection="1">
      <alignment horizontal="left" vertical="top" wrapText="1"/>
      <protection locked="0"/>
    </xf>
    <xf numFmtId="0" fontId="15" fillId="0" borderId="91" xfId="9" applyFont="1" applyFill="1" applyBorder="1" applyAlignment="1" applyProtection="1">
      <alignment horizontal="left" vertical="top" wrapText="1"/>
      <protection locked="0"/>
    </xf>
    <xf numFmtId="181" fontId="9" fillId="0" borderId="79" xfId="9" applyNumberFormat="1" applyFill="1" applyBorder="1" applyAlignment="1" applyProtection="1">
      <alignment horizontal="center" vertical="center"/>
      <protection locked="0"/>
    </xf>
    <xf numFmtId="181" fontId="9" fillId="0" borderId="88" xfId="9" applyNumberFormat="1" applyFill="1" applyBorder="1" applyAlignment="1" applyProtection="1">
      <alignment horizontal="center" vertical="center"/>
      <protection locked="0"/>
    </xf>
    <xf numFmtId="181" fontId="9" fillId="0" borderId="102" xfId="9" applyNumberFormat="1" applyFill="1" applyBorder="1" applyAlignment="1" applyProtection="1">
      <alignment horizontal="center" vertical="center"/>
      <protection locked="0"/>
    </xf>
    <xf numFmtId="0" fontId="15" fillId="0" borderId="54" xfId="9" applyFont="1" applyFill="1" applyBorder="1" applyAlignment="1" applyProtection="1">
      <alignment horizontal="left" vertical="top" wrapText="1"/>
      <protection locked="0"/>
    </xf>
    <xf numFmtId="0" fontId="15" fillId="0" borderId="51" xfId="9" applyFont="1" applyFill="1" applyBorder="1" applyAlignment="1" applyProtection="1">
      <alignment horizontal="left" vertical="top" wrapText="1"/>
      <protection locked="0"/>
    </xf>
    <xf numFmtId="0" fontId="15" fillId="0" borderId="47" xfId="9" applyFont="1" applyFill="1" applyBorder="1" applyAlignment="1" applyProtection="1">
      <alignment horizontal="left" vertical="top" wrapText="1"/>
      <protection locked="0"/>
    </xf>
    <xf numFmtId="0" fontId="15" fillId="0" borderId="79" xfId="9" applyFont="1" applyFill="1" applyBorder="1" applyAlignment="1" applyProtection="1">
      <alignment horizontal="left" vertical="top" wrapText="1"/>
      <protection locked="0"/>
    </xf>
    <xf numFmtId="0" fontId="15" fillId="0" borderId="88" xfId="9" applyFont="1" applyFill="1" applyBorder="1" applyAlignment="1" applyProtection="1">
      <alignment horizontal="left" vertical="top" wrapText="1"/>
      <protection locked="0"/>
    </xf>
    <xf numFmtId="0" fontId="15" fillId="0" borderId="102" xfId="9" applyFont="1" applyFill="1" applyBorder="1" applyAlignment="1" applyProtection="1">
      <alignment horizontal="left" vertical="top" wrapText="1"/>
      <protection locked="0"/>
    </xf>
    <xf numFmtId="49" fontId="2" fillId="0" borderId="0" xfId="0" applyNumberFormat="1" applyFont="1" applyAlignment="1">
      <alignment horizontal="right" vertical="top"/>
    </xf>
    <xf numFmtId="0" fontId="9" fillId="0" borderId="44" xfId="9" applyFill="1" applyBorder="1" applyAlignment="1">
      <alignment horizontal="center" vertical="center" shrinkToFit="1"/>
    </xf>
    <xf numFmtId="0" fontId="2" fillId="0" borderId="44" xfId="0" applyFont="1" applyBorder="1" applyAlignment="1">
      <alignment vertical="center" shrinkToFit="1"/>
    </xf>
    <xf numFmtId="0" fontId="15" fillId="0" borderId="44" xfId="9" applyFont="1" applyFill="1" applyBorder="1" applyAlignment="1" applyProtection="1">
      <alignment horizontal="left" vertical="center" shrinkToFit="1"/>
      <protection locked="0"/>
    </xf>
    <xf numFmtId="0" fontId="9" fillId="0" borderId="44" xfId="9" applyFill="1" applyBorder="1" applyAlignment="1">
      <alignment horizontal="right" vertical="center"/>
    </xf>
    <xf numFmtId="200" fontId="9" fillId="0" borderId="44" xfId="9" applyNumberFormat="1" applyFill="1" applyBorder="1" applyProtection="1">
      <alignment vertical="center"/>
      <protection locked="0"/>
    </xf>
    <xf numFmtId="176" fontId="9" fillId="0" borderId="44" xfId="3" applyFont="1" applyFill="1" applyBorder="1" applyAlignment="1">
      <alignment horizontal="center" vertical="center"/>
    </xf>
    <xf numFmtId="0" fontId="2" fillId="0" borderId="45" xfId="0" applyFont="1" applyBorder="1" applyAlignment="1">
      <alignment vertical="center" shrinkToFit="1"/>
    </xf>
    <xf numFmtId="0" fontId="9" fillId="0" borderId="55" xfId="9" applyFill="1" applyBorder="1" applyAlignment="1">
      <alignment horizontal="right" vertical="center"/>
    </xf>
    <xf numFmtId="0" fontId="9" fillId="0" borderId="45" xfId="9" applyFill="1" applyBorder="1" applyAlignment="1">
      <alignment horizontal="right" vertical="center"/>
    </xf>
    <xf numFmtId="200" fontId="9" fillId="0" borderId="45" xfId="9" applyNumberFormat="1" applyFill="1" applyBorder="1" applyProtection="1">
      <alignment vertical="center"/>
      <protection locked="0"/>
    </xf>
    <xf numFmtId="176" fontId="9" fillId="0" borderId="45" xfId="3" applyFont="1" applyFill="1" applyBorder="1" applyAlignment="1">
      <alignment horizontal="center" vertical="center"/>
    </xf>
    <xf numFmtId="0" fontId="21" fillId="0" borderId="2" xfId="9" applyFont="1" applyFill="1" applyBorder="1" applyAlignment="1">
      <alignment horizontal="left" vertical="center"/>
    </xf>
    <xf numFmtId="0" fontId="9" fillId="0" borderId="54" xfId="9" applyFill="1" applyBorder="1" applyAlignment="1">
      <alignment horizontal="right" vertical="center"/>
    </xf>
    <xf numFmtId="0" fontId="9" fillId="0" borderId="51" xfId="9" applyFill="1" applyBorder="1" applyAlignment="1">
      <alignment horizontal="right" vertical="center"/>
    </xf>
    <xf numFmtId="200" fontId="9" fillId="0" borderId="51" xfId="9" applyNumberFormat="1" applyFill="1" applyBorder="1" applyAlignment="1" applyProtection="1">
      <alignment horizontal="center" vertical="center"/>
      <protection locked="0"/>
    </xf>
    <xf numFmtId="176" fontId="9" fillId="0" borderId="51" xfId="3" applyFont="1" applyFill="1" applyBorder="1" applyAlignment="1">
      <alignment horizontal="center" vertical="center"/>
    </xf>
    <xf numFmtId="0" fontId="2" fillId="0" borderId="51" xfId="0" applyFont="1" applyBorder="1" applyAlignment="1">
      <alignment vertical="center" shrinkToFit="1"/>
    </xf>
    <xf numFmtId="0" fontId="15" fillId="0" borderId="51" xfId="9" applyFont="1" applyFill="1" applyBorder="1" applyAlignment="1" applyProtection="1">
      <alignment horizontal="left" vertical="center" shrinkToFit="1"/>
      <protection locked="0"/>
    </xf>
    <xf numFmtId="57" fontId="9" fillId="0" borderId="46" xfId="9" applyNumberFormat="1" applyFill="1" applyBorder="1" applyAlignment="1" applyProtection="1">
      <alignment horizontal="center" shrinkToFit="1"/>
      <protection locked="0"/>
    </xf>
    <xf numFmtId="0" fontId="9" fillId="0" borderId="10" xfId="9" applyFill="1" applyBorder="1" applyAlignment="1">
      <alignment horizontal="left" vertical="center" shrinkToFit="1"/>
    </xf>
    <xf numFmtId="0" fontId="9" fillId="0" borderId="0" xfId="9" applyFill="1" applyAlignment="1" applyProtection="1">
      <alignment horizontal="center" vertical="center" shrinkToFit="1"/>
      <protection locked="0"/>
    </xf>
    <xf numFmtId="0" fontId="9" fillId="0" borderId="9" xfId="9" applyFill="1" applyBorder="1" applyAlignment="1" applyProtection="1">
      <alignment horizontal="center" vertical="center" shrinkToFit="1"/>
      <protection locked="0"/>
    </xf>
    <xf numFmtId="0" fontId="9" fillId="0" borderId="89" xfId="9" applyFill="1" applyBorder="1" applyAlignment="1">
      <alignment horizontal="left" vertical="center" shrinkToFit="1"/>
    </xf>
    <xf numFmtId="0" fontId="9" fillId="0" borderId="79" xfId="9" applyFill="1" applyBorder="1" applyAlignment="1" applyProtection="1">
      <alignment horizontal="center" vertical="center" shrinkToFit="1"/>
      <protection locked="0"/>
    </xf>
    <xf numFmtId="0" fontId="9" fillId="0" borderId="88" xfId="9" applyFill="1" applyBorder="1" applyAlignment="1" applyProtection="1">
      <alignment horizontal="center" vertical="center" shrinkToFit="1"/>
      <protection locked="0"/>
    </xf>
    <xf numFmtId="0" fontId="9" fillId="0" borderId="7" xfId="9" applyFill="1" applyBorder="1" applyAlignment="1" applyProtection="1">
      <alignment horizontal="center" vertical="center" shrinkToFit="1"/>
      <protection locked="0"/>
    </xf>
    <xf numFmtId="0" fontId="9" fillId="0" borderId="190" xfId="9" applyFill="1" applyBorder="1" applyAlignment="1">
      <alignment horizontal="center" vertical="center"/>
    </xf>
    <xf numFmtId="0" fontId="9" fillId="0" borderId="191" xfId="9" applyFill="1" applyBorder="1" applyAlignment="1">
      <alignment horizontal="center" vertical="center"/>
    </xf>
    <xf numFmtId="0" fontId="9" fillId="0" borderId="192" xfId="9" applyFill="1" applyBorder="1" applyAlignment="1">
      <alignment horizontal="center" vertical="center"/>
    </xf>
    <xf numFmtId="0" fontId="9" fillId="0" borderId="193" xfId="9" applyFill="1" applyBorder="1" applyAlignment="1">
      <alignment horizontal="center" vertical="center"/>
    </xf>
    <xf numFmtId="0" fontId="9" fillId="0" borderId="194" xfId="9" applyFill="1" applyBorder="1" applyAlignment="1">
      <alignment horizontal="center" vertical="center"/>
    </xf>
    <xf numFmtId="0" fontId="9" fillId="0" borderId="195" xfId="9" applyFill="1" applyBorder="1" applyAlignment="1">
      <alignment horizontal="center" vertical="center"/>
    </xf>
    <xf numFmtId="0" fontId="9" fillId="0" borderId="45" xfId="9" applyFill="1" applyBorder="1" applyAlignment="1" applyProtection="1">
      <alignment horizontal="center" shrinkToFit="1"/>
      <protection locked="0"/>
    </xf>
    <xf numFmtId="0" fontId="9" fillId="0" borderId="45" xfId="9" applyFill="1" applyBorder="1" applyAlignment="1" applyProtection="1">
      <alignment horizontal="center" vertical="center"/>
      <protection locked="0"/>
    </xf>
    <xf numFmtId="0" fontId="9" fillId="0" borderId="1" xfId="6" quotePrefix="1" applyFill="1" applyBorder="1" applyAlignment="1">
      <alignment horizontal="right" vertical="top" wrapText="1"/>
    </xf>
    <xf numFmtId="0" fontId="9" fillId="0" borderId="0" xfId="6" applyFill="1" applyAlignment="1">
      <alignment horizontal="right" vertical="top" wrapText="1"/>
    </xf>
    <xf numFmtId="0" fontId="9" fillId="0" borderId="160" xfId="9" applyFill="1" applyBorder="1" applyAlignment="1">
      <alignment horizontal="center" vertical="center"/>
    </xf>
    <xf numFmtId="0" fontId="9" fillId="0" borderId="158" xfId="9" applyFill="1" applyBorder="1" applyAlignment="1">
      <alignment horizontal="center" vertical="center"/>
    </xf>
    <xf numFmtId="0" fontId="9" fillId="0" borderId="11" xfId="9" applyFill="1" applyBorder="1" applyAlignment="1" applyProtection="1">
      <alignment horizontal="left" vertical="center"/>
      <protection locked="0"/>
    </xf>
    <xf numFmtId="0" fontId="23" fillId="0" borderId="0" xfId="6" applyFont="1" applyFill="1">
      <alignment vertical="center"/>
    </xf>
    <xf numFmtId="0" fontId="9" fillId="0" borderId="0" xfId="6" quotePrefix="1" applyFill="1" applyAlignment="1">
      <alignment horizontal="right" vertical="center"/>
    </xf>
    <xf numFmtId="0" fontId="9" fillId="0" borderId="0" xfId="9" applyFill="1" applyAlignment="1" applyProtection="1">
      <alignment horizontal="left" vertical="center"/>
      <protection locked="0"/>
    </xf>
    <xf numFmtId="0" fontId="9" fillId="0" borderId="0" xfId="6" applyFill="1" applyAlignment="1">
      <alignment horizontal="left" vertical="top" wrapText="1"/>
    </xf>
    <xf numFmtId="0" fontId="15" fillId="0" borderId="0" xfId="6" applyFont="1" applyFill="1" applyAlignment="1">
      <alignment horizontal="left" vertical="top" wrapText="1"/>
    </xf>
    <xf numFmtId="0" fontId="9" fillId="0" borderId="0" xfId="6" applyFill="1">
      <alignment vertical="center"/>
    </xf>
    <xf numFmtId="0" fontId="9" fillId="0" borderId="0" xfId="6" applyFill="1" applyAlignment="1">
      <alignment vertical="center" shrinkToFit="1"/>
    </xf>
    <xf numFmtId="0" fontId="9" fillId="0" borderId="0" xfId="6" applyFill="1" applyAlignment="1">
      <alignment horizontal="left" vertical="center" shrinkToFit="1"/>
    </xf>
    <xf numFmtId="0" fontId="9" fillId="0" borderId="0" xfId="6" applyFill="1" applyAlignment="1">
      <alignment horizontal="left" vertical="center"/>
    </xf>
    <xf numFmtId="0" fontId="9" fillId="0" borderId="0" xfId="6" applyFill="1" applyAlignment="1" applyProtection="1">
      <alignment horizontal="left" vertical="center" shrinkToFit="1"/>
      <protection locked="0"/>
    </xf>
  </cellXfs>
  <cellStyles count="19">
    <cellStyle name="ハイパーリンク" xfId="14" builtinId="8"/>
    <cellStyle name="桁区切り" xfId="1" builtinId="6"/>
    <cellStyle name="桁区切り 2" xfId="2" xr:uid="{00000000-0005-0000-0000-000001000000}"/>
    <cellStyle name="桁区切り 3" xfId="11" xr:uid="{00000000-0005-0000-0000-000002000000}"/>
    <cellStyle name="通貨" xfId="3" builtinId="7"/>
    <cellStyle name="通貨 2" xfId="4" xr:uid="{00000000-0005-0000-0000-000004000000}"/>
    <cellStyle name="通貨 3" xfId="5" xr:uid="{00000000-0005-0000-0000-000005000000}"/>
    <cellStyle name="通貨 4" xfId="15" xr:uid="{822D73FD-8E3A-484E-994B-587EB579140C}"/>
    <cellStyle name="標準" xfId="0" builtinId="0"/>
    <cellStyle name="標準 2" xfId="6" xr:uid="{00000000-0005-0000-0000-000007000000}"/>
    <cellStyle name="標準 3" xfId="7" xr:uid="{00000000-0005-0000-0000-000008000000}"/>
    <cellStyle name="標準 3 2" xfId="8" xr:uid="{00000000-0005-0000-0000-000009000000}"/>
    <cellStyle name="標準 4" xfId="12" xr:uid="{D44ED2E3-53AD-4CF2-BD73-5899FF9576A9}"/>
    <cellStyle name="標準 4 2" xfId="17" xr:uid="{86678AE2-B946-4488-8F94-D9DB5931812E}"/>
    <cellStyle name="標準 5" xfId="13" xr:uid="{F44B1376-EC04-41DD-A8DC-BD78427C8909}"/>
    <cellStyle name="標準 6" xfId="18" xr:uid="{D93CB8E7-FA17-4D5C-AD53-49EEDD1F97E1}"/>
    <cellStyle name="標準_会計管理調書  完成" xfId="9" xr:uid="{00000000-0005-0000-0000-00000A000000}"/>
    <cellStyle name="標準_公営保育所－H21" xfId="10" xr:uid="{00000000-0005-0000-0000-00000B000000}"/>
    <cellStyle name="標準_保育所運営調書" xfId="16" xr:uid="{015B4E15-E86B-4629-B8D7-F50F9616DF7C}"/>
  </cellStyles>
  <dxfs count="380">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numFmt numFmtId="3" formatCode="#,##0"/>
    </dxf>
    <dxf>
      <numFmt numFmtId="182" formatCode="#,###"/>
    </dxf>
    <dxf>
      <numFmt numFmtId="184" formatCode="#,###\ "/>
    </dxf>
    <dxf>
      <fill>
        <patternFill>
          <bgColor rgb="FFFFFF99"/>
        </patternFill>
      </fill>
    </dxf>
    <dxf>
      <numFmt numFmtId="3" formatCode="#,##0"/>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dxf>
    <dxf>
      <fill>
        <patternFill>
          <bgColor rgb="FFFFFFCC"/>
        </patternFill>
      </fill>
    </dxf>
    <dxf>
      <font>
        <b/>
        <i val="0"/>
        <color auto="1"/>
      </font>
      <fill>
        <patternFill>
          <fgColor rgb="FFFF99FF"/>
        </patternFill>
      </fill>
    </dxf>
    <dxf>
      <font>
        <color rgb="FF9C0006"/>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CC"/>
      <color rgb="FFFFFF99"/>
      <color rgb="FFFFCCFF"/>
      <color rgb="FFFFCC66"/>
      <color rgb="FFCCCCFF"/>
      <color rgb="FF9C0006"/>
      <color rgb="FFFFC7CE"/>
      <color rgb="FFCCECFF"/>
      <color rgb="FFCC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checked="Checked"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checked="Checked"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checked="Checked" lockText="1"/>
</file>

<file path=xl/ctrlProps/ctrlProp274.xml><?xml version="1.0" encoding="utf-8"?>
<formControlPr xmlns="http://schemas.microsoft.com/office/spreadsheetml/2009/9/main" objectType="CheckBox" checked="Checked"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checked="Checked"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checked="Checked"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checked="Checked"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checked="Checked"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checked="Checked" lockText="1"/>
</file>

<file path=xl/ctrlProps/ctrlProp316.xml><?xml version="1.0" encoding="utf-8"?>
<formControlPr xmlns="http://schemas.microsoft.com/office/spreadsheetml/2009/9/main" objectType="CheckBox" checked="Checked"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0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0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0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0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0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0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0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0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0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0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0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0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0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0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0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0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0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0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0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0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0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0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0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0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0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0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0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0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119063</xdr:colOff>
      <xdr:row>39</xdr:row>
      <xdr:rowOff>166687</xdr:rowOff>
    </xdr:from>
    <xdr:to>
      <xdr:col>27</xdr:col>
      <xdr:colOff>63500</xdr:colOff>
      <xdr:row>42</xdr:row>
      <xdr:rowOff>23812</xdr:rowOff>
    </xdr:to>
    <xdr:sp macro="" textlink="">
      <xdr:nvSpPr>
        <xdr:cNvPr id="2" name="大かっこ 1">
          <a:extLst>
            <a:ext uri="{FF2B5EF4-FFF2-40B4-BE49-F238E27FC236}">
              <a16:creationId xmlns:a16="http://schemas.microsoft.com/office/drawing/2014/main" id="{00000000-0008-0000-0C00-000002000000}"/>
            </a:ext>
          </a:extLst>
        </xdr:cNvPr>
        <xdr:cNvSpPr/>
      </xdr:nvSpPr>
      <xdr:spPr>
        <a:xfrm>
          <a:off x="585788" y="63769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1733964" y="1257300"/>
              <a:ext cx="759102" cy="685800"/>
              <a:chOff x="1752600" y="5135218"/>
              <a:chExt cx="765314" cy="695776"/>
            </a:xfrm>
          </xdr:grpSpPr>
          <xdr:sp macro="" textlink="">
            <xdr:nvSpPr>
              <xdr:cNvPr id="1342465" name="Check Box 30" hidden="1">
                <a:extLst>
                  <a:ext uri="{63B3BB69-23CF-44E3-9099-C40C66FF867C}">
                    <a14:compatExt spid="_x0000_s1342465"/>
                  </a:ext>
                  <a:ext uri="{FF2B5EF4-FFF2-40B4-BE49-F238E27FC236}">
                    <a16:creationId xmlns:a16="http://schemas.microsoft.com/office/drawing/2014/main" id="{00000000-0008-0000-0C00-0000017C14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6" name="Check Box 242" hidden="1">
                <a:extLst>
                  <a:ext uri="{63B3BB69-23CF-44E3-9099-C40C66FF867C}">
                    <a14:compatExt spid="_x0000_s1342466"/>
                  </a:ext>
                  <a:ext uri="{FF2B5EF4-FFF2-40B4-BE49-F238E27FC236}">
                    <a16:creationId xmlns:a16="http://schemas.microsoft.com/office/drawing/2014/main" id="{00000000-0008-0000-0C00-0000027C14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7" name="Check Box 243" hidden="1">
                <a:extLst>
                  <a:ext uri="{63B3BB69-23CF-44E3-9099-C40C66FF867C}">
                    <a14:compatExt spid="_x0000_s1342467"/>
                  </a:ext>
                  <a:ext uri="{FF2B5EF4-FFF2-40B4-BE49-F238E27FC236}">
                    <a16:creationId xmlns:a16="http://schemas.microsoft.com/office/drawing/2014/main" id="{00000000-0008-0000-0C00-0000037C14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8" name="Check Box 244" hidden="1">
                <a:extLst>
                  <a:ext uri="{63B3BB69-23CF-44E3-9099-C40C66FF867C}">
                    <a14:compatExt spid="_x0000_s1342468"/>
                  </a:ext>
                  <a:ext uri="{FF2B5EF4-FFF2-40B4-BE49-F238E27FC236}">
                    <a16:creationId xmlns:a16="http://schemas.microsoft.com/office/drawing/2014/main" id="{00000000-0008-0000-0C00-0000047C14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9" name="Check Box 245" hidden="1">
                <a:extLst>
                  <a:ext uri="{63B3BB69-23CF-44E3-9099-C40C66FF867C}">
                    <a14:compatExt spid="_x0000_s1342469"/>
                  </a:ext>
                  <a:ext uri="{FF2B5EF4-FFF2-40B4-BE49-F238E27FC236}">
                    <a16:creationId xmlns:a16="http://schemas.microsoft.com/office/drawing/2014/main" id="{00000000-0008-0000-0C00-0000057C14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0" name="Check Box 246" hidden="1">
                <a:extLst>
                  <a:ext uri="{63B3BB69-23CF-44E3-9099-C40C66FF867C}">
                    <a14:compatExt spid="_x0000_s1342470"/>
                  </a:ext>
                  <a:ext uri="{FF2B5EF4-FFF2-40B4-BE49-F238E27FC236}">
                    <a16:creationId xmlns:a16="http://schemas.microsoft.com/office/drawing/2014/main" id="{00000000-0008-0000-0C00-0000067C1400}"/>
                  </a:ext>
                </a:extLst>
              </xdr:cNvPr>
              <xdr:cNvSpPr/>
            </xdr:nvSpPr>
            <xdr:spPr bwMode="auto">
              <a:xfrm>
                <a:off x="2307535" y="5317436"/>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1" name="Check Box 247" hidden="1">
                <a:extLst>
                  <a:ext uri="{63B3BB69-23CF-44E3-9099-C40C66FF867C}">
                    <a14:compatExt spid="_x0000_s1342471"/>
                  </a:ext>
                  <a:ext uri="{FF2B5EF4-FFF2-40B4-BE49-F238E27FC236}">
                    <a16:creationId xmlns:a16="http://schemas.microsoft.com/office/drawing/2014/main" id="{00000000-0008-0000-0C00-0000077C14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2" name="Check Box 248" hidden="1">
                <a:extLst>
                  <a:ext uri="{63B3BB69-23CF-44E3-9099-C40C66FF867C}">
                    <a14:compatExt spid="_x0000_s1342472"/>
                  </a:ext>
                  <a:ext uri="{FF2B5EF4-FFF2-40B4-BE49-F238E27FC236}">
                    <a16:creationId xmlns:a16="http://schemas.microsoft.com/office/drawing/2014/main" id="{00000000-0008-0000-0C00-0000087C1400}"/>
                  </a:ext>
                </a:extLst>
              </xdr:cNvPr>
              <xdr:cNvSpPr/>
            </xdr:nvSpPr>
            <xdr:spPr bwMode="auto">
              <a:xfrm>
                <a:off x="2307535" y="5657054"/>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3732972" y="1257300"/>
              <a:ext cx="207894" cy="857250"/>
              <a:chOff x="3756991" y="5135222"/>
              <a:chExt cx="210379" cy="869656"/>
            </a:xfrm>
          </xdr:grpSpPr>
          <xdr:sp macro="" textlink="">
            <xdr:nvSpPr>
              <xdr:cNvPr id="1342473" name="Check Box 257" hidden="1">
                <a:extLst>
                  <a:ext uri="{63B3BB69-23CF-44E3-9099-C40C66FF867C}">
                    <a14:compatExt spid="_x0000_s1342473"/>
                  </a:ext>
                  <a:ext uri="{FF2B5EF4-FFF2-40B4-BE49-F238E27FC236}">
                    <a16:creationId xmlns:a16="http://schemas.microsoft.com/office/drawing/2014/main" id="{00000000-0008-0000-0C00-0000097C1400}"/>
                  </a:ext>
                </a:extLst>
              </xdr:cNvPr>
              <xdr:cNvSpPr/>
            </xdr:nvSpPr>
            <xdr:spPr bwMode="auto">
              <a:xfrm>
                <a:off x="3756991" y="5135222"/>
                <a:ext cx="210379" cy="1739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4" name="Check Box 258" hidden="1">
                <a:extLst>
                  <a:ext uri="{63B3BB69-23CF-44E3-9099-C40C66FF867C}">
                    <a14:compatExt spid="_x0000_s1342474"/>
                  </a:ext>
                  <a:ext uri="{FF2B5EF4-FFF2-40B4-BE49-F238E27FC236}">
                    <a16:creationId xmlns:a16="http://schemas.microsoft.com/office/drawing/2014/main" id="{00000000-0008-0000-0C00-00000A7C14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5" name="Check Box 259" hidden="1">
                <a:extLst>
                  <a:ext uri="{63B3BB69-23CF-44E3-9099-C40C66FF867C}">
                    <a14:compatExt spid="_x0000_s1342475"/>
                  </a:ext>
                  <a:ext uri="{FF2B5EF4-FFF2-40B4-BE49-F238E27FC236}">
                    <a16:creationId xmlns:a16="http://schemas.microsoft.com/office/drawing/2014/main" id="{00000000-0008-0000-0C00-00000B7C14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6" name="Check Box 260" hidden="1">
                <a:extLst>
                  <a:ext uri="{63B3BB69-23CF-44E3-9099-C40C66FF867C}">
                    <a14:compatExt spid="_x0000_s1342476"/>
                  </a:ext>
                  <a:ext uri="{FF2B5EF4-FFF2-40B4-BE49-F238E27FC236}">
                    <a16:creationId xmlns:a16="http://schemas.microsoft.com/office/drawing/2014/main" id="{00000000-0008-0000-0C00-00000C7C14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7" name="Check Box 266" hidden="1">
                <a:extLst>
                  <a:ext uri="{63B3BB69-23CF-44E3-9099-C40C66FF867C}">
                    <a14:compatExt spid="_x0000_s1342477"/>
                  </a:ext>
                  <a:ext uri="{FF2B5EF4-FFF2-40B4-BE49-F238E27FC236}">
                    <a16:creationId xmlns:a16="http://schemas.microsoft.com/office/drawing/2014/main" id="{00000000-0008-0000-0C00-00000D7C1400}"/>
                  </a:ext>
                </a:extLst>
              </xdr:cNvPr>
              <xdr:cNvSpPr/>
            </xdr:nvSpPr>
            <xdr:spPr bwMode="auto">
              <a:xfrm>
                <a:off x="3756991" y="5830947"/>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4256086" y="1257300"/>
              <a:ext cx="209481" cy="857250"/>
              <a:chOff x="3756991" y="5135222"/>
              <a:chExt cx="210379" cy="869656"/>
            </a:xfrm>
          </xdr:grpSpPr>
          <xdr:sp macro="" textlink="">
            <xdr:nvSpPr>
              <xdr:cNvPr id="1342478" name="Check Box 14" hidden="1">
                <a:extLst>
                  <a:ext uri="{63B3BB69-23CF-44E3-9099-C40C66FF867C}">
                    <a14:compatExt spid="_x0000_s1342478"/>
                  </a:ext>
                  <a:ext uri="{FF2B5EF4-FFF2-40B4-BE49-F238E27FC236}">
                    <a16:creationId xmlns:a16="http://schemas.microsoft.com/office/drawing/2014/main" id="{00000000-0008-0000-0C00-00000E7C1400}"/>
                  </a:ext>
                </a:extLst>
              </xdr:cNvPr>
              <xdr:cNvSpPr/>
            </xdr:nvSpPr>
            <xdr:spPr bwMode="auto">
              <a:xfrm>
                <a:off x="3756991" y="5135222"/>
                <a:ext cx="210379" cy="1739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9" name="Check Box 15" hidden="1">
                <a:extLst>
                  <a:ext uri="{63B3BB69-23CF-44E3-9099-C40C66FF867C}">
                    <a14:compatExt spid="_x0000_s1342479"/>
                  </a:ext>
                  <a:ext uri="{FF2B5EF4-FFF2-40B4-BE49-F238E27FC236}">
                    <a16:creationId xmlns:a16="http://schemas.microsoft.com/office/drawing/2014/main" id="{00000000-0008-0000-0C00-00000F7C14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0" name="Check Box 16" hidden="1">
                <a:extLst>
                  <a:ext uri="{63B3BB69-23CF-44E3-9099-C40C66FF867C}">
                    <a14:compatExt spid="_x0000_s1342480"/>
                  </a:ext>
                  <a:ext uri="{FF2B5EF4-FFF2-40B4-BE49-F238E27FC236}">
                    <a16:creationId xmlns:a16="http://schemas.microsoft.com/office/drawing/2014/main" id="{00000000-0008-0000-0C00-0000107C14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1" name="Check Box 17" hidden="1">
                <a:extLst>
                  <a:ext uri="{63B3BB69-23CF-44E3-9099-C40C66FF867C}">
                    <a14:compatExt spid="_x0000_s1342481"/>
                  </a:ext>
                  <a:ext uri="{FF2B5EF4-FFF2-40B4-BE49-F238E27FC236}">
                    <a16:creationId xmlns:a16="http://schemas.microsoft.com/office/drawing/2014/main" id="{00000000-0008-0000-0C00-0000117C14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2" name="Check Box 18" hidden="1">
                <a:extLst>
                  <a:ext uri="{63B3BB69-23CF-44E3-9099-C40C66FF867C}">
                    <a14:compatExt spid="_x0000_s1342482"/>
                  </a:ext>
                  <a:ext uri="{FF2B5EF4-FFF2-40B4-BE49-F238E27FC236}">
                    <a16:creationId xmlns:a16="http://schemas.microsoft.com/office/drawing/2014/main" id="{00000000-0008-0000-0C00-0000127C1400}"/>
                  </a:ext>
                </a:extLst>
              </xdr:cNvPr>
              <xdr:cNvSpPr/>
            </xdr:nvSpPr>
            <xdr:spPr bwMode="auto">
              <a:xfrm>
                <a:off x="3756991" y="5830947"/>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3829050" y="2457450"/>
              <a:ext cx="1152525" cy="197222"/>
              <a:chOff x="3149810" y="2696362"/>
              <a:chExt cx="1162618" cy="202824"/>
            </a:xfrm>
          </xdr:grpSpPr>
          <xdr:sp macro="" textlink="">
            <xdr:nvSpPr>
              <xdr:cNvPr id="1342483" name="Check Box 19" hidden="1">
                <a:extLst>
                  <a:ext uri="{63B3BB69-23CF-44E3-9099-C40C66FF867C}">
                    <a14:compatExt spid="_x0000_s1342483"/>
                  </a:ext>
                  <a:ext uri="{FF2B5EF4-FFF2-40B4-BE49-F238E27FC236}">
                    <a16:creationId xmlns:a16="http://schemas.microsoft.com/office/drawing/2014/main" id="{00000000-0008-0000-0C00-0000137C1400}"/>
                  </a:ext>
                </a:extLst>
              </xdr:cNvPr>
              <xdr:cNvSpPr/>
            </xdr:nvSpPr>
            <xdr:spPr bwMode="auto">
              <a:xfrm>
                <a:off x="3149810" y="269636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4" name="Check Box 20" hidden="1">
                <a:extLst>
                  <a:ext uri="{63B3BB69-23CF-44E3-9099-C40C66FF867C}">
                    <a14:compatExt spid="_x0000_s1342484"/>
                  </a:ext>
                  <a:ext uri="{FF2B5EF4-FFF2-40B4-BE49-F238E27FC236}">
                    <a16:creationId xmlns:a16="http://schemas.microsoft.com/office/drawing/2014/main" id="{00000000-0008-0000-0C00-0000147C1400}"/>
                  </a:ext>
                </a:extLst>
              </xdr:cNvPr>
              <xdr:cNvSpPr/>
            </xdr:nvSpPr>
            <xdr:spPr bwMode="auto">
              <a:xfrm>
                <a:off x="3754935" y="2696367"/>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714750" y="723900"/>
          <a:ext cx="1152525" cy="197222"/>
          <a:chOff x="3149607" y="2696162"/>
          <a:chExt cx="1162614" cy="202825"/>
        </a:xfrm>
      </xdr:grpSpPr>
      <xdr:sp macro="" textlink="">
        <xdr:nvSpPr>
          <xdr:cNvPr id="8"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C00-0000080000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C00-0000090000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33</xdr:row>
          <xdr:rowOff>152400</xdr:rowOff>
        </xdr:from>
        <xdr:to>
          <xdr:col>27</xdr:col>
          <xdr:colOff>152400</xdr:colOff>
          <xdr:row>35</xdr:row>
          <xdr:rowOff>6722</xdr:rowOff>
        </xdr:to>
        <xdr:grpSp>
          <xdr:nvGrpSpPr>
            <xdr:cNvPr id="10" name="グループ化 9">
              <a:extLst>
                <a:ext uri="{FF2B5EF4-FFF2-40B4-BE49-F238E27FC236}">
                  <a16:creationId xmlns:a16="http://schemas.microsoft.com/office/drawing/2014/main" id="{00000000-0008-0000-0C00-00000A000000}"/>
                </a:ext>
              </a:extLst>
            </xdr:cNvPr>
            <xdr:cNvGrpSpPr/>
          </xdr:nvGrpSpPr>
          <xdr:grpSpPr>
            <a:xfrm>
              <a:off x="3829050" y="5676900"/>
              <a:ext cx="1152525" cy="197222"/>
              <a:chOff x="3149810" y="2696090"/>
              <a:chExt cx="1162618" cy="202824"/>
            </a:xfrm>
          </xdr:grpSpPr>
          <xdr:sp macro="" textlink="">
            <xdr:nvSpPr>
              <xdr:cNvPr id="1342485" name="Check Box 21" hidden="1">
                <a:extLst>
                  <a:ext uri="{63B3BB69-23CF-44E3-9099-C40C66FF867C}">
                    <a14:compatExt spid="_x0000_s1342485"/>
                  </a:ext>
                  <a:ext uri="{FF2B5EF4-FFF2-40B4-BE49-F238E27FC236}">
                    <a16:creationId xmlns:a16="http://schemas.microsoft.com/office/drawing/2014/main" id="{00000000-0008-0000-0C00-0000157C1400}"/>
                  </a:ext>
                </a:extLst>
              </xdr:cNvPr>
              <xdr:cNvSpPr/>
            </xdr:nvSpPr>
            <xdr:spPr bwMode="auto">
              <a:xfrm>
                <a:off x="3149810" y="269609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6" name="Check Box 22" hidden="1">
                <a:extLst>
                  <a:ext uri="{63B3BB69-23CF-44E3-9099-C40C66FF867C}">
                    <a14:compatExt spid="_x0000_s1342486"/>
                  </a:ext>
                  <a:ext uri="{FF2B5EF4-FFF2-40B4-BE49-F238E27FC236}">
                    <a16:creationId xmlns:a16="http://schemas.microsoft.com/office/drawing/2014/main" id="{00000000-0008-0000-0C00-0000167C1400}"/>
                  </a:ext>
                </a:extLst>
              </xdr:cNvPr>
              <xdr:cNvSpPr/>
            </xdr:nvSpPr>
            <xdr:spPr bwMode="auto">
              <a:xfrm>
                <a:off x="3754935"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38</xdr:row>
          <xdr:rowOff>0</xdr:rowOff>
        </xdr:from>
        <xdr:to>
          <xdr:col>27</xdr:col>
          <xdr:colOff>152400</xdr:colOff>
          <xdr:row>39</xdr:row>
          <xdr:rowOff>0</xdr:rowOff>
        </xdr:to>
        <xdr:grpSp>
          <xdr:nvGrpSpPr>
            <xdr:cNvPr id="11" name="グループ化 10">
              <a:extLst>
                <a:ext uri="{FF2B5EF4-FFF2-40B4-BE49-F238E27FC236}">
                  <a16:creationId xmlns:a16="http://schemas.microsoft.com/office/drawing/2014/main" id="{00000000-0008-0000-0C00-00000B000000}"/>
                </a:ext>
              </a:extLst>
            </xdr:cNvPr>
            <xdr:cNvGrpSpPr/>
          </xdr:nvGrpSpPr>
          <xdr:grpSpPr>
            <a:xfrm>
              <a:off x="3829050" y="6381750"/>
              <a:ext cx="1152525" cy="171450"/>
              <a:chOff x="3149810" y="2696267"/>
              <a:chExt cx="1162618" cy="202822"/>
            </a:xfrm>
          </xdr:grpSpPr>
          <xdr:sp macro="" textlink="">
            <xdr:nvSpPr>
              <xdr:cNvPr id="1342487" name="Check Box 23" hidden="1">
                <a:extLst>
                  <a:ext uri="{63B3BB69-23CF-44E3-9099-C40C66FF867C}">
                    <a14:compatExt spid="_x0000_s1342487"/>
                  </a:ext>
                  <a:ext uri="{FF2B5EF4-FFF2-40B4-BE49-F238E27FC236}">
                    <a16:creationId xmlns:a16="http://schemas.microsoft.com/office/drawing/2014/main" id="{00000000-0008-0000-0C00-0000177C1400}"/>
                  </a:ext>
                </a:extLst>
              </xdr:cNvPr>
              <xdr:cNvSpPr/>
            </xdr:nvSpPr>
            <xdr:spPr bwMode="auto">
              <a:xfrm>
                <a:off x="3149810" y="269626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8" name="Check Box 24" hidden="1">
                <a:extLst>
                  <a:ext uri="{63B3BB69-23CF-44E3-9099-C40C66FF867C}">
                    <a14:compatExt spid="_x0000_s1342488"/>
                  </a:ext>
                  <a:ext uri="{FF2B5EF4-FFF2-40B4-BE49-F238E27FC236}">
                    <a16:creationId xmlns:a16="http://schemas.microsoft.com/office/drawing/2014/main" id="{00000000-0008-0000-0C00-0000187C1400}"/>
                  </a:ext>
                </a:extLst>
              </xdr:cNvPr>
              <xdr:cNvSpPr/>
            </xdr:nvSpPr>
            <xdr:spPr bwMode="auto">
              <a:xfrm>
                <a:off x="3754935" y="2696342"/>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47</xdr:row>
          <xdr:rowOff>133350</xdr:rowOff>
        </xdr:from>
        <xdr:to>
          <xdr:col>5</xdr:col>
          <xdr:colOff>123825</xdr:colOff>
          <xdr:row>49</xdr:row>
          <xdr:rowOff>38100</xdr:rowOff>
        </xdr:to>
        <xdr:sp macro="" textlink="">
          <xdr:nvSpPr>
            <xdr:cNvPr id="1342489" name="Check Box 25" hidden="1">
              <a:extLst>
                <a:ext uri="{63B3BB69-23CF-44E3-9099-C40C66FF867C}">
                  <a14:compatExt spid="_x0000_s1342489"/>
                </a:ext>
                <a:ext uri="{FF2B5EF4-FFF2-40B4-BE49-F238E27FC236}">
                  <a16:creationId xmlns:a16="http://schemas.microsoft.com/office/drawing/2014/main" id="{00000000-0008-0000-0C00-000019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47</xdr:row>
          <xdr:rowOff>152400</xdr:rowOff>
        </xdr:from>
        <xdr:to>
          <xdr:col>26</xdr:col>
          <xdr:colOff>133350</xdr:colOff>
          <xdr:row>49</xdr:row>
          <xdr:rowOff>19050</xdr:rowOff>
        </xdr:to>
        <xdr:grpSp>
          <xdr:nvGrpSpPr>
            <xdr:cNvPr id="12" name="グループ化 11">
              <a:extLst>
                <a:ext uri="{FF2B5EF4-FFF2-40B4-BE49-F238E27FC236}">
                  <a16:creationId xmlns:a16="http://schemas.microsoft.com/office/drawing/2014/main" id="{00000000-0008-0000-0C00-00000C000000}"/>
                </a:ext>
              </a:extLst>
            </xdr:cNvPr>
            <xdr:cNvGrpSpPr/>
          </xdr:nvGrpSpPr>
          <xdr:grpSpPr>
            <a:xfrm>
              <a:off x="3381375" y="8077200"/>
              <a:ext cx="1400175" cy="209550"/>
              <a:chOff x="3200393" y="7743881"/>
              <a:chExt cx="1400184" cy="209551"/>
            </a:xfrm>
          </xdr:grpSpPr>
          <xdr:sp macro="" textlink="">
            <xdr:nvSpPr>
              <xdr:cNvPr id="1342490" name="Check Box 26" descr="いない･" hidden="1">
                <a:extLst>
                  <a:ext uri="{63B3BB69-23CF-44E3-9099-C40C66FF867C}">
                    <a14:compatExt spid="_x0000_s1342490"/>
                  </a:ext>
                  <a:ext uri="{FF2B5EF4-FFF2-40B4-BE49-F238E27FC236}">
                    <a16:creationId xmlns:a16="http://schemas.microsoft.com/office/drawing/2014/main" id="{00000000-0008-0000-0C00-00001A7C1400}"/>
                  </a:ext>
                </a:extLst>
              </xdr:cNvPr>
              <xdr:cNvSpPr/>
            </xdr:nvSpPr>
            <xdr:spPr bwMode="auto">
              <a:xfrm>
                <a:off x="3200393" y="7743881"/>
                <a:ext cx="723783"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42491" name="Check Box 27" descr="いない･" hidden="1">
                <a:extLst>
                  <a:ext uri="{63B3BB69-23CF-44E3-9099-C40C66FF867C}">
                    <a14:compatExt spid="_x0000_s1342491"/>
                  </a:ext>
                  <a:ext uri="{FF2B5EF4-FFF2-40B4-BE49-F238E27FC236}">
                    <a16:creationId xmlns:a16="http://schemas.microsoft.com/office/drawing/2014/main" id="{00000000-0008-0000-0C00-00001B7C1400}"/>
                  </a:ext>
                </a:extLst>
              </xdr:cNvPr>
              <xdr:cNvSpPr/>
            </xdr:nvSpPr>
            <xdr:spPr bwMode="auto">
              <a:xfrm>
                <a:off x="3924289" y="7762884"/>
                <a:ext cx="676288"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85725</xdr:colOff>
          <xdr:row>54</xdr:row>
          <xdr:rowOff>0</xdr:rowOff>
        </xdr:to>
        <xdr:sp macro="" textlink="">
          <xdr:nvSpPr>
            <xdr:cNvPr id="1342492" name="Check Box 28" hidden="1">
              <a:extLst>
                <a:ext uri="{63B3BB69-23CF-44E3-9099-C40C66FF867C}">
                  <a14:compatExt spid="_x0000_s1342492"/>
                </a:ext>
                <a:ext uri="{FF2B5EF4-FFF2-40B4-BE49-F238E27FC236}">
                  <a16:creationId xmlns:a16="http://schemas.microsoft.com/office/drawing/2014/main" id="{00000000-0008-0000-0C00-00001C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5</xdr:col>
          <xdr:colOff>85725</xdr:colOff>
          <xdr:row>54</xdr:row>
          <xdr:rowOff>0</xdr:rowOff>
        </xdr:to>
        <xdr:sp macro="" textlink="">
          <xdr:nvSpPr>
            <xdr:cNvPr id="1342493" name="Check Box 29" hidden="1">
              <a:extLst>
                <a:ext uri="{63B3BB69-23CF-44E3-9099-C40C66FF867C}">
                  <a14:compatExt spid="_x0000_s1342493"/>
                </a:ext>
                <a:ext uri="{FF2B5EF4-FFF2-40B4-BE49-F238E27FC236}">
                  <a16:creationId xmlns:a16="http://schemas.microsoft.com/office/drawing/2014/main" id="{00000000-0008-0000-0C00-00001D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0</xdr:rowOff>
        </xdr:from>
        <xdr:to>
          <xdr:col>10</xdr:col>
          <xdr:colOff>85725</xdr:colOff>
          <xdr:row>54</xdr:row>
          <xdr:rowOff>0</xdr:rowOff>
        </xdr:to>
        <xdr:sp macro="" textlink="">
          <xdr:nvSpPr>
            <xdr:cNvPr id="1342494" name="Check Box 30" hidden="1">
              <a:extLst>
                <a:ext uri="{63B3BB69-23CF-44E3-9099-C40C66FF867C}">
                  <a14:compatExt spid="_x0000_s1342494"/>
                </a:ext>
                <a:ext uri="{FF2B5EF4-FFF2-40B4-BE49-F238E27FC236}">
                  <a16:creationId xmlns:a16="http://schemas.microsoft.com/office/drawing/2014/main" id="{00000000-0008-0000-0C00-00001E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53</xdr:row>
          <xdr:rowOff>0</xdr:rowOff>
        </xdr:from>
        <xdr:to>
          <xdr:col>22</xdr:col>
          <xdr:colOff>85725</xdr:colOff>
          <xdr:row>54</xdr:row>
          <xdr:rowOff>0</xdr:rowOff>
        </xdr:to>
        <xdr:sp macro="" textlink="">
          <xdr:nvSpPr>
            <xdr:cNvPr id="1342495" name="Check Box 31" hidden="1">
              <a:extLst>
                <a:ext uri="{63B3BB69-23CF-44E3-9099-C40C66FF867C}">
                  <a14:compatExt spid="_x0000_s1342495"/>
                </a:ext>
                <a:ext uri="{FF2B5EF4-FFF2-40B4-BE49-F238E27FC236}">
                  <a16:creationId xmlns:a16="http://schemas.microsoft.com/office/drawing/2014/main" id="{00000000-0008-0000-0C00-00001F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0</xdr:rowOff>
        </xdr:from>
        <xdr:to>
          <xdr:col>5</xdr:col>
          <xdr:colOff>85725</xdr:colOff>
          <xdr:row>55</xdr:row>
          <xdr:rowOff>0</xdr:rowOff>
        </xdr:to>
        <xdr:sp macro="" textlink="">
          <xdr:nvSpPr>
            <xdr:cNvPr id="1342496" name="Check Box 32" hidden="1">
              <a:extLst>
                <a:ext uri="{63B3BB69-23CF-44E3-9099-C40C66FF867C}">
                  <a14:compatExt spid="_x0000_s1342496"/>
                </a:ext>
                <a:ext uri="{FF2B5EF4-FFF2-40B4-BE49-F238E27FC236}">
                  <a16:creationId xmlns:a16="http://schemas.microsoft.com/office/drawing/2014/main" id="{00000000-0008-0000-0C00-000020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152400</xdr:rowOff>
        </xdr:from>
        <xdr:to>
          <xdr:col>6</xdr:col>
          <xdr:colOff>38100</xdr:colOff>
          <xdr:row>60</xdr:row>
          <xdr:rowOff>0</xdr:rowOff>
        </xdr:to>
        <xdr:sp macro="" textlink="">
          <xdr:nvSpPr>
            <xdr:cNvPr id="1342497" name="Check Box 33" hidden="1">
              <a:extLst>
                <a:ext uri="{63B3BB69-23CF-44E3-9099-C40C66FF867C}">
                  <a14:compatExt spid="_x0000_s1342497"/>
                </a:ext>
                <a:ext uri="{FF2B5EF4-FFF2-40B4-BE49-F238E27FC236}">
                  <a16:creationId xmlns:a16="http://schemas.microsoft.com/office/drawing/2014/main" id="{00000000-0008-0000-0C00-000021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58</xdr:row>
          <xdr:rowOff>152400</xdr:rowOff>
        </xdr:from>
        <xdr:to>
          <xdr:col>11</xdr:col>
          <xdr:colOff>28575</xdr:colOff>
          <xdr:row>60</xdr:row>
          <xdr:rowOff>0</xdr:rowOff>
        </xdr:to>
        <xdr:sp macro="" textlink="">
          <xdr:nvSpPr>
            <xdr:cNvPr id="1342498" name="Check Box 34" hidden="1">
              <a:extLst>
                <a:ext uri="{63B3BB69-23CF-44E3-9099-C40C66FF867C}">
                  <a14:compatExt spid="_x0000_s1342498"/>
                </a:ext>
                <a:ext uri="{FF2B5EF4-FFF2-40B4-BE49-F238E27FC236}">
                  <a16:creationId xmlns:a16="http://schemas.microsoft.com/office/drawing/2014/main" id="{00000000-0008-0000-0C00-000022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57</xdr:row>
          <xdr:rowOff>0</xdr:rowOff>
        </xdr:from>
        <xdr:to>
          <xdr:col>27</xdr:col>
          <xdr:colOff>152400</xdr:colOff>
          <xdr:row>58</xdr:row>
          <xdr:rowOff>25772</xdr:rowOff>
        </xdr:to>
        <xdr:grpSp>
          <xdr:nvGrpSpPr>
            <xdr:cNvPr id="13" name="グループ化 12">
              <a:extLst>
                <a:ext uri="{FF2B5EF4-FFF2-40B4-BE49-F238E27FC236}">
                  <a16:creationId xmlns:a16="http://schemas.microsoft.com/office/drawing/2014/main" id="{00000000-0008-0000-0C00-00000D000000}"/>
                </a:ext>
              </a:extLst>
            </xdr:cNvPr>
            <xdr:cNvGrpSpPr/>
          </xdr:nvGrpSpPr>
          <xdr:grpSpPr>
            <a:xfrm>
              <a:off x="3829051" y="9639300"/>
              <a:ext cx="1152524" cy="197222"/>
              <a:chOff x="3149793" y="2696366"/>
              <a:chExt cx="1162614" cy="202824"/>
            </a:xfrm>
          </xdr:grpSpPr>
          <xdr:sp macro="" textlink="">
            <xdr:nvSpPr>
              <xdr:cNvPr id="1342499" name="Check Box 35" hidden="1">
                <a:extLst>
                  <a:ext uri="{63B3BB69-23CF-44E3-9099-C40C66FF867C}">
                    <a14:compatExt spid="_x0000_s1342499"/>
                  </a:ext>
                  <a:ext uri="{FF2B5EF4-FFF2-40B4-BE49-F238E27FC236}">
                    <a16:creationId xmlns:a16="http://schemas.microsoft.com/office/drawing/2014/main" id="{00000000-0008-0000-0C00-0000237C1400}"/>
                  </a:ext>
                </a:extLst>
              </xdr:cNvPr>
              <xdr:cNvSpPr/>
            </xdr:nvSpPr>
            <xdr:spPr bwMode="auto">
              <a:xfrm>
                <a:off x="3149793" y="269636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0" name="Check Box 36" hidden="1">
                <a:extLst>
                  <a:ext uri="{63B3BB69-23CF-44E3-9099-C40C66FF867C}">
                    <a14:compatExt spid="_x0000_s1342500"/>
                  </a:ext>
                  <a:ext uri="{FF2B5EF4-FFF2-40B4-BE49-F238E27FC236}">
                    <a16:creationId xmlns:a16="http://schemas.microsoft.com/office/drawing/2014/main" id="{00000000-0008-0000-0C00-0000247C1400}"/>
                  </a:ext>
                </a:extLst>
              </xdr:cNvPr>
              <xdr:cNvSpPr/>
            </xdr:nvSpPr>
            <xdr:spPr bwMode="auto">
              <a:xfrm>
                <a:off x="3754914" y="2696366"/>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161925</xdr:rowOff>
        </xdr:from>
        <xdr:to>
          <xdr:col>6</xdr:col>
          <xdr:colOff>38100</xdr:colOff>
          <xdr:row>61</xdr:row>
          <xdr:rowOff>9525</xdr:rowOff>
        </xdr:to>
        <xdr:sp macro="" textlink="">
          <xdr:nvSpPr>
            <xdr:cNvPr id="1342501" name="Check Box 37" hidden="1">
              <a:extLst>
                <a:ext uri="{63B3BB69-23CF-44E3-9099-C40C66FF867C}">
                  <a14:compatExt spid="_x0000_s1342501"/>
                </a:ext>
                <a:ext uri="{FF2B5EF4-FFF2-40B4-BE49-F238E27FC236}">
                  <a16:creationId xmlns:a16="http://schemas.microsoft.com/office/drawing/2014/main" id="{00000000-0008-0000-0C00-000025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14" name="グループ化 79">
              <a:extLst>
                <a:ext uri="{FF2B5EF4-FFF2-40B4-BE49-F238E27FC236}">
                  <a16:creationId xmlns:a16="http://schemas.microsoft.com/office/drawing/2014/main" id="{00000000-0008-0000-0C00-00000E000000}"/>
                </a:ext>
              </a:extLst>
            </xdr:cNvPr>
            <xdr:cNvGrpSpPr>
              <a:grpSpLocks/>
            </xdr:cNvGrpSpPr>
          </xdr:nvGrpSpPr>
          <xdr:grpSpPr bwMode="auto">
            <a:xfrm>
              <a:off x="3829050" y="723900"/>
              <a:ext cx="1152525" cy="200025"/>
              <a:chOff x="31496" y="26961"/>
              <a:chExt cx="11626" cy="2028"/>
            </a:xfrm>
          </xdr:grpSpPr>
          <xdr:sp macro="" textlink="">
            <xdr:nvSpPr>
              <xdr:cNvPr id="1342502" name="Check Box 38" hidden="1">
                <a:extLst>
                  <a:ext uri="{63B3BB69-23CF-44E3-9099-C40C66FF867C}">
                    <a14:compatExt spid="_x0000_s1342502"/>
                  </a:ext>
                  <a:ext uri="{FF2B5EF4-FFF2-40B4-BE49-F238E27FC236}">
                    <a16:creationId xmlns:a16="http://schemas.microsoft.com/office/drawing/2014/main" id="{00000000-0008-0000-0C00-0000267C14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3" name="Check Box 39" hidden="1">
                <a:extLst>
                  <a:ext uri="{63B3BB69-23CF-44E3-9099-C40C66FF867C}">
                    <a14:compatExt spid="_x0000_s1342503"/>
                  </a:ext>
                  <a:ext uri="{FF2B5EF4-FFF2-40B4-BE49-F238E27FC236}">
                    <a16:creationId xmlns:a16="http://schemas.microsoft.com/office/drawing/2014/main" id="{00000000-0008-0000-0C00-0000277C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63</xdr:row>
      <xdr:rowOff>4762</xdr:rowOff>
    </xdr:from>
    <xdr:to>
      <xdr:col>27</xdr:col>
      <xdr:colOff>85725</xdr:colOff>
      <xdr:row>64</xdr:row>
      <xdr:rowOff>152400</xdr:rowOff>
    </xdr:to>
    <xdr:sp macro="" textlink="">
      <xdr:nvSpPr>
        <xdr:cNvPr id="15" name="大かっこ 14">
          <a:extLst>
            <a:ext uri="{FF2B5EF4-FFF2-40B4-BE49-F238E27FC236}">
              <a16:creationId xmlns:a16="http://schemas.microsoft.com/office/drawing/2014/main" id="{00000000-0008-0000-0C00-00000F000000}"/>
            </a:ext>
          </a:extLst>
        </xdr:cNvPr>
        <xdr:cNvSpPr/>
      </xdr:nvSpPr>
      <xdr:spPr>
        <a:xfrm>
          <a:off x="585788" y="10663237"/>
          <a:ext cx="4329112" cy="3190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21</xdr:col>
          <xdr:colOff>95250</xdr:colOff>
          <xdr:row>19</xdr:row>
          <xdr:rowOff>142875</xdr:rowOff>
        </xdr:from>
        <xdr:to>
          <xdr:col>27</xdr:col>
          <xdr:colOff>161925</xdr:colOff>
          <xdr:row>20</xdr:row>
          <xdr:rowOff>168647</xdr:rowOff>
        </xdr:to>
        <xdr:grpSp>
          <xdr:nvGrpSpPr>
            <xdr:cNvPr id="16" name="グループ化 15">
              <a:extLst>
                <a:ext uri="{FF2B5EF4-FFF2-40B4-BE49-F238E27FC236}">
                  <a16:creationId xmlns:a16="http://schemas.microsoft.com/office/drawing/2014/main" id="{00000000-0008-0000-0C00-000010000000}"/>
                </a:ext>
              </a:extLst>
            </xdr:cNvPr>
            <xdr:cNvGrpSpPr/>
          </xdr:nvGrpSpPr>
          <xdr:grpSpPr>
            <a:xfrm>
              <a:off x="3838575" y="3267075"/>
              <a:ext cx="1152525" cy="197222"/>
              <a:chOff x="3149810" y="2696112"/>
              <a:chExt cx="1162618" cy="202824"/>
            </a:xfrm>
          </xdr:grpSpPr>
          <xdr:sp macro="" textlink="">
            <xdr:nvSpPr>
              <xdr:cNvPr id="1342504" name="Check Box 40" hidden="1">
                <a:extLst>
                  <a:ext uri="{63B3BB69-23CF-44E3-9099-C40C66FF867C}">
                    <a14:compatExt spid="_x0000_s1342504"/>
                  </a:ext>
                  <a:ext uri="{FF2B5EF4-FFF2-40B4-BE49-F238E27FC236}">
                    <a16:creationId xmlns:a16="http://schemas.microsoft.com/office/drawing/2014/main" id="{00000000-0008-0000-0C00-0000287C1400}"/>
                  </a:ext>
                </a:extLst>
              </xdr:cNvPr>
              <xdr:cNvSpPr/>
            </xdr:nvSpPr>
            <xdr:spPr bwMode="auto">
              <a:xfrm>
                <a:off x="3149810" y="269611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5" name="Check Box 41" hidden="1">
                <a:extLst>
                  <a:ext uri="{63B3BB69-23CF-44E3-9099-C40C66FF867C}">
                    <a14:compatExt spid="_x0000_s1342505"/>
                  </a:ext>
                  <a:ext uri="{FF2B5EF4-FFF2-40B4-BE49-F238E27FC236}">
                    <a16:creationId xmlns:a16="http://schemas.microsoft.com/office/drawing/2014/main" id="{00000000-0008-0000-0C00-0000297C1400}"/>
                  </a:ext>
                </a:extLst>
              </xdr:cNvPr>
              <xdr:cNvSpPr/>
            </xdr:nvSpPr>
            <xdr:spPr bwMode="auto">
              <a:xfrm>
                <a:off x="3754935"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30</xdr:row>
          <xdr:rowOff>161925</xdr:rowOff>
        </xdr:from>
        <xdr:to>
          <xdr:col>27</xdr:col>
          <xdr:colOff>152400</xdr:colOff>
          <xdr:row>32</xdr:row>
          <xdr:rowOff>16247</xdr:rowOff>
        </xdr:to>
        <xdr:grpSp>
          <xdr:nvGrpSpPr>
            <xdr:cNvPr id="17" name="グループ化 16">
              <a:extLst>
                <a:ext uri="{FF2B5EF4-FFF2-40B4-BE49-F238E27FC236}">
                  <a16:creationId xmlns:a16="http://schemas.microsoft.com/office/drawing/2014/main" id="{00000000-0008-0000-0C00-000011000000}"/>
                </a:ext>
              </a:extLst>
            </xdr:cNvPr>
            <xdr:cNvGrpSpPr/>
          </xdr:nvGrpSpPr>
          <xdr:grpSpPr>
            <a:xfrm>
              <a:off x="3829050" y="5172075"/>
              <a:ext cx="1152525" cy="197222"/>
              <a:chOff x="3149810" y="2696089"/>
              <a:chExt cx="1162618" cy="202824"/>
            </a:xfrm>
          </xdr:grpSpPr>
          <xdr:sp macro="" textlink="">
            <xdr:nvSpPr>
              <xdr:cNvPr id="1342506" name="Check Box 42" hidden="1">
                <a:extLst>
                  <a:ext uri="{63B3BB69-23CF-44E3-9099-C40C66FF867C}">
                    <a14:compatExt spid="_x0000_s1342506"/>
                  </a:ext>
                  <a:ext uri="{FF2B5EF4-FFF2-40B4-BE49-F238E27FC236}">
                    <a16:creationId xmlns:a16="http://schemas.microsoft.com/office/drawing/2014/main" id="{00000000-0008-0000-0C00-00002A7C1400}"/>
                  </a:ext>
                </a:extLst>
              </xdr:cNvPr>
              <xdr:cNvSpPr/>
            </xdr:nvSpPr>
            <xdr:spPr bwMode="auto">
              <a:xfrm>
                <a:off x="3149810" y="269608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7" name="Check Box 43" hidden="1">
                <a:extLst>
                  <a:ext uri="{63B3BB69-23CF-44E3-9099-C40C66FF867C}">
                    <a14:compatExt spid="_x0000_s1342507"/>
                  </a:ext>
                  <a:ext uri="{FF2B5EF4-FFF2-40B4-BE49-F238E27FC236}">
                    <a16:creationId xmlns:a16="http://schemas.microsoft.com/office/drawing/2014/main" id="{00000000-0008-0000-0C00-00002B7C1400}"/>
                  </a:ext>
                </a:extLst>
              </xdr:cNvPr>
              <xdr:cNvSpPr/>
            </xdr:nvSpPr>
            <xdr:spPr bwMode="auto">
              <a:xfrm>
                <a:off x="3754935"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50</xdr:row>
          <xdr:rowOff>161925</xdr:rowOff>
        </xdr:from>
        <xdr:to>
          <xdr:col>26</xdr:col>
          <xdr:colOff>57150</xdr:colOff>
          <xdr:row>51</xdr:row>
          <xdr:rowOff>170475</xdr:rowOff>
        </xdr:to>
        <xdr:grpSp>
          <xdr:nvGrpSpPr>
            <xdr:cNvPr id="19" name="グループ化 18">
              <a:extLst>
                <a:ext uri="{FF2B5EF4-FFF2-40B4-BE49-F238E27FC236}">
                  <a16:creationId xmlns:a16="http://schemas.microsoft.com/office/drawing/2014/main" id="{00000000-0008-0000-0C00-000013000000}"/>
                </a:ext>
              </a:extLst>
            </xdr:cNvPr>
            <xdr:cNvGrpSpPr/>
          </xdr:nvGrpSpPr>
          <xdr:grpSpPr>
            <a:xfrm>
              <a:off x="2495550" y="8601075"/>
              <a:ext cx="2209800" cy="180000"/>
              <a:chOff x="2724157" y="6886562"/>
              <a:chExt cx="2028811" cy="180000"/>
            </a:xfrm>
          </xdr:grpSpPr>
          <xdr:sp macro="" textlink="">
            <xdr:nvSpPr>
              <xdr:cNvPr id="1342510" name="Check Box 116" hidden="1">
                <a:extLst>
                  <a:ext uri="{63B3BB69-23CF-44E3-9099-C40C66FF867C}">
                    <a14:compatExt spid="_x0000_s1342510"/>
                  </a:ext>
                  <a:ext uri="{FF2B5EF4-FFF2-40B4-BE49-F238E27FC236}">
                    <a16:creationId xmlns:a16="http://schemas.microsoft.com/office/drawing/2014/main" id="{00000000-0008-0000-0C00-00002E7C14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42511" name="Check Box 117" hidden="1">
                <a:extLst>
                  <a:ext uri="{63B3BB69-23CF-44E3-9099-C40C66FF867C}">
                    <a14:compatExt spid="_x0000_s1342511"/>
                  </a:ext>
                  <a:ext uri="{FF2B5EF4-FFF2-40B4-BE49-F238E27FC236}">
                    <a16:creationId xmlns:a16="http://schemas.microsoft.com/office/drawing/2014/main" id="{00000000-0008-0000-0C00-00002F7C1400}"/>
                  </a:ext>
                </a:extLst>
              </xdr:cNvPr>
              <xdr:cNvSpPr/>
            </xdr:nvSpPr>
            <xdr:spPr bwMode="auto">
              <a:xfrm>
                <a:off x="3890020" y="6886562"/>
                <a:ext cx="86294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法定外控除なし</a:t>
                </a:r>
              </a:p>
            </xdr:txBody>
          </xdr:sp>
          <xdr:sp macro="" textlink="">
            <xdr:nvSpPr>
              <xdr:cNvPr id="1342512" name="Check Box 118" hidden="1">
                <a:extLst>
                  <a:ext uri="{63B3BB69-23CF-44E3-9099-C40C66FF867C}">
                    <a14:compatExt spid="_x0000_s1342512"/>
                  </a:ext>
                  <a:ext uri="{FF2B5EF4-FFF2-40B4-BE49-F238E27FC236}">
                    <a16:creationId xmlns:a16="http://schemas.microsoft.com/office/drawing/2014/main" id="{00000000-0008-0000-0C00-0000307C14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58</xdr:row>
          <xdr:rowOff>152400</xdr:rowOff>
        </xdr:from>
        <xdr:to>
          <xdr:col>18</xdr:col>
          <xdr:colOff>28575</xdr:colOff>
          <xdr:row>60</xdr:row>
          <xdr:rowOff>0</xdr:rowOff>
        </xdr:to>
        <xdr:sp macro="" textlink="">
          <xdr:nvSpPr>
            <xdr:cNvPr id="1342513" name="Check Box 49" hidden="1">
              <a:extLst>
                <a:ext uri="{63B3BB69-23CF-44E3-9099-C40C66FF867C}">
                  <a14:compatExt spid="_x0000_s1342513"/>
                </a:ext>
                <a:ext uri="{FF2B5EF4-FFF2-40B4-BE49-F238E27FC236}">
                  <a16:creationId xmlns:a16="http://schemas.microsoft.com/office/drawing/2014/main" id="{00000000-0008-0000-0C00-000031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24</xdr:row>
          <xdr:rowOff>0</xdr:rowOff>
        </xdr:from>
        <xdr:to>
          <xdr:col>27</xdr:col>
          <xdr:colOff>161925</xdr:colOff>
          <xdr:row>25</xdr:row>
          <xdr:rowOff>25772</xdr:rowOff>
        </xdr:to>
        <xdr:grpSp>
          <xdr:nvGrpSpPr>
            <xdr:cNvPr id="20" name="グループ化 19">
              <a:extLst>
                <a:ext uri="{FF2B5EF4-FFF2-40B4-BE49-F238E27FC236}">
                  <a16:creationId xmlns:a16="http://schemas.microsoft.com/office/drawing/2014/main" id="{00000000-0008-0000-0C00-000014000000}"/>
                </a:ext>
              </a:extLst>
            </xdr:cNvPr>
            <xdr:cNvGrpSpPr/>
          </xdr:nvGrpSpPr>
          <xdr:grpSpPr>
            <a:xfrm>
              <a:off x="3838575" y="3981450"/>
              <a:ext cx="1152525" cy="197222"/>
              <a:chOff x="3149810" y="2696110"/>
              <a:chExt cx="1162618" cy="202824"/>
            </a:xfrm>
          </xdr:grpSpPr>
          <xdr:sp macro="" textlink="">
            <xdr:nvSpPr>
              <xdr:cNvPr id="1342515" name="Check Box 51" hidden="1">
                <a:extLst>
                  <a:ext uri="{63B3BB69-23CF-44E3-9099-C40C66FF867C}">
                    <a14:compatExt spid="_x0000_s1342515"/>
                  </a:ext>
                  <a:ext uri="{FF2B5EF4-FFF2-40B4-BE49-F238E27FC236}">
                    <a16:creationId xmlns:a16="http://schemas.microsoft.com/office/drawing/2014/main" id="{00000000-0008-0000-0C00-0000337C1400}"/>
                  </a:ext>
                </a:extLst>
              </xdr:cNvPr>
              <xdr:cNvSpPr/>
            </xdr:nvSpPr>
            <xdr:spPr bwMode="auto">
              <a:xfrm>
                <a:off x="3149810" y="269611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16" name="Check Box 52" hidden="1">
                <a:extLst>
                  <a:ext uri="{63B3BB69-23CF-44E3-9099-C40C66FF867C}">
                    <a14:compatExt spid="_x0000_s1342516"/>
                  </a:ext>
                  <a:ext uri="{FF2B5EF4-FFF2-40B4-BE49-F238E27FC236}">
                    <a16:creationId xmlns:a16="http://schemas.microsoft.com/office/drawing/2014/main" id="{00000000-0008-0000-0C00-0000347C1400}"/>
                  </a:ext>
                </a:extLst>
              </xdr:cNvPr>
              <xdr:cNvSpPr/>
            </xdr:nvSpPr>
            <xdr:spPr bwMode="auto">
              <a:xfrm>
                <a:off x="3754935"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28</xdr:row>
          <xdr:rowOff>123825</xdr:rowOff>
        </xdr:from>
        <xdr:to>
          <xdr:col>27</xdr:col>
          <xdr:colOff>152400</xdr:colOff>
          <xdr:row>29</xdr:row>
          <xdr:rowOff>149597</xdr:rowOff>
        </xdr:to>
        <xdr:grpSp>
          <xdr:nvGrpSpPr>
            <xdr:cNvPr id="23" name="グループ化 22">
              <a:extLst>
                <a:ext uri="{FF2B5EF4-FFF2-40B4-BE49-F238E27FC236}">
                  <a16:creationId xmlns:a16="http://schemas.microsoft.com/office/drawing/2014/main" id="{00000000-0008-0000-0C00-000017000000}"/>
                </a:ext>
              </a:extLst>
            </xdr:cNvPr>
            <xdr:cNvGrpSpPr/>
          </xdr:nvGrpSpPr>
          <xdr:grpSpPr>
            <a:xfrm>
              <a:off x="3829050" y="4791075"/>
              <a:ext cx="1152525" cy="197222"/>
              <a:chOff x="3149810" y="2696112"/>
              <a:chExt cx="1162618" cy="202824"/>
            </a:xfrm>
          </xdr:grpSpPr>
          <xdr:sp macro="" textlink="">
            <xdr:nvSpPr>
              <xdr:cNvPr id="1342519" name="Check Box 55" hidden="1">
                <a:extLst>
                  <a:ext uri="{63B3BB69-23CF-44E3-9099-C40C66FF867C}">
                    <a14:compatExt spid="_x0000_s1342519"/>
                  </a:ext>
                  <a:ext uri="{FF2B5EF4-FFF2-40B4-BE49-F238E27FC236}">
                    <a16:creationId xmlns:a16="http://schemas.microsoft.com/office/drawing/2014/main" id="{00000000-0008-0000-0C00-0000377C1400}"/>
                  </a:ext>
                </a:extLst>
              </xdr:cNvPr>
              <xdr:cNvSpPr/>
            </xdr:nvSpPr>
            <xdr:spPr bwMode="auto">
              <a:xfrm>
                <a:off x="3149810" y="269611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20" name="Check Box 56" hidden="1">
                <a:extLst>
                  <a:ext uri="{63B3BB69-23CF-44E3-9099-C40C66FF867C}">
                    <a14:compatExt spid="_x0000_s1342520"/>
                  </a:ext>
                  <a:ext uri="{FF2B5EF4-FFF2-40B4-BE49-F238E27FC236}">
                    <a16:creationId xmlns:a16="http://schemas.microsoft.com/office/drawing/2014/main" id="{00000000-0008-0000-0C00-0000387C1400}"/>
                  </a:ext>
                </a:extLst>
              </xdr:cNvPr>
              <xdr:cNvSpPr/>
            </xdr:nvSpPr>
            <xdr:spPr bwMode="auto">
              <a:xfrm>
                <a:off x="3754935"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2696825" y="6753226"/>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2447925" y="3324212"/>
              <a:ext cx="2209800" cy="180000"/>
              <a:chOff x="2724157" y="6886562"/>
              <a:chExt cx="2028815" cy="180000"/>
            </a:xfrm>
          </xdr:grpSpPr>
          <xdr:sp macro="" textlink="">
            <xdr:nvSpPr>
              <xdr:cNvPr id="668681" name="Check Box 116" hidden="1">
                <a:extLst>
                  <a:ext uri="{63B3BB69-23CF-44E3-9099-C40C66FF867C}">
                    <a14:compatExt spid="_x0000_s668681"/>
                  </a:ext>
                  <a:ext uri="{FF2B5EF4-FFF2-40B4-BE49-F238E27FC236}">
                    <a16:creationId xmlns:a16="http://schemas.microsoft.com/office/drawing/2014/main" id="{00000000-0008-0000-0E00-000009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682" name="Check Box 117" hidden="1">
                <a:extLst>
                  <a:ext uri="{63B3BB69-23CF-44E3-9099-C40C66FF867C}">
                    <a14:compatExt spid="_x0000_s668682"/>
                  </a:ext>
                  <a:ext uri="{FF2B5EF4-FFF2-40B4-BE49-F238E27FC236}">
                    <a16:creationId xmlns:a16="http://schemas.microsoft.com/office/drawing/2014/main" id="{00000000-0008-0000-0E00-00000A340A00}"/>
                  </a:ext>
                </a:extLst>
              </xdr:cNvPr>
              <xdr:cNvSpPr/>
            </xdr:nvSpPr>
            <xdr:spPr bwMode="auto">
              <a:xfrm>
                <a:off x="3890023"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683" name="Check Box 118" hidden="1">
                <a:extLst>
                  <a:ext uri="{63B3BB69-23CF-44E3-9099-C40C66FF867C}">
                    <a14:compatExt spid="_x0000_s668683"/>
                  </a:ext>
                  <a:ext uri="{FF2B5EF4-FFF2-40B4-BE49-F238E27FC236}">
                    <a16:creationId xmlns:a16="http://schemas.microsoft.com/office/drawing/2014/main" id="{00000000-0008-0000-0E00-00000B340A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161925</xdr:rowOff>
        </xdr:from>
        <xdr:to>
          <xdr:col>25</xdr:col>
          <xdr:colOff>161925</xdr:colOff>
          <xdr:row>32</xdr:row>
          <xdr:rowOff>152400</xdr:rowOff>
        </xdr:to>
        <xdr:sp macro="" textlink="">
          <xdr:nvSpPr>
            <xdr:cNvPr id="668684" name="Check Box 153" hidden="1">
              <a:extLst>
                <a:ext uri="{63B3BB69-23CF-44E3-9099-C40C66FF867C}">
                  <a14:compatExt spid="_x0000_s668684"/>
                </a:ext>
                <a:ext uri="{FF2B5EF4-FFF2-40B4-BE49-F238E27FC236}">
                  <a16:creationId xmlns:a16="http://schemas.microsoft.com/office/drawing/2014/main" id="{00000000-0008-0000-0E00-00000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668685" name="Check Box 154" hidden="1">
              <a:extLst>
                <a:ext uri="{63B3BB69-23CF-44E3-9099-C40C66FF867C}">
                  <a14:compatExt spid="_x0000_s668685"/>
                </a:ext>
                <a:ext uri="{FF2B5EF4-FFF2-40B4-BE49-F238E27FC236}">
                  <a16:creationId xmlns:a16="http://schemas.microsoft.com/office/drawing/2014/main" id="{00000000-0008-0000-0E00-00000D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35</xdr:row>
          <xdr:rowOff>125556</xdr:rowOff>
        </xdr:from>
        <xdr:to>
          <xdr:col>24</xdr:col>
          <xdr:colOff>51289</xdr:colOff>
          <xdr:row>36</xdr:row>
          <xdr:rowOff>148397</xdr:rowOff>
        </xdr:to>
        <xdr:grpSp>
          <xdr:nvGrpSpPr>
            <xdr:cNvPr id="28" name="グループ化 27">
              <a:extLst>
                <a:ext uri="{FF2B5EF4-FFF2-40B4-BE49-F238E27FC236}">
                  <a16:creationId xmlns:a16="http://schemas.microsoft.com/office/drawing/2014/main" id="{00000000-0008-0000-0E00-00001C000000}"/>
                </a:ext>
              </a:extLst>
            </xdr:cNvPr>
            <xdr:cNvGrpSpPr/>
          </xdr:nvGrpSpPr>
          <xdr:grpSpPr>
            <a:xfrm>
              <a:off x="3152775" y="6012006"/>
              <a:ext cx="1165714" cy="194291"/>
              <a:chOff x="3149194" y="2694874"/>
              <a:chExt cx="1162611" cy="202827"/>
            </a:xfrm>
          </xdr:grpSpPr>
          <xdr:sp macro="" textlink="">
            <xdr:nvSpPr>
              <xdr:cNvPr id="668692" name="Check Box 20" hidden="1">
                <a:extLst>
                  <a:ext uri="{63B3BB69-23CF-44E3-9099-C40C66FF867C}">
                    <a14:compatExt spid="_x0000_s668692"/>
                  </a:ext>
                  <a:ext uri="{FF2B5EF4-FFF2-40B4-BE49-F238E27FC236}">
                    <a16:creationId xmlns:a16="http://schemas.microsoft.com/office/drawing/2014/main" id="{00000000-0008-0000-0E00-000014340A00}"/>
                  </a:ext>
                </a:extLst>
              </xdr:cNvPr>
              <xdr:cNvSpPr/>
            </xdr:nvSpPr>
            <xdr:spPr bwMode="auto">
              <a:xfrm>
                <a:off x="3149194" y="2694874"/>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3" name="Check Box 21" hidden="1">
                <a:extLst>
                  <a:ext uri="{63B3BB69-23CF-44E3-9099-C40C66FF867C}">
                    <a14:compatExt spid="_x0000_s668693"/>
                  </a:ext>
                  <a:ext uri="{FF2B5EF4-FFF2-40B4-BE49-F238E27FC236}">
                    <a16:creationId xmlns:a16="http://schemas.microsoft.com/office/drawing/2014/main" id="{00000000-0008-0000-0E00-000015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31" name="グループ化 30">
              <a:extLst>
                <a:ext uri="{FF2B5EF4-FFF2-40B4-BE49-F238E27FC236}">
                  <a16:creationId xmlns:a16="http://schemas.microsoft.com/office/drawing/2014/main" id="{00000000-0008-0000-0E00-00001F000000}"/>
                </a:ext>
              </a:extLst>
            </xdr:cNvPr>
            <xdr:cNvGrpSpPr/>
          </xdr:nvGrpSpPr>
          <xdr:grpSpPr>
            <a:xfrm>
              <a:off x="3152775" y="4695825"/>
              <a:ext cx="1165714" cy="194291"/>
              <a:chOff x="3149194" y="2694867"/>
              <a:chExt cx="1162611" cy="202827"/>
            </a:xfrm>
          </xdr:grpSpPr>
          <xdr:sp macro="" textlink="">
            <xdr:nvSpPr>
              <xdr:cNvPr id="668694" name="Check Box 22" hidden="1">
                <a:extLst>
                  <a:ext uri="{63B3BB69-23CF-44E3-9099-C40C66FF867C}">
                    <a14:compatExt spid="_x0000_s668694"/>
                  </a:ext>
                  <a:ext uri="{FF2B5EF4-FFF2-40B4-BE49-F238E27FC236}">
                    <a16:creationId xmlns:a16="http://schemas.microsoft.com/office/drawing/2014/main" id="{00000000-0008-0000-0E00-000016340A00}"/>
                  </a:ext>
                </a:extLst>
              </xdr:cNvPr>
              <xdr:cNvSpPr/>
            </xdr:nvSpPr>
            <xdr:spPr bwMode="auto">
              <a:xfrm>
                <a:off x="3149194" y="269486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5" name="Check Box 23" hidden="1">
                <a:extLst>
                  <a:ext uri="{63B3BB69-23CF-44E3-9099-C40C66FF867C}">
                    <a14:compatExt spid="_x0000_s668695"/>
                  </a:ext>
                  <a:ext uri="{FF2B5EF4-FFF2-40B4-BE49-F238E27FC236}">
                    <a16:creationId xmlns:a16="http://schemas.microsoft.com/office/drawing/2014/main" id="{00000000-0008-0000-0E00-000017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37" name="グループ化 36">
              <a:extLst>
                <a:ext uri="{FF2B5EF4-FFF2-40B4-BE49-F238E27FC236}">
                  <a16:creationId xmlns:a16="http://schemas.microsoft.com/office/drawing/2014/main" id="{00000000-0008-0000-0E00-000025000000}"/>
                </a:ext>
              </a:extLst>
            </xdr:cNvPr>
            <xdr:cNvGrpSpPr/>
          </xdr:nvGrpSpPr>
          <xdr:grpSpPr>
            <a:xfrm>
              <a:off x="3152775" y="2457450"/>
              <a:ext cx="1165714" cy="194291"/>
              <a:chOff x="3149194" y="2695214"/>
              <a:chExt cx="1162611" cy="202822"/>
            </a:xfrm>
          </xdr:grpSpPr>
          <xdr:sp macro="" textlink="">
            <xdr:nvSpPr>
              <xdr:cNvPr id="668699" name="Check Box 27" hidden="1">
                <a:extLst>
                  <a:ext uri="{63B3BB69-23CF-44E3-9099-C40C66FF867C}">
                    <a14:compatExt spid="_x0000_s668699"/>
                  </a:ext>
                  <a:ext uri="{FF2B5EF4-FFF2-40B4-BE49-F238E27FC236}">
                    <a16:creationId xmlns:a16="http://schemas.microsoft.com/office/drawing/2014/main" id="{00000000-0008-0000-0E00-00001B340A00}"/>
                  </a:ext>
                </a:extLst>
              </xdr:cNvPr>
              <xdr:cNvSpPr/>
            </xdr:nvSpPr>
            <xdr:spPr bwMode="auto">
              <a:xfrm>
                <a:off x="3149194" y="2695214"/>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0" name="Check Box 28" hidden="1">
                <a:extLst>
                  <a:ext uri="{63B3BB69-23CF-44E3-9099-C40C66FF867C}">
                    <a14:compatExt spid="_x0000_s668700"/>
                  </a:ext>
                  <a:ext uri="{FF2B5EF4-FFF2-40B4-BE49-F238E27FC236}">
                    <a16:creationId xmlns:a16="http://schemas.microsoft.com/office/drawing/2014/main" id="{00000000-0008-0000-0E00-00001C340A00}"/>
                  </a:ext>
                </a:extLst>
              </xdr:cNvPr>
              <xdr:cNvSpPr/>
            </xdr:nvSpPr>
            <xdr:spPr bwMode="auto">
              <a:xfrm>
                <a:off x="3754312"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12</xdr:row>
          <xdr:rowOff>161925</xdr:rowOff>
        </xdr:from>
        <xdr:to>
          <xdr:col>24</xdr:col>
          <xdr:colOff>51289</xdr:colOff>
          <xdr:row>14</xdr:row>
          <xdr:rowOff>13316</xdr:rowOff>
        </xdr:to>
        <xdr:grpSp>
          <xdr:nvGrpSpPr>
            <xdr:cNvPr id="40" name="グループ化 39">
              <a:extLst>
                <a:ext uri="{FF2B5EF4-FFF2-40B4-BE49-F238E27FC236}">
                  <a16:creationId xmlns:a16="http://schemas.microsoft.com/office/drawing/2014/main" id="{00000000-0008-0000-0E00-000028000000}"/>
                </a:ext>
              </a:extLst>
            </xdr:cNvPr>
            <xdr:cNvGrpSpPr/>
          </xdr:nvGrpSpPr>
          <xdr:grpSpPr>
            <a:xfrm>
              <a:off x="3152775" y="2105025"/>
              <a:ext cx="1165714" cy="194291"/>
              <a:chOff x="3149194" y="2695214"/>
              <a:chExt cx="1162611" cy="202822"/>
            </a:xfrm>
          </xdr:grpSpPr>
          <xdr:sp macro="" textlink="">
            <xdr:nvSpPr>
              <xdr:cNvPr id="668701" name="Check Box 29" hidden="1">
                <a:extLst>
                  <a:ext uri="{63B3BB69-23CF-44E3-9099-C40C66FF867C}">
                    <a14:compatExt spid="_x0000_s668701"/>
                  </a:ext>
                  <a:ext uri="{FF2B5EF4-FFF2-40B4-BE49-F238E27FC236}">
                    <a16:creationId xmlns:a16="http://schemas.microsoft.com/office/drawing/2014/main" id="{00000000-0008-0000-0E00-00001D340A00}"/>
                  </a:ext>
                </a:extLst>
              </xdr:cNvPr>
              <xdr:cNvSpPr/>
            </xdr:nvSpPr>
            <xdr:spPr bwMode="auto">
              <a:xfrm>
                <a:off x="3149194" y="2695214"/>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2" name="Check Box 30" hidden="1">
                <a:extLst>
                  <a:ext uri="{63B3BB69-23CF-44E3-9099-C40C66FF867C}">
                    <a14:compatExt spid="_x0000_s668702"/>
                  </a:ext>
                  <a:ext uri="{FF2B5EF4-FFF2-40B4-BE49-F238E27FC236}">
                    <a16:creationId xmlns:a16="http://schemas.microsoft.com/office/drawing/2014/main" id="{00000000-0008-0000-0E00-00001E340A00}"/>
                  </a:ext>
                </a:extLst>
              </xdr:cNvPr>
              <xdr:cNvSpPr/>
            </xdr:nvSpPr>
            <xdr:spPr bwMode="auto">
              <a:xfrm>
                <a:off x="3754312"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133350</xdr:rowOff>
        </xdr:from>
        <xdr:to>
          <xdr:col>24</xdr:col>
          <xdr:colOff>51289</xdr:colOff>
          <xdr:row>4</xdr:row>
          <xdr:rowOff>156191</xdr:rowOff>
        </xdr:to>
        <xdr:grpSp>
          <xdr:nvGrpSpPr>
            <xdr:cNvPr id="70" name="グループ化 69">
              <a:extLst>
                <a:ext uri="{FF2B5EF4-FFF2-40B4-BE49-F238E27FC236}">
                  <a16:creationId xmlns:a16="http://schemas.microsoft.com/office/drawing/2014/main" id="{00000000-0008-0000-0E00-000046000000}"/>
                </a:ext>
              </a:extLst>
            </xdr:cNvPr>
            <xdr:cNvGrpSpPr/>
          </xdr:nvGrpSpPr>
          <xdr:grpSpPr>
            <a:xfrm>
              <a:off x="3152775" y="533400"/>
              <a:ext cx="1165714" cy="194291"/>
              <a:chOff x="3149194" y="2694859"/>
              <a:chExt cx="1162611" cy="202827"/>
            </a:xfrm>
          </xdr:grpSpPr>
          <xdr:sp macro="" textlink="">
            <xdr:nvSpPr>
              <xdr:cNvPr id="668727" name="Check Box 55" hidden="1">
                <a:extLst>
                  <a:ext uri="{63B3BB69-23CF-44E3-9099-C40C66FF867C}">
                    <a14:compatExt spid="_x0000_s668727"/>
                  </a:ext>
                  <a:ext uri="{FF2B5EF4-FFF2-40B4-BE49-F238E27FC236}">
                    <a16:creationId xmlns:a16="http://schemas.microsoft.com/office/drawing/2014/main" id="{00000000-0008-0000-0E00-000037340A00}"/>
                  </a:ext>
                </a:extLst>
              </xdr:cNvPr>
              <xdr:cNvSpPr/>
            </xdr:nvSpPr>
            <xdr:spPr bwMode="auto">
              <a:xfrm>
                <a:off x="3149194" y="2694859"/>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28" name="Check Box 56" hidden="1">
                <a:extLst>
                  <a:ext uri="{63B3BB69-23CF-44E3-9099-C40C66FF867C}">
                    <a14:compatExt spid="_x0000_s668728"/>
                  </a:ext>
                  <a:ext uri="{FF2B5EF4-FFF2-40B4-BE49-F238E27FC236}">
                    <a16:creationId xmlns:a16="http://schemas.microsoft.com/office/drawing/2014/main" id="{00000000-0008-0000-0E00-000038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xdr:row>
          <xdr:rowOff>0</xdr:rowOff>
        </xdr:from>
        <xdr:to>
          <xdr:col>24</xdr:col>
          <xdr:colOff>51289</xdr:colOff>
          <xdr:row>6</xdr:row>
          <xdr:rowOff>22841</xdr:rowOff>
        </xdr:to>
        <xdr:grpSp>
          <xdr:nvGrpSpPr>
            <xdr:cNvPr id="73" name="グループ化 72">
              <a:extLst>
                <a:ext uri="{FF2B5EF4-FFF2-40B4-BE49-F238E27FC236}">
                  <a16:creationId xmlns:a16="http://schemas.microsoft.com/office/drawing/2014/main" id="{00000000-0008-0000-0E00-000049000000}"/>
                </a:ext>
              </a:extLst>
            </xdr:cNvPr>
            <xdr:cNvGrpSpPr/>
          </xdr:nvGrpSpPr>
          <xdr:grpSpPr>
            <a:xfrm>
              <a:off x="3152775" y="742950"/>
              <a:ext cx="1165714" cy="194291"/>
              <a:chOff x="3149194" y="2694859"/>
              <a:chExt cx="1162611" cy="202827"/>
            </a:xfrm>
          </xdr:grpSpPr>
          <xdr:sp macro="" textlink="">
            <xdr:nvSpPr>
              <xdr:cNvPr id="668729" name="Check Box 57" hidden="1">
                <a:extLst>
                  <a:ext uri="{63B3BB69-23CF-44E3-9099-C40C66FF867C}">
                    <a14:compatExt spid="_x0000_s668729"/>
                  </a:ext>
                  <a:ext uri="{FF2B5EF4-FFF2-40B4-BE49-F238E27FC236}">
                    <a16:creationId xmlns:a16="http://schemas.microsoft.com/office/drawing/2014/main" id="{00000000-0008-0000-0E00-000039340A00}"/>
                  </a:ext>
                </a:extLst>
              </xdr:cNvPr>
              <xdr:cNvSpPr/>
            </xdr:nvSpPr>
            <xdr:spPr bwMode="auto">
              <a:xfrm>
                <a:off x="3149194" y="2694859"/>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30" name="Check Box 58" hidden="1">
                <a:extLst>
                  <a:ext uri="{63B3BB69-23CF-44E3-9099-C40C66FF867C}">
                    <a14:compatExt spid="_x0000_s668730"/>
                  </a:ext>
                  <a:ext uri="{FF2B5EF4-FFF2-40B4-BE49-F238E27FC236}">
                    <a16:creationId xmlns:a16="http://schemas.microsoft.com/office/drawing/2014/main" id="{00000000-0008-0000-0E00-00003A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76" name="大かっこ 75">
          <a:extLst>
            <a:ext uri="{FF2B5EF4-FFF2-40B4-BE49-F238E27FC236}">
              <a16:creationId xmlns:a16="http://schemas.microsoft.com/office/drawing/2014/main" id="{00000000-0008-0000-0E00-00004C000000}"/>
            </a:ext>
          </a:extLst>
        </xdr:cNvPr>
        <xdr:cNvSpPr/>
      </xdr:nvSpPr>
      <xdr:spPr>
        <a:xfrm>
          <a:off x="400049" y="1247775"/>
          <a:ext cx="4114801"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84" name="グループ化 83">
              <a:extLst>
                <a:ext uri="{FF2B5EF4-FFF2-40B4-BE49-F238E27FC236}">
                  <a16:creationId xmlns:a16="http://schemas.microsoft.com/office/drawing/2014/main" id="{00000000-0008-0000-0E00-000054000000}"/>
                </a:ext>
              </a:extLst>
            </xdr:cNvPr>
            <xdr:cNvGrpSpPr/>
          </xdr:nvGrpSpPr>
          <xdr:grpSpPr>
            <a:xfrm>
              <a:off x="2447925" y="3657600"/>
              <a:ext cx="2209800" cy="180000"/>
              <a:chOff x="2724157" y="6886562"/>
              <a:chExt cx="2028815" cy="180000"/>
            </a:xfrm>
          </xdr:grpSpPr>
          <xdr:sp macro="" textlink="">
            <xdr:nvSpPr>
              <xdr:cNvPr id="668737" name="Check Box 116" hidden="1">
                <a:extLst>
                  <a:ext uri="{63B3BB69-23CF-44E3-9099-C40C66FF867C}">
                    <a14:compatExt spid="_x0000_s668737"/>
                  </a:ext>
                  <a:ext uri="{FF2B5EF4-FFF2-40B4-BE49-F238E27FC236}">
                    <a16:creationId xmlns:a16="http://schemas.microsoft.com/office/drawing/2014/main" id="{00000000-0008-0000-0E00-000041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38" name="Check Box 117" hidden="1">
                <a:extLst>
                  <a:ext uri="{63B3BB69-23CF-44E3-9099-C40C66FF867C}">
                    <a14:compatExt spid="_x0000_s668738"/>
                  </a:ext>
                  <a:ext uri="{FF2B5EF4-FFF2-40B4-BE49-F238E27FC236}">
                    <a16:creationId xmlns:a16="http://schemas.microsoft.com/office/drawing/2014/main" id="{00000000-0008-0000-0E00-000042340A00}"/>
                  </a:ext>
                </a:extLst>
              </xdr:cNvPr>
              <xdr:cNvSpPr/>
            </xdr:nvSpPr>
            <xdr:spPr bwMode="auto">
              <a:xfrm>
                <a:off x="3890023"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39" name="Check Box 118" hidden="1">
                <a:extLst>
                  <a:ext uri="{63B3BB69-23CF-44E3-9099-C40C66FF867C}">
                    <a14:compatExt spid="_x0000_s668739"/>
                  </a:ext>
                  <a:ext uri="{FF2B5EF4-FFF2-40B4-BE49-F238E27FC236}">
                    <a16:creationId xmlns:a16="http://schemas.microsoft.com/office/drawing/2014/main" id="{00000000-0008-0000-0E00-000043340A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88" name="グループ化 87">
              <a:extLst>
                <a:ext uri="{FF2B5EF4-FFF2-40B4-BE49-F238E27FC236}">
                  <a16:creationId xmlns:a16="http://schemas.microsoft.com/office/drawing/2014/main" id="{00000000-0008-0000-0E00-000058000000}"/>
                </a:ext>
              </a:extLst>
            </xdr:cNvPr>
            <xdr:cNvGrpSpPr/>
          </xdr:nvGrpSpPr>
          <xdr:grpSpPr>
            <a:xfrm>
              <a:off x="2447925" y="4000500"/>
              <a:ext cx="2209800" cy="180000"/>
              <a:chOff x="2724157" y="6886562"/>
              <a:chExt cx="2028815" cy="180000"/>
            </a:xfrm>
          </xdr:grpSpPr>
          <xdr:sp macro="" textlink="">
            <xdr:nvSpPr>
              <xdr:cNvPr id="668740" name="Check Box 116" hidden="1">
                <a:extLst>
                  <a:ext uri="{63B3BB69-23CF-44E3-9099-C40C66FF867C}">
                    <a14:compatExt spid="_x0000_s668740"/>
                  </a:ext>
                  <a:ext uri="{FF2B5EF4-FFF2-40B4-BE49-F238E27FC236}">
                    <a16:creationId xmlns:a16="http://schemas.microsoft.com/office/drawing/2014/main" id="{00000000-0008-0000-0E00-000044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41" name="Check Box 117" hidden="1">
                <a:extLst>
                  <a:ext uri="{63B3BB69-23CF-44E3-9099-C40C66FF867C}">
                    <a14:compatExt spid="_x0000_s668741"/>
                  </a:ext>
                  <a:ext uri="{FF2B5EF4-FFF2-40B4-BE49-F238E27FC236}">
                    <a16:creationId xmlns:a16="http://schemas.microsoft.com/office/drawing/2014/main" id="{00000000-0008-0000-0E00-000045340A00}"/>
                  </a:ext>
                </a:extLst>
              </xdr:cNvPr>
              <xdr:cNvSpPr/>
            </xdr:nvSpPr>
            <xdr:spPr bwMode="auto">
              <a:xfrm>
                <a:off x="3890023"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42" name="Check Box 118" hidden="1">
                <a:extLst>
                  <a:ext uri="{63B3BB69-23CF-44E3-9099-C40C66FF867C}">
                    <a14:compatExt spid="_x0000_s668742"/>
                  </a:ext>
                  <a:ext uri="{FF2B5EF4-FFF2-40B4-BE49-F238E27FC236}">
                    <a16:creationId xmlns:a16="http://schemas.microsoft.com/office/drawing/2014/main" id="{00000000-0008-0000-0E00-000046340A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668745" name="Check Box 53" descr="両方なし" hidden="1">
              <a:extLst>
                <a:ext uri="{63B3BB69-23CF-44E3-9099-C40C66FF867C}">
                  <a14:compatExt spid="_x0000_s668745"/>
                </a:ext>
                <a:ext uri="{FF2B5EF4-FFF2-40B4-BE49-F238E27FC236}">
                  <a16:creationId xmlns:a16="http://schemas.microsoft.com/office/drawing/2014/main" id="{00000000-0008-0000-0E00-000049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668746" name="Check Box 173" hidden="1">
              <a:extLst>
                <a:ext uri="{63B3BB69-23CF-44E3-9099-C40C66FF867C}">
                  <a14:compatExt spid="_x0000_s668746"/>
                </a:ext>
                <a:ext uri="{FF2B5EF4-FFF2-40B4-BE49-F238E27FC236}">
                  <a16:creationId xmlns:a16="http://schemas.microsoft.com/office/drawing/2014/main" id="{00000000-0008-0000-0E00-00004A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668747" name="Check Box 173" hidden="1">
              <a:extLst>
                <a:ext uri="{63B3BB69-23CF-44E3-9099-C40C66FF867C}">
                  <a14:compatExt spid="_x0000_s668747"/>
                </a:ext>
                <a:ext uri="{FF2B5EF4-FFF2-40B4-BE49-F238E27FC236}">
                  <a16:creationId xmlns:a16="http://schemas.microsoft.com/office/drawing/2014/main" id="{00000000-0008-0000-0E00-00004B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668748" name="Check Box 50" descr="両方なし" hidden="1">
              <a:extLst>
                <a:ext uri="{63B3BB69-23CF-44E3-9099-C40C66FF867C}">
                  <a14:compatExt spid="_x0000_s668748"/>
                </a:ext>
                <a:ext uri="{FF2B5EF4-FFF2-40B4-BE49-F238E27FC236}">
                  <a16:creationId xmlns:a16="http://schemas.microsoft.com/office/drawing/2014/main" id="{00000000-0008-0000-0E00-00004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53" name="グループ化 52">
              <a:extLst>
                <a:ext uri="{FF2B5EF4-FFF2-40B4-BE49-F238E27FC236}">
                  <a16:creationId xmlns:a16="http://schemas.microsoft.com/office/drawing/2014/main" id="{00000000-0008-0000-0E00-000035000000}"/>
                </a:ext>
              </a:extLst>
            </xdr:cNvPr>
            <xdr:cNvGrpSpPr/>
          </xdr:nvGrpSpPr>
          <xdr:grpSpPr>
            <a:xfrm>
              <a:off x="3152775" y="6915150"/>
              <a:ext cx="1165714" cy="194291"/>
              <a:chOff x="3149194" y="2694874"/>
              <a:chExt cx="1162611" cy="202827"/>
            </a:xfrm>
          </xdr:grpSpPr>
          <xdr:sp macro="" textlink="">
            <xdr:nvSpPr>
              <xdr:cNvPr id="668749" name="Check Box 77" hidden="1">
                <a:extLst>
                  <a:ext uri="{63B3BB69-23CF-44E3-9099-C40C66FF867C}">
                    <a14:compatExt spid="_x0000_s668749"/>
                  </a:ext>
                  <a:ext uri="{FF2B5EF4-FFF2-40B4-BE49-F238E27FC236}">
                    <a16:creationId xmlns:a16="http://schemas.microsoft.com/office/drawing/2014/main" id="{00000000-0008-0000-0E00-00004D340A00}"/>
                  </a:ext>
                </a:extLst>
              </xdr:cNvPr>
              <xdr:cNvSpPr/>
            </xdr:nvSpPr>
            <xdr:spPr bwMode="auto">
              <a:xfrm>
                <a:off x="3149194" y="2694874"/>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0" name="Check Box 78" hidden="1">
                <a:extLst>
                  <a:ext uri="{63B3BB69-23CF-44E3-9099-C40C66FF867C}">
                    <a14:compatExt spid="_x0000_s668750"/>
                  </a:ext>
                  <a:ext uri="{FF2B5EF4-FFF2-40B4-BE49-F238E27FC236}">
                    <a16:creationId xmlns:a16="http://schemas.microsoft.com/office/drawing/2014/main" id="{00000000-0008-0000-0E00-00004E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56" name="グループ化 55">
              <a:extLst>
                <a:ext uri="{FF2B5EF4-FFF2-40B4-BE49-F238E27FC236}">
                  <a16:creationId xmlns:a16="http://schemas.microsoft.com/office/drawing/2014/main" id="{00000000-0008-0000-0E00-000038000000}"/>
                </a:ext>
              </a:extLst>
            </xdr:cNvPr>
            <xdr:cNvGrpSpPr/>
          </xdr:nvGrpSpPr>
          <xdr:grpSpPr>
            <a:xfrm>
              <a:off x="3152775" y="7263246"/>
              <a:ext cx="1165714" cy="194291"/>
              <a:chOff x="3149194" y="2694874"/>
              <a:chExt cx="1162611" cy="202827"/>
            </a:xfrm>
          </xdr:grpSpPr>
          <xdr:sp macro="" textlink="">
            <xdr:nvSpPr>
              <xdr:cNvPr id="668751" name="Check Box 79" hidden="1">
                <a:extLst>
                  <a:ext uri="{63B3BB69-23CF-44E3-9099-C40C66FF867C}">
                    <a14:compatExt spid="_x0000_s668751"/>
                  </a:ext>
                  <a:ext uri="{FF2B5EF4-FFF2-40B4-BE49-F238E27FC236}">
                    <a16:creationId xmlns:a16="http://schemas.microsoft.com/office/drawing/2014/main" id="{00000000-0008-0000-0E00-00004F340A00}"/>
                  </a:ext>
                </a:extLst>
              </xdr:cNvPr>
              <xdr:cNvSpPr/>
            </xdr:nvSpPr>
            <xdr:spPr bwMode="auto">
              <a:xfrm>
                <a:off x="3149194" y="2694874"/>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2" name="Check Box 80" hidden="1">
                <a:extLst>
                  <a:ext uri="{63B3BB69-23CF-44E3-9099-C40C66FF867C}">
                    <a14:compatExt spid="_x0000_s668752"/>
                  </a:ext>
                  <a:ext uri="{FF2B5EF4-FFF2-40B4-BE49-F238E27FC236}">
                    <a16:creationId xmlns:a16="http://schemas.microsoft.com/office/drawing/2014/main" id="{00000000-0008-0000-0E00-000050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65" name="グループ化 64">
              <a:extLst>
                <a:ext uri="{FF2B5EF4-FFF2-40B4-BE49-F238E27FC236}">
                  <a16:creationId xmlns:a16="http://schemas.microsoft.com/office/drawing/2014/main" id="{00000000-0008-0000-0E00-000041000000}"/>
                </a:ext>
              </a:extLst>
            </xdr:cNvPr>
            <xdr:cNvGrpSpPr/>
          </xdr:nvGrpSpPr>
          <xdr:grpSpPr>
            <a:xfrm>
              <a:off x="3152775" y="10172700"/>
              <a:ext cx="1165714" cy="194291"/>
              <a:chOff x="3149194" y="2694874"/>
              <a:chExt cx="1162611" cy="202827"/>
            </a:xfrm>
          </xdr:grpSpPr>
          <xdr:sp macro="" textlink="">
            <xdr:nvSpPr>
              <xdr:cNvPr id="668757" name="Check Box 85" hidden="1">
                <a:extLst>
                  <a:ext uri="{63B3BB69-23CF-44E3-9099-C40C66FF867C}">
                    <a14:compatExt spid="_x0000_s668757"/>
                  </a:ext>
                  <a:ext uri="{FF2B5EF4-FFF2-40B4-BE49-F238E27FC236}">
                    <a16:creationId xmlns:a16="http://schemas.microsoft.com/office/drawing/2014/main" id="{00000000-0008-0000-0E00-000055340A00}"/>
                  </a:ext>
                </a:extLst>
              </xdr:cNvPr>
              <xdr:cNvSpPr/>
            </xdr:nvSpPr>
            <xdr:spPr bwMode="auto">
              <a:xfrm>
                <a:off x="3149194" y="2694874"/>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8" name="Check Box 86" hidden="1">
                <a:extLst>
                  <a:ext uri="{63B3BB69-23CF-44E3-9099-C40C66FF867C}">
                    <a14:compatExt spid="_x0000_s668758"/>
                  </a:ext>
                  <a:ext uri="{FF2B5EF4-FFF2-40B4-BE49-F238E27FC236}">
                    <a16:creationId xmlns:a16="http://schemas.microsoft.com/office/drawing/2014/main" id="{00000000-0008-0000-0E00-000056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68" name="グループ化 67">
              <a:extLst>
                <a:ext uri="{FF2B5EF4-FFF2-40B4-BE49-F238E27FC236}">
                  <a16:creationId xmlns:a16="http://schemas.microsoft.com/office/drawing/2014/main" id="{00000000-0008-0000-0E00-000044000000}"/>
                </a:ext>
              </a:extLst>
            </xdr:cNvPr>
            <xdr:cNvGrpSpPr/>
          </xdr:nvGrpSpPr>
          <xdr:grpSpPr>
            <a:xfrm>
              <a:off x="3152775" y="9658350"/>
              <a:ext cx="1165714" cy="194291"/>
              <a:chOff x="3149194" y="2694874"/>
              <a:chExt cx="1162611" cy="202827"/>
            </a:xfrm>
          </xdr:grpSpPr>
          <xdr:sp macro="" textlink="">
            <xdr:nvSpPr>
              <xdr:cNvPr id="668759" name="Check Box 87" hidden="1">
                <a:extLst>
                  <a:ext uri="{63B3BB69-23CF-44E3-9099-C40C66FF867C}">
                    <a14:compatExt spid="_x0000_s668759"/>
                  </a:ext>
                  <a:ext uri="{FF2B5EF4-FFF2-40B4-BE49-F238E27FC236}">
                    <a16:creationId xmlns:a16="http://schemas.microsoft.com/office/drawing/2014/main" id="{00000000-0008-0000-0E00-000057340A00}"/>
                  </a:ext>
                </a:extLst>
              </xdr:cNvPr>
              <xdr:cNvSpPr/>
            </xdr:nvSpPr>
            <xdr:spPr bwMode="auto">
              <a:xfrm>
                <a:off x="3149194" y="2694874"/>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0" name="Check Box 88" hidden="1">
                <a:extLst>
                  <a:ext uri="{63B3BB69-23CF-44E3-9099-C40C66FF867C}">
                    <a14:compatExt spid="_x0000_s668760"/>
                  </a:ext>
                  <a:ext uri="{FF2B5EF4-FFF2-40B4-BE49-F238E27FC236}">
                    <a16:creationId xmlns:a16="http://schemas.microsoft.com/office/drawing/2014/main" id="{00000000-0008-0000-0E00-000058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123825</xdr:colOff>
          <xdr:row>46</xdr:row>
          <xdr:rowOff>28555</xdr:rowOff>
        </xdr:from>
        <xdr:to>
          <xdr:col>25</xdr:col>
          <xdr:colOff>19050</xdr:colOff>
          <xdr:row>47</xdr:row>
          <xdr:rowOff>66675</xdr:rowOff>
        </xdr:to>
        <xdr:grpSp>
          <xdr:nvGrpSpPr>
            <xdr:cNvPr id="3" name="グループ化 2">
              <a:extLst>
                <a:ext uri="{FF2B5EF4-FFF2-40B4-BE49-F238E27FC236}">
                  <a16:creationId xmlns:a16="http://schemas.microsoft.com/office/drawing/2014/main" id="{00000000-0008-0000-0E00-000003000000}"/>
                </a:ext>
              </a:extLst>
            </xdr:cNvPr>
            <xdr:cNvGrpSpPr/>
          </xdr:nvGrpSpPr>
          <xdr:grpSpPr>
            <a:xfrm>
              <a:off x="2581275" y="7800955"/>
              <a:ext cx="1885950" cy="209570"/>
              <a:chOff x="2581275" y="7800955"/>
              <a:chExt cx="1885950" cy="209570"/>
            </a:xfrm>
          </xdr:grpSpPr>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2581275" y="7800955"/>
                <a:ext cx="1165714" cy="194291"/>
                <a:chOff x="3149194" y="2695073"/>
                <a:chExt cx="1162611" cy="202826"/>
              </a:xfrm>
            </xdr:grpSpPr>
            <xdr:sp macro="" textlink="">
              <xdr:nvSpPr>
                <xdr:cNvPr id="668761" name="Check Box 89" hidden="1">
                  <a:extLst>
                    <a:ext uri="{63B3BB69-23CF-44E3-9099-C40C66FF867C}">
                      <a14:compatExt spid="_x0000_s668761"/>
                    </a:ext>
                    <a:ext uri="{FF2B5EF4-FFF2-40B4-BE49-F238E27FC236}">
                      <a16:creationId xmlns:a16="http://schemas.microsoft.com/office/drawing/2014/main" id="{00000000-0008-0000-0E00-000059340A00}"/>
                    </a:ext>
                  </a:extLst>
                </xdr:cNvPr>
                <xdr:cNvSpPr/>
              </xdr:nvSpPr>
              <xdr:spPr bwMode="auto">
                <a:xfrm>
                  <a:off x="3149194" y="2695073"/>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2" name="Check Box 90" hidden="1">
                  <a:extLst>
                    <a:ext uri="{63B3BB69-23CF-44E3-9099-C40C66FF867C}">
                      <a14:compatExt spid="_x0000_s668762"/>
                    </a:ext>
                    <a:ext uri="{FF2B5EF4-FFF2-40B4-BE49-F238E27FC236}">
                      <a16:creationId xmlns:a16="http://schemas.microsoft.com/office/drawing/2014/main" id="{00000000-0008-0000-0E00-00005A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sp macro="" textlink="">
            <xdr:nvSpPr>
              <xdr:cNvPr id="668763" name="Check Box 91" hidden="1">
                <a:extLst>
                  <a:ext uri="{63B3BB69-23CF-44E3-9099-C40C66FF867C}">
                    <a14:compatExt spid="_x0000_s668763"/>
                  </a:ext>
                  <a:ext uri="{FF2B5EF4-FFF2-40B4-BE49-F238E27FC236}">
                    <a16:creationId xmlns:a16="http://schemas.microsoft.com/office/drawing/2014/main" id="{00000000-0008-0000-0E00-00005B340A00}"/>
                  </a:ext>
                </a:extLst>
              </xdr:cNvPr>
              <xdr:cNvSpPr/>
            </xdr:nvSpPr>
            <xdr:spPr bwMode="auto">
              <a:xfrm>
                <a:off x="3810000" y="7800975"/>
                <a:ext cx="6572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66674</xdr:colOff>
      <xdr:row>39</xdr:row>
      <xdr:rowOff>9525</xdr:rowOff>
    </xdr:from>
    <xdr:to>
      <xdr:col>26</xdr:col>
      <xdr:colOff>57150</xdr:colOff>
      <xdr:row>42</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33399" y="6486525"/>
          <a:ext cx="4152901" cy="504825"/>
        </a:xfrm>
        <a:prstGeom prst="bracketPair">
          <a:avLst>
            <a:gd name="adj" fmla="val 7792"/>
          </a:avLst>
        </a:prstGeom>
        <a:noFill/>
        <a:ln w="9525">
          <a:solidFill>
            <a:srgbClr val="000000"/>
          </a:solidFill>
          <a:round/>
          <a:headEnd/>
          <a:tailEnd/>
        </a:ln>
      </xdr:spPr>
    </xdr:sp>
    <xdr:clientData/>
  </xdr:twoCellAnchor>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0F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0F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0F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6" name="Group 49">
              <a:extLst>
                <a:ext uri="{FF2B5EF4-FFF2-40B4-BE49-F238E27FC236}">
                  <a16:creationId xmlns:a16="http://schemas.microsoft.com/office/drawing/2014/main" id="{00000000-0008-0000-0F00-000006000000}"/>
                </a:ext>
              </a:extLst>
            </xdr:cNvPr>
            <xdr:cNvGrpSpPr>
              <a:grpSpLocks/>
            </xdr:cNvGrpSpPr>
          </xdr:nvGrpSpPr>
          <xdr:grpSpPr bwMode="auto">
            <a:xfrm>
              <a:off x="3514725" y="6143625"/>
              <a:ext cx="1162050" cy="200025"/>
              <a:chOff x="31496" y="26961"/>
              <a:chExt cx="11626" cy="2028"/>
            </a:xfrm>
          </xdr:grpSpPr>
          <xdr:sp macro="" textlink="">
            <xdr:nvSpPr>
              <xdr:cNvPr id="1382401" name="Check Box 1" hidden="1">
                <a:extLst>
                  <a:ext uri="{63B3BB69-23CF-44E3-9099-C40C66FF867C}">
                    <a14:compatExt spid="_x0000_s1382401"/>
                  </a:ext>
                  <a:ext uri="{FF2B5EF4-FFF2-40B4-BE49-F238E27FC236}">
                    <a16:creationId xmlns:a16="http://schemas.microsoft.com/office/drawing/2014/main" id="{00000000-0008-0000-0F00-000001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2" name="Check Box 2" hidden="1">
                <a:extLst>
                  <a:ext uri="{63B3BB69-23CF-44E3-9099-C40C66FF867C}">
                    <a14:compatExt spid="_x0000_s1382402"/>
                  </a:ext>
                  <a:ext uri="{FF2B5EF4-FFF2-40B4-BE49-F238E27FC236}">
                    <a16:creationId xmlns:a16="http://schemas.microsoft.com/office/drawing/2014/main" id="{00000000-0008-0000-0F00-000002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7" name="Group 28">
              <a:extLst>
                <a:ext uri="{FF2B5EF4-FFF2-40B4-BE49-F238E27FC236}">
                  <a16:creationId xmlns:a16="http://schemas.microsoft.com/office/drawing/2014/main" id="{00000000-0008-0000-0F00-000007000000}"/>
                </a:ext>
              </a:extLst>
            </xdr:cNvPr>
            <xdr:cNvGrpSpPr>
              <a:grpSpLocks/>
            </xdr:cNvGrpSpPr>
          </xdr:nvGrpSpPr>
          <xdr:grpSpPr bwMode="auto">
            <a:xfrm>
              <a:off x="3514725" y="7162800"/>
              <a:ext cx="1162050" cy="190500"/>
              <a:chOff x="31496" y="26961"/>
              <a:chExt cx="11626" cy="2028"/>
            </a:xfrm>
          </xdr:grpSpPr>
          <xdr:sp macro="" textlink="">
            <xdr:nvSpPr>
              <xdr:cNvPr id="1382403" name="Check Box 3" hidden="1">
                <a:extLst>
                  <a:ext uri="{63B3BB69-23CF-44E3-9099-C40C66FF867C}">
                    <a14:compatExt spid="_x0000_s1382403"/>
                  </a:ext>
                  <a:ext uri="{FF2B5EF4-FFF2-40B4-BE49-F238E27FC236}">
                    <a16:creationId xmlns:a16="http://schemas.microsoft.com/office/drawing/2014/main" id="{00000000-0008-0000-0F00-000003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4" name="Check Box 95" hidden="1">
                <a:extLst>
                  <a:ext uri="{63B3BB69-23CF-44E3-9099-C40C66FF867C}">
                    <a14:compatExt spid="_x0000_s1382404"/>
                  </a:ext>
                  <a:ext uri="{FF2B5EF4-FFF2-40B4-BE49-F238E27FC236}">
                    <a16:creationId xmlns:a16="http://schemas.microsoft.com/office/drawing/2014/main" id="{00000000-0008-0000-0F00-000004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0</xdr:rowOff>
        </xdr:from>
        <xdr:to>
          <xdr:col>26</xdr:col>
          <xdr:colOff>47625</xdr:colOff>
          <xdr:row>52</xdr:row>
          <xdr:rowOff>47625</xdr:rowOff>
        </xdr:to>
        <xdr:grpSp>
          <xdr:nvGrpSpPr>
            <xdr:cNvPr id="8" name="Group 49">
              <a:extLst>
                <a:ext uri="{FF2B5EF4-FFF2-40B4-BE49-F238E27FC236}">
                  <a16:creationId xmlns:a16="http://schemas.microsoft.com/office/drawing/2014/main" id="{00000000-0008-0000-0F00-000008000000}"/>
                </a:ext>
              </a:extLst>
            </xdr:cNvPr>
            <xdr:cNvGrpSpPr>
              <a:grpSpLocks/>
            </xdr:cNvGrpSpPr>
          </xdr:nvGrpSpPr>
          <xdr:grpSpPr bwMode="auto">
            <a:xfrm>
              <a:off x="3514725" y="8486775"/>
              <a:ext cx="1162050" cy="200025"/>
              <a:chOff x="31496" y="26961"/>
              <a:chExt cx="11626" cy="2028"/>
            </a:xfrm>
          </xdr:grpSpPr>
          <xdr:sp macro="" textlink="">
            <xdr:nvSpPr>
              <xdr:cNvPr id="1382405" name="Check Box 5" hidden="1">
                <a:extLst>
                  <a:ext uri="{63B3BB69-23CF-44E3-9099-C40C66FF867C}">
                    <a14:compatExt spid="_x0000_s1382405"/>
                  </a:ext>
                  <a:ext uri="{FF2B5EF4-FFF2-40B4-BE49-F238E27FC236}">
                    <a16:creationId xmlns:a16="http://schemas.microsoft.com/office/drawing/2014/main" id="{00000000-0008-0000-0F00-000005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6" name="Check Box 6" hidden="1">
                <a:extLst>
                  <a:ext uri="{63B3BB69-23CF-44E3-9099-C40C66FF867C}">
                    <a14:compatExt spid="_x0000_s1382406"/>
                  </a:ext>
                  <a:ext uri="{FF2B5EF4-FFF2-40B4-BE49-F238E27FC236}">
                    <a16:creationId xmlns:a16="http://schemas.microsoft.com/office/drawing/2014/main" id="{00000000-0008-0000-0F00-000006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9" name="Group 49">
              <a:extLst>
                <a:ext uri="{FF2B5EF4-FFF2-40B4-BE49-F238E27FC236}">
                  <a16:creationId xmlns:a16="http://schemas.microsoft.com/office/drawing/2014/main" id="{00000000-0008-0000-0F00-000009000000}"/>
                </a:ext>
              </a:extLst>
            </xdr:cNvPr>
            <xdr:cNvGrpSpPr>
              <a:grpSpLocks/>
            </xdr:cNvGrpSpPr>
          </xdr:nvGrpSpPr>
          <xdr:grpSpPr bwMode="auto">
            <a:xfrm>
              <a:off x="3514725" y="8943975"/>
              <a:ext cx="1162050" cy="200025"/>
              <a:chOff x="31496" y="26961"/>
              <a:chExt cx="11626" cy="2028"/>
            </a:xfrm>
          </xdr:grpSpPr>
          <xdr:sp macro="" textlink="">
            <xdr:nvSpPr>
              <xdr:cNvPr id="1382407" name="Check Box 7" hidden="1">
                <a:extLst>
                  <a:ext uri="{63B3BB69-23CF-44E3-9099-C40C66FF867C}">
                    <a14:compatExt spid="_x0000_s1382407"/>
                  </a:ext>
                  <a:ext uri="{FF2B5EF4-FFF2-40B4-BE49-F238E27FC236}">
                    <a16:creationId xmlns:a16="http://schemas.microsoft.com/office/drawing/2014/main" id="{00000000-0008-0000-0F00-000007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8" name="Check Box 8" hidden="1">
                <a:extLst>
                  <a:ext uri="{63B3BB69-23CF-44E3-9099-C40C66FF867C}">
                    <a14:compatExt spid="_x0000_s1382408"/>
                  </a:ext>
                  <a:ext uri="{FF2B5EF4-FFF2-40B4-BE49-F238E27FC236}">
                    <a16:creationId xmlns:a16="http://schemas.microsoft.com/office/drawing/2014/main" id="{00000000-0008-0000-0F00-000008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0" name="AutoShape 3">
          <a:extLst>
            <a:ext uri="{FF2B5EF4-FFF2-40B4-BE49-F238E27FC236}">
              <a16:creationId xmlns:a16="http://schemas.microsoft.com/office/drawing/2014/main" id="{00000000-0008-0000-0F00-00000A000000}"/>
            </a:ext>
          </a:extLst>
        </xdr:cNvPr>
        <xdr:cNvSpPr>
          <a:spLocks noChangeArrowheads="1"/>
        </xdr:cNvSpPr>
      </xdr:nvSpPr>
      <xdr:spPr bwMode="auto">
        <a:xfrm>
          <a:off x="552449" y="9591675"/>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1" name="AutoShape 3">
          <a:extLst>
            <a:ext uri="{FF2B5EF4-FFF2-40B4-BE49-F238E27FC236}">
              <a16:creationId xmlns:a16="http://schemas.microsoft.com/office/drawing/2014/main" id="{00000000-0008-0000-0F00-00000B000000}"/>
            </a:ext>
          </a:extLst>
        </xdr:cNvPr>
        <xdr:cNvSpPr>
          <a:spLocks noChangeArrowheads="1"/>
        </xdr:cNvSpPr>
      </xdr:nvSpPr>
      <xdr:spPr bwMode="auto">
        <a:xfrm>
          <a:off x="552449" y="10201275"/>
          <a:ext cx="5972175" cy="29527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3</xdr:col>
          <xdr:colOff>0</xdr:colOff>
          <xdr:row>48</xdr:row>
          <xdr:rowOff>133350</xdr:rowOff>
        </xdr:from>
        <xdr:to>
          <xdr:col>10</xdr:col>
          <xdr:colOff>47625</xdr:colOff>
          <xdr:row>50</xdr:row>
          <xdr:rowOff>57150</xdr:rowOff>
        </xdr:to>
        <xdr:sp macro="" textlink="">
          <xdr:nvSpPr>
            <xdr:cNvPr id="1382409" name="Check Box 9" hidden="1">
              <a:extLst>
                <a:ext uri="{63B3BB69-23CF-44E3-9099-C40C66FF867C}">
                  <a14:compatExt spid="_x0000_s1382409"/>
                </a:ext>
                <a:ext uri="{FF2B5EF4-FFF2-40B4-BE49-F238E27FC236}">
                  <a16:creationId xmlns:a16="http://schemas.microsoft.com/office/drawing/2014/main" id="{00000000-0008-0000-0F00-000009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10日以内に届け出た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123825</xdr:colOff>
          <xdr:row>48</xdr:row>
          <xdr:rowOff>142875</xdr:rowOff>
        </xdr:from>
        <xdr:to>
          <xdr:col>18</xdr:col>
          <xdr:colOff>38100</xdr:colOff>
          <xdr:row>50</xdr:row>
          <xdr:rowOff>47625</xdr:rowOff>
        </xdr:to>
        <xdr:sp macro="" textlink="">
          <xdr:nvSpPr>
            <xdr:cNvPr id="1382410" name="Check Box 10" hidden="1">
              <a:extLst>
                <a:ext uri="{63B3BB69-23CF-44E3-9099-C40C66FF867C}">
                  <a14:compatExt spid="_x0000_s1382410"/>
                </a:ext>
                <a:ext uri="{FF2B5EF4-FFF2-40B4-BE49-F238E27FC236}">
                  <a16:creationId xmlns:a16="http://schemas.microsoft.com/office/drawing/2014/main" id="{00000000-0008-0000-0F00-00000A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11日以降に届け出た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114300</xdr:colOff>
          <xdr:row>48</xdr:row>
          <xdr:rowOff>114300</xdr:rowOff>
        </xdr:from>
        <xdr:to>
          <xdr:col>26</xdr:col>
          <xdr:colOff>114300</xdr:colOff>
          <xdr:row>50</xdr:row>
          <xdr:rowOff>95250</xdr:rowOff>
        </xdr:to>
        <xdr:sp macro="" textlink="">
          <xdr:nvSpPr>
            <xdr:cNvPr id="1382411" name="Check Box 11" hidden="1">
              <a:extLst>
                <a:ext uri="{63B3BB69-23CF-44E3-9099-C40C66FF867C}">
                  <a14:compatExt spid="_x0000_s1382411"/>
                </a:ext>
                <a:ext uri="{FF2B5EF4-FFF2-40B4-BE49-F238E27FC236}">
                  <a16:creationId xmlns:a16="http://schemas.microsoft.com/office/drawing/2014/main" id="{00000000-0008-0000-0F00-00000B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48</xdr:row>
          <xdr:rowOff>104775</xdr:rowOff>
        </xdr:from>
        <xdr:to>
          <xdr:col>21</xdr:col>
          <xdr:colOff>38100</xdr:colOff>
          <xdr:row>50</xdr:row>
          <xdr:rowOff>95250</xdr:rowOff>
        </xdr:to>
        <xdr:sp macro="" textlink="">
          <xdr:nvSpPr>
            <xdr:cNvPr id="1382412" name="Check Box 12" hidden="1">
              <a:extLst>
                <a:ext uri="{63B3BB69-23CF-44E3-9099-C40C66FF867C}">
                  <a14:compatExt spid="_x0000_s1382412"/>
                </a:ext>
                <a:ext uri="{FF2B5EF4-FFF2-40B4-BE49-F238E27FC236}">
                  <a16:creationId xmlns:a16="http://schemas.microsoft.com/office/drawing/2014/main" id="{00000000-0008-0000-0F00-00000C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 ・ </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409025" name="Check Box 1" hidden="1">
              <a:extLst>
                <a:ext uri="{63B3BB69-23CF-44E3-9099-C40C66FF867C}">
                  <a14:compatExt spid="_x0000_s1409025"/>
                </a:ext>
                <a:ext uri="{FF2B5EF4-FFF2-40B4-BE49-F238E27FC236}">
                  <a16:creationId xmlns:a16="http://schemas.microsoft.com/office/drawing/2014/main" id="{00000000-0008-0000-1000-000001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409026" name="Check Box 2" hidden="1">
              <a:extLst>
                <a:ext uri="{63B3BB69-23CF-44E3-9099-C40C66FF867C}">
                  <a14:compatExt spid="_x0000_s1409026"/>
                </a:ext>
                <a:ext uri="{FF2B5EF4-FFF2-40B4-BE49-F238E27FC236}">
                  <a16:creationId xmlns:a16="http://schemas.microsoft.com/office/drawing/2014/main" id="{00000000-0008-0000-1000-000002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409027" name="Check Box 3" hidden="1">
              <a:extLst>
                <a:ext uri="{63B3BB69-23CF-44E3-9099-C40C66FF867C}">
                  <a14:compatExt spid="_x0000_s1409027"/>
                </a:ext>
                <a:ext uri="{FF2B5EF4-FFF2-40B4-BE49-F238E27FC236}">
                  <a16:creationId xmlns:a16="http://schemas.microsoft.com/office/drawing/2014/main" id="{00000000-0008-0000-1000-000003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409028" name="Check Box 4" hidden="1">
              <a:extLst>
                <a:ext uri="{63B3BB69-23CF-44E3-9099-C40C66FF867C}">
                  <a14:compatExt spid="_x0000_s1409028"/>
                </a:ext>
                <a:ext uri="{FF2B5EF4-FFF2-40B4-BE49-F238E27FC236}">
                  <a16:creationId xmlns:a16="http://schemas.microsoft.com/office/drawing/2014/main" id="{00000000-0008-0000-1000-000004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409029" name="Check Box 5" hidden="1">
              <a:extLst>
                <a:ext uri="{63B3BB69-23CF-44E3-9099-C40C66FF867C}">
                  <a14:compatExt spid="_x0000_s1409029"/>
                </a:ext>
                <a:ext uri="{FF2B5EF4-FFF2-40B4-BE49-F238E27FC236}">
                  <a16:creationId xmlns:a16="http://schemas.microsoft.com/office/drawing/2014/main" id="{00000000-0008-0000-1000-000005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409030" name="Check Box 6" hidden="1">
              <a:extLst>
                <a:ext uri="{63B3BB69-23CF-44E3-9099-C40C66FF867C}">
                  <a14:compatExt spid="_x0000_s1409030"/>
                </a:ext>
                <a:ext uri="{FF2B5EF4-FFF2-40B4-BE49-F238E27FC236}">
                  <a16:creationId xmlns:a16="http://schemas.microsoft.com/office/drawing/2014/main" id="{00000000-0008-0000-1000-000006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409031" name="Check Box 7" hidden="1">
              <a:extLst>
                <a:ext uri="{63B3BB69-23CF-44E3-9099-C40C66FF867C}">
                  <a14:compatExt spid="_x0000_s1409031"/>
                </a:ext>
                <a:ext uri="{FF2B5EF4-FFF2-40B4-BE49-F238E27FC236}">
                  <a16:creationId xmlns:a16="http://schemas.microsoft.com/office/drawing/2014/main" id="{00000000-0008-0000-1000-000007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409032" name="Check Box 8" hidden="1">
              <a:extLst>
                <a:ext uri="{63B3BB69-23CF-44E3-9099-C40C66FF867C}">
                  <a14:compatExt spid="_x0000_s1409032"/>
                </a:ext>
                <a:ext uri="{FF2B5EF4-FFF2-40B4-BE49-F238E27FC236}">
                  <a16:creationId xmlns:a16="http://schemas.microsoft.com/office/drawing/2014/main" id="{00000000-0008-0000-1000-000008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409033" name="Check Box 9" hidden="1">
              <a:extLst>
                <a:ext uri="{63B3BB69-23CF-44E3-9099-C40C66FF867C}">
                  <a14:compatExt spid="_x0000_s1409033"/>
                </a:ext>
                <a:ext uri="{FF2B5EF4-FFF2-40B4-BE49-F238E27FC236}">
                  <a16:creationId xmlns:a16="http://schemas.microsoft.com/office/drawing/2014/main" id="{00000000-0008-0000-1000-000009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409034" name="Check Box 10" hidden="1">
              <a:extLst>
                <a:ext uri="{63B3BB69-23CF-44E3-9099-C40C66FF867C}">
                  <a14:compatExt spid="_x0000_s1409034"/>
                </a:ext>
                <a:ext uri="{FF2B5EF4-FFF2-40B4-BE49-F238E27FC236}">
                  <a16:creationId xmlns:a16="http://schemas.microsoft.com/office/drawing/2014/main" id="{00000000-0008-0000-1000-00000A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409035" name="Check Box 11" hidden="1">
              <a:extLst>
                <a:ext uri="{63B3BB69-23CF-44E3-9099-C40C66FF867C}">
                  <a14:compatExt spid="_x0000_s1409035"/>
                </a:ext>
                <a:ext uri="{FF2B5EF4-FFF2-40B4-BE49-F238E27FC236}">
                  <a16:creationId xmlns:a16="http://schemas.microsoft.com/office/drawing/2014/main" id="{00000000-0008-0000-1000-00000B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409036" name="Check Box 12" hidden="1">
              <a:extLst>
                <a:ext uri="{63B3BB69-23CF-44E3-9099-C40C66FF867C}">
                  <a14:compatExt spid="_x0000_s1409036"/>
                </a:ext>
                <a:ext uri="{FF2B5EF4-FFF2-40B4-BE49-F238E27FC236}">
                  <a16:creationId xmlns:a16="http://schemas.microsoft.com/office/drawing/2014/main" id="{00000000-0008-0000-1000-00000C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409037" name="Check Box 13" hidden="1">
              <a:extLst>
                <a:ext uri="{63B3BB69-23CF-44E3-9099-C40C66FF867C}">
                  <a14:compatExt spid="_x0000_s1409037"/>
                </a:ext>
                <a:ext uri="{FF2B5EF4-FFF2-40B4-BE49-F238E27FC236}">
                  <a16:creationId xmlns:a16="http://schemas.microsoft.com/office/drawing/2014/main" id="{00000000-0008-0000-1000-00000D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409038" name="Check Box 14" hidden="1">
              <a:extLst>
                <a:ext uri="{63B3BB69-23CF-44E3-9099-C40C66FF867C}">
                  <a14:compatExt spid="_x0000_s1409038"/>
                </a:ext>
                <a:ext uri="{FF2B5EF4-FFF2-40B4-BE49-F238E27FC236}">
                  <a16:creationId xmlns:a16="http://schemas.microsoft.com/office/drawing/2014/main" id="{00000000-0008-0000-1000-00000E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410049" name="Check Box 1" hidden="1">
              <a:extLst>
                <a:ext uri="{63B3BB69-23CF-44E3-9099-C40C66FF867C}">
                  <a14:compatExt spid="_x0000_s1410049"/>
                </a:ext>
                <a:ext uri="{FF2B5EF4-FFF2-40B4-BE49-F238E27FC236}">
                  <a16:creationId xmlns:a16="http://schemas.microsoft.com/office/drawing/2014/main" id="{00000000-0008-0000-1100-000001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410050" name="Check Box 2" hidden="1">
              <a:extLst>
                <a:ext uri="{63B3BB69-23CF-44E3-9099-C40C66FF867C}">
                  <a14:compatExt spid="_x0000_s1410050"/>
                </a:ext>
                <a:ext uri="{FF2B5EF4-FFF2-40B4-BE49-F238E27FC236}">
                  <a16:creationId xmlns:a16="http://schemas.microsoft.com/office/drawing/2014/main" id="{00000000-0008-0000-1100-000002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410051" name="Check Box 3" hidden="1">
              <a:extLst>
                <a:ext uri="{63B3BB69-23CF-44E3-9099-C40C66FF867C}">
                  <a14:compatExt spid="_x0000_s1410051"/>
                </a:ext>
                <a:ext uri="{FF2B5EF4-FFF2-40B4-BE49-F238E27FC236}">
                  <a16:creationId xmlns:a16="http://schemas.microsoft.com/office/drawing/2014/main" id="{00000000-0008-0000-1100-000003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410052" name="Check Box 4" hidden="1">
              <a:extLst>
                <a:ext uri="{63B3BB69-23CF-44E3-9099-C40C66FF867C}">
                  <a14:compatExt spid="_x0000_s1410052"/>
                </a:ext>
                <a:ext uri="{FF2B5EF4-FFF2-40B4-BE49-F238E27FC236}">
                  <a16:creationId xmlns:a16="http://schemas.microsoft.com/office/drawing/2014/main" id="{00000000-0008-0000-1100-000004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410053" name="Check Box 5" hidden="1">
              <a:extLst>
                <a:ext uri="{63B3BB69-23CF-44E3-9099-C40C66FF867C}">
                  <a14:compatExt spid="_x0000_s1410053"/>
                </a:ext>
                <a:ext uri="{FF2B5EF4-FFF2-40B4-BE49-F238E27FC236}">
                  <a16:creationId xmlns:a16="http://schemas.microsoft.com/office/drawing/2014/main" id="{00000000-0008-0000-1100-000005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410054" name="Check Box 6" hidden="1">
              <a:extLst>
                <a:ext uri="{63B3BB69-23CF-44E3-9099-C40C66FF867C}">
                  <a14:compatExt spid="_x0000_s1410054"/>
                </a:ext>
                <a:ext uri="{FF2B5EF4-FFF2-40B4-BE49-F238E27FC236}">
                  <a16:creationId xmlns:a16="http://schemas.microsoft.com/office/drawing/2014/main" id="{00000000-0008-0000-1100-000006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410055" name="Check Box 7" hidden="1">
              <a:extLst>
                <a:ext uri="{63B3BB69-23CF-44E3-9099-C40C66FF867C}">
                  <a14:compatExt spid="_x0000_s1410055"/>
                </a:ext>
                <a:ext uri="{FF2B5EF4-FFF2-40B4-BE49-F238E27FC236}">
                  <a16:creationId xmlns:a16="http://schemas.microsoft.com/office/drawing/2014/main" id="{00000000-0008-0000-1100-000007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410056" name="Check Box 8" hidden="1">
              <a:extLst>
                <a:ext uri="{63B3BB69-23CF-44E3-9099-C40C66FF867C}">
                  <a14:compatExt spid="_x0000_s1410056"/>
                </a:ext>
                <a:ext uri="{FF2B5EF4-FFF2-40B4-BE49-F238E27FC236}">
                  <a16:creationId xmlns:a16="http://schemas.microsoft.com/office/drawing/2014/main" id="{00000000-0008-0000-1100-000008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410057" name="Check Box 9" hidden="1">
              <a:extLst>
                <a:ext uri="{63B3BB69-23CF-44E3-9099-C40C66FF867C}">
                  <a14:compatExt spid="_x0000_s1410057"/>
                </a:ext>
                <a:ext uri="{FF2B5EF4-FFF2-40B4-BE49-F238E27FC236}">
                  <a16:creationId xmlns:a16="http://schemas.microsoft.com/office/drawing/2014/main" id="{00000000-0008-0000-1100-000009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410058" name="Check Box 10" hidden="1">
              <a:extLst>
                <a:ext uri="{63B3BB69-23CF-44E3-9099-C40C66FF867C}">
                  <a14:compatExt spid="_x0000_s1410058"/>
                </a:ext>
                <a:ext uri="{FF2B5EF4-FFF2-40B4-BE49-F238E27FC236}">
                  <a16:creationId xmlns:a16="http://schemas.microsoft.com/office/drawing/2014/main" id="{00000000-0008-0000-1100-00000A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410059" name="Check Box 11" hidden="1">
              <a:extLst>
                <a:ext uri="{63B3BB69-23CF-44E3-9099-C40C66FF867C}">
                  <a14:compatExt spid="_x0000_s1410059"/>
                </a:ext>
                <a:ext uri="{FF2B5EF4-FFF2-40B4-BE49-F238E27FC236}">
                  <a16:creationId xmlns:a16="http://schemas.microsoft.com/office/drawing/2014/main" id="{00000000-0008-0000-1100-00000B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410060" name="Check Box 12" hidden="1">
              <a:extLst>
                <a:ext uri="{63B3BB69-23CF-44E3-9099-C40C66FF867C}">
                  <a14:compatExt spid="_x0000_s1410060"/>
                </a:ext>
                <a:ext uri="{FF2B5EF4-FFF2-40B4-BE49-F238E27FC236}">
                  <a16:creationId xmlns:a16="http://schemas.microsoft.com/office/drawing/2014/main" id="{00000000-0008-0000-1100-00000C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410061" name="Check Box 13" hidden="1">
              <a:extLst>
                <a:ext uri="{63B3BB69-23CF-44E3-9099-C40C66FF867C}">
                  <a14:compatExt spid="_x0000_s1410061"/>
                </a:ext>
                <a:ext uri="{FF2B5EF4-FFF2-40B4-BE49-F238E27FC236}">
                  <a16:creationId xmlns:a16="http://schemas.microsoft.com/office/drawing/2014/main" id="{00000000-0008-0000-1100-00000D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410062" name="Check Box 14" hidden="1">
              <a:extLst>
                <a:ext uri="{63B3BB69-23CF-44E3-9099-C40C66FF867C}">
                  <a14:compatExt spid="_x0000_s1410062"/>
                </a:ext>
                <a:ext uri="{FF2B5EF4-FFF2-40B4-BE49-F238E27FC236}">
                  <a16:creationId xmlns:a16="http://schemas.microsoft.com/office/drawing/2014/main" id="{00000000-0008-0000-1100-00000E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51</xdr:row>
          <xdr:rowOff>114300</xdr:rowOff>
        </xdr:from>
        <xdr:to>
          <xdr:col>58</xdr:col>
          <xdr:colOff>0</xdr:colOff>
          <xdr:row>52</xdr:row>
          <xdr:rowOff>114300</xdr:rowOff>
        </xdr:to>
        <xdr:sp macro="" textlink="">
          <xdr:nvSpPr>
            <xdr:cNvPr id="1410063" name="Check Box 15" hidden="1">
              <a:extLst>
                <a:ext uri="{63B3BB69-23CF-44E3-9099-C40C66FF867C}">
                  <a14:compatExt spid="_x0000_s1410063"/>
                </a:ext>
                <a:ext uri="{FF2B5EF4-FFF2-40B4-BE49-F238E27FC236}">
                  <a16:creationId xmlns:a16="http://schemas.microsoft.com/office/drawing/2014/main" id="{00000000-0008-0000-1100-00000F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52</xdr:row>
          <xdr:rowOff>133350</xdr:rowOff>
        </xdr:from>
        <xdr:to>
          <xdr:col>58</xdr:col>
          <xdr:colOff>0</xdr:colOff>
          <xdr:row>53</xdr:row>
          <xdr:rowOff>133350</xdr:rowOff>
        </xdr:to>
        <xdr:sp macro="" textlink="">
          <xdr:nvSpPr>
            <xdr:cNvPr id="1410064" name="Check Box 16" hidden="1">
              <a:extLst>
                <a:ext uri="{63B3BB69-23CF-44E3-9099-C40C66FF867C}">
                  <a14:compatExt spid="_x0000_s1410064"/>
                </a:ext>
                <a:ext uri="{FF2B5EF4-FFF2-40B4-BE49-F238E27FC236}">
                  <a16:creationId xmlns:a16="http://schemas.microsoft.com/office/drawing/2014/main" id="{00000000-0008-0000-1100-000010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54</xdr:row>
          <xdr:rowOff>104775</xdr:rowOff>
        </xdr:from>
        <xdr:to>
          <xdr:col>58</xdr:col>
          <xdr:colOff>0</xdr:colOff>
          <xdr:row>55</xdr:row>
          <xdr:rowOff>104775</xdr:rowOff>
        </xdr:to>
        <xdr:sp macro="" textlink="">
          <xdr:nvSpPr>
            <xdr:cNvPr id="1410065" name="Check Box 17" hidden="1">
              <a:extLst>
                <a:ext uri="{63B3BB69-23CF-44E3-9099-C40C66FF867C}">
                  <a14:compatExt spid="_x0000_s1410065"/>
                </a:ext>
                <a:ext uri="{FF2B5EF4-FFF2-40B4-BE49-F238E27FC236}">
                  <a16:creationId xmlns:a16="http://schemas.microsoft.com/office/drawing/2014/main" id="{00000000-0008-0000-1100-000011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55</xdr:row>
          <xdr:rowOff>123825</xdr:rowOff>
        </xdr:from>
        <xdr:to>
          <xdr:col>58</xdr:col>
          <xdr:colOff>0</xdr:colOff>
          <xdr:row>56</xdr:row>
          <xdr:rowOff>123825</xdr:rowOff>
        </xdr:to>
        <xdr:sp macro="" textlink="">
          <xdr:nvSpPr>
            <xdr:cNvPr id="1410066" name="Check Box 18" hidden="1">
              <a:extLst>
                <a:ext uri="{63B3BB69-23CF-44E3-9099-C40C66FF867C}">
                  <a14:compatExt spid="_x0000_s1410066"/>
                </a:ext>
                <a:ext uri="{FF2B5EF4-FFF2-40B4-BE49-F238E27FC236}">
                  <a16:creationId xmlns:a16="http://schemas.microsoft.com/office/drawing/2014/main" id="{00000000-0008-0000-1100-000012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57</xdr:row>
          <xdr:rowOff>85725</xdr:rowOff>
        </xdr:from>
        <xdr:to>
          <xdr:col>58</xdr:col>
          <xdr:colOff>0</xdr:colOff>
          <xdr:row>58</xdr:row>
          <xdr:rowOff>85725</xdr:rowOff>
        </xdr:to>
        <xdr:sp macro="" textlink="">
          <xdr:nvSpPr>
            <xdr:cNvPr id="1410067" name="Check Box 19" hidden="1">
              <a:extLst>
                <a:ext uri="{63B3BB69-23CF-44E3-9099-C40C66FF867C}">
                  <a14:compatExt spid="_x0000_s1410067"/>
                </a:ext>
                <a:ext uri="{FF2B5EF4-FFF2-40B4-BE49-F238E27FC236}">
                  <a16:creationId xmlns:a16="http://schemas.microsoft.com/office/drawing/2014/main" id="{00000000-0008-0000-1100-000013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58</xdr:row>
          <xdr:rowOff>104775</xdr:rowOff>
        </xdr:from>
        <xdr:to>
          <xdr:col>58</xdr:col>
          <xdr:colOff>0</xdr:colOff>
          <xdr:row>59</xdr:row>
          <xdr:rowOff>104775</xdr:rowOff>
        </xdr:to>
        <xdr:sp macro="" textlink="">
          <xdr:nvSpPr>
            <xdr:cNvPr id="1410068" name="Check Box 20" hidden="1">
              <a:extLst>
                <a:ext uri="{63B3BB69-23CF-44E3-9099-C40C66FF867C}">
                  <a14:compatExt spid="_x0000_s1410068"/>
                </a:ext>
                <a:ext uri="{FF2B5EF4-FFF2-40B4-BE49-F238E27FC236}">
                  <a16:creationId xmlns:a16="http://schemas.microsoft.com/office/drawing/2014/main" id="{00000000-0008-0000-1100-000014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60</xdr:row>
          <xdr:rowOff>104775</xdr:rowOff>
        </xdr:from>
        <xdr:to>
          <xdr:col>58</xdr:col>
          <xdr:colOff>0</xdr:colOff>
          <xdr:row>61</xdr:row>
          <xdr:rowOff>104775</xdr:rowOff>
        </xdr:to>
        <xdr:sp macro="" textlink="">
          <xdr:nvSpPr>
            <xdr:cNvPr id="1410069" name="Check Box 21" hidden="1">
              <a:extLst>
                <a:ext uri="{63B3BB69-23CF-44E3-9099-C40C66FF867C}">
                  <a14:compatExt spid="_x0000_s1410069"/>
                </a:ext>
                <a:ext uri="{FF2B5EF4-FFF2-40B4-BE49-F238E27FC236}">
                  <a16:creationId xmlns:a16="http://schemas.microsoft.com/office/drawing/2014/main" id="{00000000-0008-0000-1100-000015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61</xdr:row>
          <xdr:rowOff>123825</xdr:rowOff>
        </xdr:from>
        <xdr:to>
          <xdr:col>58</xdr:col>
          <xdr:colOff>0</xdr:colOff>
          <xdr:row>62</xdr:row>
          <xdr:rowOff>123825</xdr:rowOff>
        </xdr:to>
        <xdr:sp macro="" textlink="">
          <xdr:nvSpPr>
            <xdr:cNvPr id="1410070" name="Check Box 22" hidden="1">
              <a:extLst>
                <a:ext uri="{63B3BB69-23CF-44E3-9099-C40C66FF867C}">
                  <a14:compatExt spid="_x0000_s1410070"/>
                </a:ext>
                <a:ext uri="{FF2B5EF4-FFF2-40B4-BE49-F238E27FC236}">
                  <a16:creationId xmlns:a16="http://schemas.microsoft.com/office/drawing/2014/main" id="{00000000-0008-0000-1100-000016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63</xdr:row>
          <xdr:rowOff>95250</xdr:rowOff>
        </xdr:from>
        <xdr:to>
          <xdr:col>58</xdr:col>
          <xdr:colOff>0</xdr:colOff>
          <xdr:row>64</xdr:row>
          <xdr:rowOff>95250</xdr:rowOff>
        </xdr:to>
        <xdr:sp macro="" textlink="">
          <xdr:nvSpPr>
            <xdr:cNvPr id="1410071" name="Check Box 23" hidden="1">
              <a:extLst>
                <a:ext uri="{63B3BB69-23CF-44E3-9099-C40C66FF867C}">
                  <a14:compatExt spid="_x0000_s1410071"/>
                </a:ext>
                <a:ext uri="{FF2B5EF4-FFF2-40B4-BE49-F238E27FC236}">
                  <a16:creationId xmlns:a16="http://schemas.microsoft.com/office/drawing/2014/main" id="{00000000-0008-0000-1100-000017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64</xdr:row>
          <xdr:rowOff>114300</xdr:rowOff>
        </xdr:from>
        <xdr:to>
          <xdr:col>58</xdr:col>
          <xdr:colOff>0</xdr:colOff>
          <xdr:row>65</xdr:row>
          <xdr:rowOff>114300</xdr:rowOff>
        </xdr:to>
        <xdr:sp macro="" textlink="">
          <xdr:nvSpPr>
            <xdr:cNvPr id="1410072" name="Check Box 24" hidden="1">
              <a:extLst>
                <a:ext uri="{63B3BB69-23CF-44E3-9099-C40C66FF867C}">
                  <a14:compatExt spid="_x0000_s1410072"/>
                </a:ext>
                <a:ext uri="{FF2B5EF4-FFF2-40B4-BE49-F238E27FC236}">
                  <a16:creationId xmlns:a16="http://schemas.microsoft.com/office/drawing/2014/main" id="{00000000-0008-0000-1100-000018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66</xdr:row>
          <xdr:rowOff>95250</xdr:rowOff>
        </xdr:from>
        <xdr:to>
          <xdr:col>58</xdr:col>
          <xdr:colOff>0</xdr:colOff>
          <xdr:row>67</xdr:row>
          <xdr:rowOff>95250</xdr:rowOff>
        </xdr:to>
        <xdr:sp macro="" textlink="">
          <xdr:nvSpPr>
            <xdr:cNvPr id="1410073" name="Check Box 25" hidden="1">
              <a:extLst>
                <a:ext uri="{63B3BB69-23CF-44E3-9099-C40C66FF867C}">
                  <a14:compatExt spid="_x0000_s1410073"/>
                </a:ext>
                <a:ext uri="{FF2B5EF4-FFF2-40B4-BE49-F238E27FC236}">
                  <a16:creationId xmlns:a16="http://schemas.microsoft.com/office/drawing/2014/main" id="{00000000-0008-0000-1100-000019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67</xdr:row>
          <xdr:rowOff>114300</xdr:rowOff>
        </xdr:from>
        <xdr:to>
          <xdr:col>58</xdr:col>
          <xdr:colOff>0</xdr:colOff>
          <xdr:row>68</xdr:row>
          <xdr:rowOff>114300</xdr:rowOff>
        </xdr:to>
        <xdr:sp macro="" textlink="">
          <xdr:nvSpPr>
            <xdr:cNvPr id="1410074" name="Check Box 26" hidden="1">
              <a:extLst>
                <a:ext uri="{63B3BB69-23CF-44E3-9099-C40C66FF867C}">
                  <a14:compatExt spid="_x0000_s1410074"/>
                </a:ext>
                <a:ext uri="{FF2B5EF4-FFF2-40B4-BE49-F238E27FC236}">
                  <a16:creationId xmlns:a16="http://schemas.microsoft.com/office/drawing/2014/main" id="{00000000-0008-0000-1100-00001A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69</xdr:row>
          <xdr:rowOff>95250</xdr:rowOff>
        </xdr:from>
        <xdr:to>
          <xdr:col>58</xdr:col>
          <xdr:colOff>0</xdr:colOff>
          <xdr:row>70</xdr:row>
          <xdr:rowOff>95250</xdr:rowOff>
        </xdr:to>
        <xdr:sp macro="" textlink="">
          <xdr:nvSpPr>
            <xdr:cNvPr id="1410075" name="Check Box 27" hidden="1">
              <a:extLst>
                <a:ext uri="{63B3BB69-23CF-44E3-9099-C40C66FF867C}">
                  <a14:compatExt spid="_x0000_s1410075"/>
                </a:ext>
                <a:ext uri="{FF2B5EF4-FFF2-40B4-BE49-F238E27FC236}">
                  <a16:creationId xmlns:a16="http://schemas.microsoft.com/office/drawing/2014/main" id="{00000000-0008-0000-1100-00001B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70</xdr:row>
          <xdr:rowOff>114300</xdr:rowOff>
        </xdr:from>
        <xdr:to>
          <xdr:col>58</xdr:col>
          <xdr:colOff>0</xdr:colOff>
          <xdr:row>71</xdr:row>
          <xdr:rowOff>114300</xdr:rowOff>
        </xdr:to>
        <xdr:sp macro="" textlink="">
          <xdr:nvSpPr>
            <xdr:cNvPr id="1410076" name="Check Box 28" hidden="1">
              <a:extLst>
                <a:ext uri="{63B3BB69-23CF-44E3-9099-C40C66FF867C}">
                  <a14:compatExt spid="_x0000_s1410076"/>
                </a:ext>
                <a:ext uri="{FF2B5EF4-FFF2-40B4-BE49-F238E27FC236}">
                  <a16:creationId xmlns:a16="http://schemas.microsoft.com/office/drawing/2014/main" id="{00000000-0008-0000-1100-00001C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4145" name="Check Box 1" hidden="1">
              <a:extLst>
                <a:ext uri="{63B3BB69-23CF-44E3-9099-C40C66FF867C}">
                  <a14:compatExt spid="_x0000_s1414145"/>
                </a:ext>
                <a:ext uri="{FF2B5EF4-FFF2-40B4-BE49-F238E27FC236}">
                  <a16:creationId xmlns:a16="http://schemas.microsoft.com/office/drawing/2014/main" id="{00000000-0008-0000-1200-000001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4146" name="Check Box 2" hidden="1">
              <a:extLst>
                <a:ext uri="{63B3BB69-23CF-44E3-9099-C40C66FF867C}">
                  <a14:compatExt spid="_x0000_s1414146"/>
                </a:ext>
                <a:ext uri="{FF2B5EF4-FFF2-40B4-BE49-F238E27FC236}">
                  <a16:creationId xmlns:a16="http://schemas.microsoft.com/office/drawing/2014/main" id="{00000000-0008-0000-1200-000002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414147" name="Check Box 3" hidden="1">
              <a:extLst>
                <a:ext uri="{63B3BB69-23CF-44E3-9099-C40C66FF867C}">
                  <a14:compatExt spid="_x0000_s1414147"/>
                </a:ext>
                <a:ext uri="{FF2B5EF4-FFF2-40B4-BE49-F238E27FC236}">
                  <a16:creationId xmlns:a16="http://schemas.microsoft.com/office/drawing/2014/main" id="{00000000-0008-0000-1200-000003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414148" name="Check Box 4" hidden="1">
              <a:extLst>
                <a:ext uri="{63B3BB69-23CF-44E3-9099-C40C66FF867C}">
                  <a14:compatExt spid="_x0000_s1414148"/>
                </a:ext>
                <a:ext uri="{FF2B5EF4-FFF2-40B4-BE49-F238E27FC236}">
                  <a16:creationId xmlns:a16="http://schemas.microsoft.com/office/drawing/2014/main" id="{00000000-0008-0000-1200-000004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414149" name="Check Box 5" hidden="1">
              <a:extLst>
                <a:ext uri="{63B3BB69-23CF-44E3-9099-C40C66FF867C}">
                  <a14:compatExt spid="_x0000_s1414149"/>
                </a:ext>
                <a:ext uri="{FF2B5EF4-FFF2-40B4-BE49-F238E27FC236}">
                  <a16:creationId xmlns:a16="http://schemas.microsoft.com/office/drawing/2014/main" id="{00000000-0008-0000-1200-000005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414150" name="Check Box 6" hidden="1">
              <a:extLst>
                <a:ext uri="{63B3BB69-23CF-44E3-9099-C40C66FF867C}">
                  <a14:compatExt spid="_x0000_s1414150"/>
                </a:ext>
                <a:ext uri="{FF2B5EF4-FFF2-40B4-BE49-F238E27FC236}">
                  <a16:creationId xmlns:a16="http://schemas.microsoft.com/office/drawing/2014/main" id="{00000000-0008-0000-1200-000006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4151" name="Check Box 7" hidden="1">
              <a:extLst>
                <a:ext uri="{63B3BB69-23CF-44E3-9099-C40C66FF867C}">
                  <a14:compatExt spid="_x0000_s1414151"/>
                </a:ext>
                <a:ext uri="{FF2B5EF4-FFF2-40B4-BE49-F238E27FC236}">
                  <a16:creationId xmlns:a16="http://schemas.microsoft.com/office/drawing/2014/main" id="{00000000-0008-0000-1200-000007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4152" name="Check Box 8" hidden="1">
              <a:extLst>
                <a:ext uri="{63B3BB69-23CF-44E3-9099-C40C66FF867C}">
                  <a14:compatExt spid="_x0000_s1414152"/>
                </a:ext>
                <a:ext uri="{FF2B5EF4-FFF2-40B4-BE49-F238E27FC236}">
                  <a16:creationId xmlns:a16="http://schemas.microsoft.com/office/drawing/2014/main" id="{00000000-0008-0000-1200-000008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414153" name="Check Box 9" hidden="1">
              <a:extLst>
                <a:ext uri="{63B3BB69-23CF-44E3-9099-C40C66FF867C}">
                  <a14:compatExt spid="_x0000_s1414153"/>
                </a:ext>
                <a:ext uri="{FF2B5EF4-FFF2-40B4-BE49-F238E27FC236}">
                  <a16:creationId xmlns:a16="http://schemas.microsoft.com/office/drawing/2014/main" id="{00000000-0008-0000-1200-000009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414154" name="Check Box 10" hidden="1">
              <a:extLst>
                <a:ext uri="{63B3BB69-23CF-44E3-9099-C40C66FF867C}">
                  <a14:compatExt spid="_x0000_s1414154"/>
                </a:ext>
                <a:ext uri="{FF2B5EF4-FFF2-40B4-BE49-F238E27FC236}">
                  <a16:creationId xmlns:a16="http://schemas.microsoft.com/office/drawing/2014/main" id="{00000000-0008-0000-1200-00000A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414155" name="Check Box 11" hidden="1">
              <a:extLst>
                <a:ext uri="{63B3BB69-23CF-44E3-9099-C40C66FF867C}">
                  <a14:compatExt spid="_x0000_s1414155"/>
                </a:ext>
                <a:ext uri="{FF2B5EF4-FFF2-40B4-BE49-F238E27FC236}">
                  <a16:creationId xmlns:a16="http://schemas.microsoft.com/office/drawing/2014/main" id="{00000000-0008-0000-1200-00000B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414156" name="Check Box 12" hidden="1">
              <a:extLst>
                <a:ext uri="{63B3BB69-23CF-44E3-9099-C40C66FF867C}">
                  <a14:compatExt spid="_x0000_s1414156"/>
                </a:ext>
                <a:ext uri="{FF2B5EF4-FFF2-40B4-BE49-F238E27FC236}">
                  <a16:creationId xmlns:a16="http://schemas.microsoft.com/office/drawing/2014/main" id="{00000000-0008-0000-1200-00000C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414157" name="Check Box 13" hidden="1">
              <a:extLst>
                <a:ext uri="{63B3BB69-23CF-44E3-9099-C40C66FF867C}">
                  <a14:compatExt spid="_x0000_s1414157"/>
                </a:ext>
                <a:ext uri="{FF2B5EF4-FFF2-40B4-BE49-F238E27FC236}">
                  <a16:creationId xmlns:a16="http://schemas.microsoft.com/office/drawing/2014/main" id="{00000000-0008-0000-1200-00000D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414158" name="Check Box 14" hidden="1">
              <a:extLst>
                <a:ext uri="{63B3BB69-23CF-44E3-9099-C40C66FF867C}">
                  <a14:compatExt spid="_x0000_s1414158"/>
                </a:ext>
                <a:ext uri="{FF2B5EF4-FFF2-40B4-BE49-F238E27FC236}">
                  <a16:creationId xmlns:a16="http://schemas.microsoft.com/office/drawing/2014/main" id="{00000000-0008-0000-1200-00000E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414159" name="Check Box 15" hidden="1">
              <a:extLst>
                <a:ext uri="{63B3BB69-23CF-44E3-9099-C40C66FF867C}">
                  <a14:compatExt spid="_x0000_s1414159"/>
                </a:ext>
                <a:ext uri="{FF2B5EF4-FFF2-40B4-BE49-F238E27FC236}">
                  <a16:creationId xmlns:a16="http://schemas.microsoft.com/office/drawing/2014/main" id="{00000000-0008-0000-1200-00000F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414160" name="Check Box 16" hidden="1">
              <a:extLst>
                <a:ext uri="{63B3BB69-23CF-44E3-9099-C40C66FF867C}">
                  <a14:compatExt spid="_x0000_s1414160"/>
                </a:ext>
                <a:ext uri="{FF2B5EF4-FFF2-40B4-BE49-F238E27FC236}">
                  <a16:creationId xmlns:a16="http://schemas.microsoft.com/office/drawing/2014/main" id="{00000000-0008-0000-1200-000010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5169" name="Check Box 1" hidden="1">
              <a:extLst>
                <a:ext uri="{63B3BB69-23CF-44E3-9099-C40C66FF867C}">
                  <a14:compatExt spid="_x0000_s1415169"/>
                </a:ext>
                <a:ext uri="{FF2B5EF4-FFF2-40B4-BE49-F238E27FC236}">
                  <a16:creationId xmlns:a16="http://schemas.microsoft.com/office/drawing/2014/main" id="{00000000-0008-0000-1300-000001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5170" name="Check Box 2" hidden="1">
              <a:extLst>
                <a:ext uri="{63B3BB69-23CF-44E3-9099-C40C66FF867C}">
                  <a14:compatExt spid="_x0000_s1415170"/>
                </a:ext>
                <a:ext uri="{FF2B5EF4-FFF2-40B4-BE49-F238E27FC236}">
                  <a16:creationId xmlns:a16="http://schemas.microsoft.com/office/drawing/2014/main" id="{00000000-0008-0000-1300-000002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415171" name="Check Box 3" hidden="1">
              <a:extLst>
                <a:ext uri="{63B3BB69-23CF-44E3-9099-C40C66FF867C}">
                  <a14:compatExt spid="_x0000_s1415171"/>
                </a:ext>
                <a:ext uri="{FF2B5EF4-FFF2-40B4-BE49-F238E27FC236}">
                  <a16:creationId xmlns:a16="http://schemas.microsoft.com/office/drawing/2014/main" id="{00000000-0008-0000-1300-000003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415172" name="Check Box 4" hidden="1">
              <a:extLst>
                <a:ext uri="{63B3BB69-23CF-44E3-9099-C40C66FF867C}">
                  <a14:compatExt spid="_x0000_s1415172"/>
                </a:ext>
                <a:ext uri="{FF2B5EF4-FFF2-40B4-BE49-F238E27FC236}">
                  <a16:creationId xmlns:a16="http://schemas.microsoft.com/office/drawing/2014/main" id="{00000000-0008-0000-1300-000004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415173" name="Check Box 5" hidden="1">
              <a:extLst>
                <a:ext uri="{63B3BB69-23CF-44E3-9099-C40C66FF867C}">
                  <a14:compatExt spid="_x0000_s1415173"/>
                </a:ext>
                <a:ext uri="{FF2B5EF4-FFF2-40B4-BE49-F238E27FC236}">
                  <a16:creationId xmlns:a16="http://schemas.microsoft.com/office/drawing/2014/main" id="{00000000-0008-0000-1300-000005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415174" name="Check Box 6" hidden="1">
              <a:extLst>
                <a:ext uri="{63B3BB69-23CF-44E3-9099-C40C66FF867C}">
                  <a14:compatExt spid="_x0000_s1415174"/>
                </a:ext>
                <a:ext uri="{FF2B5EF4-FFF2-40B4-BE49-F238E27FC236}">
                  <a16:creationId xmlns:a16="http://schemas.microsoft.com/office/drawing/2014/main" id="{00000000-0008-0000-1300-000006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5175" name="Check Box 7" hidden="1">
              <a:extLst>
                <a:ext uri="{63B3BB69-23CF-44E3-9099-C40C66FF867C}">
                  <a14:compatExt spid="_x0000_s1415175"/>
                </a:ext>
                <a:ext uri="{FF2B5EF4-FFF2-40B4-BE49-F238E27FC236}">
                  <a16:creationId xmlns:a16="http://schemas.microsoft.com/office/drawing/2014/main" id="{00000000-0008-0000-1300-000007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5176" name="Check Box 8" hidden="1">
              <a:extLst>
                <a:ext uri="{63B3BB69-23CF-44E3-9099-C40C66FF867C}">
                  <a14:compatExt spid="_x0000_s1415176"/>
                </a:ext>
                <a:ext uri="{FF2B5EF4-FFF2-40B4-BE49-F238E27FC236}">
                  <a16:creationId xmlns:a16="http://schemas.microsoft.com/office/drawing/2014/main" id="{00000000-0008-0000-1300-000008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415177" name="Check Box 9" hidden="1">
              <a:extLst>
                <a:ext uri="{63B3BB69-23CF-44E3-9099-C40C66FF867C}">
                  <a14:compatExt spid="_x0000_s1415177"/>
                </a:ext>
                <a:ext uri="{FF2B5EF4-FFF2-40B4-BE49-F238E27FC236}">
                  <a16:creationId xmlns:a16="http://schemas.microsoft.com/office/drawing/2014/main" id="{00000000-0008-0000-1300-000009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415178" name="Check Box 10" hidden="1">
              <a:extLst>
                <a:ext uri="{63B3BB69-23CF-44E3-9099-C40C66FF867C}">
                  <a14:compatExt spid="_x0000_s1415178"/>
                </a:ext>
                <a:ext uri="{FF2B5EF4-FFF2-40B4-BE49-F238E27FC236}">
                  <a16:creationId xmlns:a16="http://schemas.microsoft.com/office/drawing/2014/main" id="{00000000-0008-0000-1300-00000A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415179" name="Check Box 11" hidden="1">
              <a:extLst>
                <a:ext uri="{63B3BB69-23CF-44E3-9099-C40C66FF867C}">
                  <a14:compatExt spid="_x0000_s1415179"/>
                </a:ext>
                <a:ext uri="{FF2B5EF4-FFF2-40B4-BE49-F238E27FC236}">
                  <a16:creationId xmlns:a16="http://schemas.microsoft.com/office/drawing/2014/main" id="{00000000-0008-0000-1300-00000B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415180" name="Check Box 12" hidden="1">
              <a:extLst>
                <a:ext uri="{63B3BB69-23CF-44E3-9099-C40C66FF867C}">
                  <a14:compatExt spid="_x0000_s1415180"/>
                </a:ext>
                <a:ext uri="{FF2B5EF4-FFF2-40B4-BE49-F238E27FC236}">
                  <a16:creationId xmlns:a16="http://schemas.microsoft.com/office/drawing/2014/main" id="{00000000-0008-0000-1300-00000C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415181" name="Check Box 13" hidden="1">
              <a:extLst>
                <a:ext uri="{63B3BB69-23CF-44E3-9099-C40C66FF867C}">
                  <a14:compatExt spid="_x0000_s1415181"/>
                </a:ext>
                <a:ext uri="{FF2B5EF4-FFF2-40B4-BE49-F238E27FC236}">
                  <a16:creationId xmlns:a16="http://schemas.microsoft.com/office/drawing/2014/main" id="{00000000-0008-0000-1300-00000D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415182" name="Check Box 14" hidden="1">
              <a:extLst>
                <a:ext uri="{63B3BB69-23CF-44E3-9099-C40C66FF867C}">
                  <a14:compatExt spid="_x0000_s1415182"/>
                </a:ext>
                <a:ext uri="{FF2B5EF4-FFF2-40B4-BE49-F238E27FC236}">
                  <a16:creationId xmlns:a16="http://schemas.microsoft.com/office/drawing/2014/main" id="{00000000-0008-0000-1300-00000E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415183" name="Check Box 15" hidden="1">
              <a:extLst>
                <a:ext uri="{63B3BB69-23CF-44E3-9099-C40C66FF867C}">
                  <a14:compatExt spid="_x0000_s1415183"/>
                </a:ext>
                <a:ext uri="{FF2B5EF4-FFF2-40B4-BE49-F238E27FC236}">
                  <a16:creationId xmlns:a16="http://schemas.microsoft.com/office/drawing/2014/main" id="{00000000-0008-0000-1300-00000F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415184" name="Check Box 16" hidden="1">
              <a:extLst>
                <a:ext uri="{63B3BB69-23CF-44E3-9099-C40C66FF867C}">
                  <a14:compatExt spid="_x0000_s1415184"/>
                </a:ext>
                <a:ext uri="{FF2B5EF4-FFF2-40B4-BE49-F238E27FC236}">
                  <a16:creationId xmlns:a16="http://schemas.microsoft.com/office/drawing/2014/main" id="{00000000-0008-0000-1300-000010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415185" name="Check Box 17" hidden="1">
              <a:extLst>
                <a:ext uri="{63B3BB69-23CF-44E3-9099-C40C66FF867C}">
                  <a14:compatExt spid="_x0000_s1415185"/>
                </a:ext>
                <a:ext uri="{FF2B5EF4-FFF2-40B4-BE49-F238E27FC236}">
                  <a16:creationId xmlns:a16="http://schemas.microsoft.com/office/drawing/2014/main" id="{00000000-0008-0000-1300-000011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415186" name="Check Box 18" hidden="1">
              <a:extLst>
                <a:ext uri="{63B3BB69-23CF-44E3-9099-C40C66FF867C}">
                  <a14:compatExt spid="_x0000_s1415186"/>
                </a:ext>
                <a:ext uri="{FF2B5EF4-FFF2-40B4-BE49-F238E27FC236}">
                  <a16:creationId xmlns:a16="http://schemas.microsoft.com/office/drawing/2014/main" id="{00000000-0008-0000-1300-000012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54</xdr:row>
          <xdr:rowOff>114300</xdr:rowOff>
        </xdr:from>
        <xdr:to>
          <xdr:col>54</xdr:col>
          <xdr:colOff>0</xdr:colOff>
          <xdr:row>55</xdr:row>
          <xdr:rowOff>114300</xdr:rowOff>
        </xdr:to>
        <xdr:sp macro="" textlink="">
          <xdr:nvSpPr>
            <xdr:cNvPr id="1415187" name="Check Box 19" hidden="1">
              <a:extLst>
                <a:ext uri="{63B3BB69-23CF-44E3-9099-C40C66FF867C}">
                  <a14:compatExt spid="_x0000_s1415187"/>
                </a:ext>
                <a:ext uri="{FF2B5EF4-FFF2-40B4-BE49-F238E27FC236}">
                  <a16:creationId xmlns:a16="http://schemas.microsoft.com/office/drawing/2014/main" id="{00000000-0008-0000-1300-000013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55</xdr:row>
          <xdr:rowOff>133350</xdr:rowOff>
        </xdr:from>
        <xdr:to>
          <xdr:col>54</xdr:col>
          <xdr:colOff>0</xdr:colOff>
          <xdr:row>56</xdr:row>
          <xdr:rowOff>133350</xdr:rowOff>
        </xdr:to>
        <xdr:sp macro="" textlink="">
          <xdr:nvSpPr>
            <xdr:cNvPr id="1415188" name="Check Box 20" hidden="1">
              <a:extLst>
                <a:ext uri="{63B3BB69-23CF-44E3-9099-C40C66FF867C}">
                  <a14:compatExt spid="_x0000_s1415188"/>
                </a:ext>
                <a:ext uri="{FF2B5EF4-FFF2-40B4-BE49-F238E27FC236}">
                  <a16:creationId xmlns:a16="http://schemas.microsoft.com/office/drawing/2014/main" id="{00000000-0008-0000-1300-000014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57</xdr:row>
          <xdr:rowOff>114300</xdr:rowOff>
        </xdr:from>
        <xdr:to>
          <xdr:col>54</xdr:col>
          <xdr:colOff>0</xdr:colOff>
          <xdr:row>58</xdr:row>
          <xdr:rowOff>114300</xdr:rowOff>
        </xdr:to>
        <xdr:sp macro="" textlink="">
          <xdr:nvSpPr>
            <xdr:cNvPr id="1415189" name="Check Box 21" hidden="1">
              <a:extLst>
                <a:ext uri="{63B3BB69-23CF-44E3-9099-C40C66FF867C}">
                  <a14:compatExt spid="_x0000_s1415189"/>
                </a:ext>
                <a:ext uri="{FF2B5EF4-FFF2-40B4-BE49-F238E27FC236}">
                  <a16:creationId xmlns:a16="http://schemas.microsoft.com/office/drawing/2014/main" id="{00000000-0008-0000-1300-000015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58</xdr:row>
          <xdr:rowOff>133350</xdr:rowOff>
        </xdr:from>
        <xdr:to>
          <xdr:col>54</xdr:col>
          <xdr:colOff>0</xdr:colOff>
          <xdr:row>59</xdr:row>
          <xdr:rowOff>133350</xdr:rowOff>
        </xdr:to>
        <xdr:sp macro="" textlink="">
          <xdr:nvSpPr>
            <xdr:cNvPr id="1415190" name="Check Box 22" hidden="1">
              <a:extLst>
                <a:ext uri="{63B3BB69-23CF-44E3-9099-C40C66FF867C}">
                  <a14:compatExt spid="_x0000_s1415190"/>
                </a:ext>
                <a:ext uri="{FF2B5EF4-FFF2-40B4-BE49-F238E27FC236}">
                  <a16:creationId xmlns:a16="http://schemas.microsoft.com/office/drawing/2014/main" id="{00000000-0008-0000-1300-000016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415191" name="Check Box 23" hidden="1">
              <a:extLst>
                <a:ext uri="{63B3BB69-23CF-44E3-9099-C40C66FF867C}">
                  <a14:compatExt spid="_x0000_s1415191"/>
                </a:ext>
                <a:ext uri="{FF2B5EF4-FFF2-40B4-BE49-F238E27FC236}">
                  <a16:creationId xmlns:a16="http://schemas.microsoft.com/office/drawing/2014/main" id="{00000000-0008-0000-1300-000017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415192" name="Check Box 24" hidden="1">
              <a:extLst>
                <a:ext uri="{63B3BB69-23CF-44E3-9099-C40C66FF867C}">
                  <a14:compatExt spid="_x0000_s1415192"/>
                </a:ext>
                <a:ext uri="{FF2B5EF4-FFF2-40B4-BE49-F238E27FC236}">
                  <a16:creationId xmlns:a16="http://schemas.microsoft.com/office/drawing/2014/main" id="{00000000-0008-0000-1300-000018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60</xdr:row>
          <xdr:rowOff>114300</xdr:rowOff>
        </xdr:from>
        <xdr:to>
          <xdr:col>54</xdr:col>
          <xdr:colOff>0</xdr:colOff>
          <xdr:row>61</xdr:row>
          <xdr:rowOff>114300</xdr:rowOff>
        </xdr:to>
        <xdr:sp macro="" textlink="">
          <xdr:nvSpPr>
            <xdr:cNvPr id="1415193" name="Check Box 25" hidden="1">
              <a:extLst>
                <a:ext uri="{63B3BB69-23CF-44E3-9099-C40C66FF867C}">
                  <a14:compatExt spid="_x0000_s1415193"/>
                </a:ext>
                <a:ext uri="{FF2B5EF4-FFF2-40B4-BE49-F238E27FC236}">
                  <a16:creationId xmlns:a16="http://schemas.microsoft.com/office/drawing/2014/main" id="{00000000-0008-0000-1300-000019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61</xdr:row>
          <xdr:rowOff>133350</xdr:rowOff>
        </xdr:from>
        <xdr:to>
          <xdr:col>54</xdr:col>
          <xdr:colOff>0</xdr:colOff>
          <xdr:row>62</xdr:row>
          <xdr:rowOff>133350</xdr:rowOff>
        </xdr:to>
        <xdr:sp macro="" textlink="">
          <xdr:nvSpPr>
            <xdr:cNvPr id="1415194" name="Check Box 26" hidden="1">
              <a:extLst>
                <a:ext uri="{63B3BB69-23CF-44E3-9099-C40C66FF867C}">
                  <a14:compatExt spid="_x0000_s1415194"/>
                </a:ext>
                <a:ext uri="{FF2B5EF4-FFF2-40B4-BE49-F238E27FC236}">
                  <a16:creationId xmlns:a16="http://schemas.microsoft.com/office/drawing/2014/main" id="{00000000-0008-0000-1300-00001A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63</xdr:row>
          <xdr:rowOff>114300</xdr:rowOff>
        </xdr:from>
        <xdr:to>
          <xdr:col>54</xdr:col>
          <xdr:colOff>0</xdr:colOff>
          <xdr:row>64</xdr:row>
          <xdr:rowOff>114300</xdr:rowOff>
        </xdr:to>
        <xdr:sp macro="" textlink="">
          <xdr:nvSpPr>
            <xdr:cNvPr id="1415195" name="Check Box 27" hidden="1">
              <a:extLst>
                <a:ext uri="{63B3BB69-23CF-44E3-9099-C40C66FF867C}">
                  <a14:compatExt spid="_x0000_s1415195"/>
                </a:ext>
                <a:ext uri="{FF2B5EF4-FFF2-40B4-BE49-F238E27FC236}">
                  <a16:creationId xmlns:a16="http://schemas.microsoft.com/office/drawing/2014/main" id="{00000000-0008-0000-1300-00001B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64</xdr:row>
          <xdr:rowOff>133350</xdr:rowOff>
        </xdr:from>
        <xdr:to>
          <xdr:col>54</xdr:col>
          <xdr:colOff>0</xdr:colOff>
          <xdr:row>65</xdr:row>
          <xdr:rowOff>133350</xdr:rowOff>
        </xdr:to>
        <xdr:sp macro="" textlink="">
          <xdr:nvSpPr>
            <xdr:cNvPr id="1415196" name="Check Box 28" hidden="1">
              <a:extLst>
                <a:ext uri="{63B3BB69-23CF-44E3-9099-C40C66FF867C}">
                  <a14:compatExt spid="_x0000_s1415196"/>
                </a:ext>
                <a:ext uri="{FF2B5EF4-FFF2-40B4-BE49-F238E27FC236}">
                  <a16:creationId xmlns:a16="http://schemas.microsoft.com/office/drawing/2014/main" id="{00000000-0008-0000-1300-00001C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66</xdr:row>
          <xdr:rowOff>114300</xdr:rowOff>
        </xdr:from>
        <xdr:to>
          <xdr:col>54</xdr:col>
          <xdr:colOff>0</xdr:colOff>
          <xdr:row>67</xdr:row>
          <xdr:rowOff>114300</xdr:rowOff>
        </xdr:to>
        <xdr:sp macro="" textlink="">
          <xdr:nvSpPr>
            <xdr:cNvPr id="1415197" name="Check Box 29" hidden="1">
              <a:extLst>
                <a:ext uri="{63B3BB69-23CF-44E3-9099-C40C66FF867C}">
                  <a14:compatExt spid="_x0000_s1415197"/>
                </a:ext>
                <a:ext uri="{FF2B5EF4-FFF2-40B4-BE49-F238E27FC236}">
                  <a16:creationId xmlns:a16="http://schemas.microsoft.com/office/drawing/2014/main" id="{00000000-0008-0000-1300-00001D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67</xdr:row>
          <xdr:rowOff>133350</xdr:rowOff>
        </xdr:from>
        <xdr:to>
          <xdr:col>54</xdr:col>
          <xdr:colOff>0</xdr:colOff>
          <xdr:row>68</xdr:row>
          <xdr:rowOff>133350</xdr:rowOff>
        </xdr:to>
        <xdr:sp macro="" textlink="">
          <xdr:nvSpPr>
            <xdr:cNvPr id="1415198" name="Check Box 30" hidden="1">
              <a:extLst>
                <a:ext uri="{63B3BB69-23CF-44E3-9099-C40C66FF867C}">
                  <a14:compatExt spid="_x0000_s1415198"/>
                </a:ext>
                <a:ext uri="{FF2B5EF4-FFF2-40B4-BE49-F238E27FC236}">
                  <a16:creationId xmlns:a16="http://schemas.microsoft.com/office/drawing/2014/main" id="{00000000-0008-0000-1300-00001E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69</xdr:row>
          <xdr:rowOff>114300</xdr:rowOff>
        </xdr:from>
        <xdr:to>
          <xdr:col>54</xdr:col>
          <xdr:colOff>0</xdr:colOff>
          <xdr:row>70</xdr:row>
          <xdr:rowOff>114300</xdr:rowOff>
        </xdr:to>
        <xdr:sp macro="" textlink="">
          <xdr:nvSpPr>
            <xdr:cNvPr id="1415199" name="Check Box 31" hidden="1">
              <a:extLst>
                <a:ext uri="{63B3BB69-23CF-44E3-9099-C40C66FF867C}">
                  <a14:compatExt spid="_x0000_s1415199"/>
                </a:ext>
                <a:ext uri="{FF2B5EF4-FFF2-40B4-BE49-F238E27FC236}">
                  <a16:creationId xmlns:a16="http://schemas.microsoft.com/office/drawing/2014/main" id="{00000000-0008-0000-1300-00001F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70</xdr:row>
          <xdr:rowOff>133350</xdr:rowOff>
        </xdr:from>
        <xdr:to>
          <xdr:col>54</xdr:col>
          <xdr:colOff>0</xdr:colOff>
          <xdr:row>71</xdr:row>
          <xdr:rowOff>133350</xdr:rowOff>
        </xdr:to>
        <xdr:sp macro="" textlink="">
          <xdr:nvSpPr>
            <xdr:cNvPr id="1415200" name="Check Box 32" hidden="1">
              <a:extLst>
                <a:ext uri="{63B3BB69-23CF-44E3-9099-C40C66FF867C}">
                  <a14:compatExt spid="_x0000_s1415200"/>
                </a:ext>
                <a:ext uri="{FF2B5EF4-FFF2-40B4-BE49-F238E27FC236}">
                  <a16:creationId xmlns:a16="http://schemas.microsoft.com/office/drawing/2014/main" id="{00000000-0008-0000-1300-000020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3" name="グループ化 2">
          <a:extLst>
            <a:ext uri="{FF2B5EF4-FFF2-40B4-BE49-F238E27FC236}">
              <a16:creationId xmlns:a16="http://schemas.microsoft.com/office/drawing/2014/main" id="{00000000-0008-0000-1400-000003000000}"/>
            </a:ext>
          </a:extLst>
        </xdr:cNvPr>
        <xdr:cNvGrpSpPr/>
      </xdr:nvGrpSpPr>
      <xdr:grpSpPr>
        <a:xfrm>
          <a:off x="3276600" y="666750"/>
          <a:ext cx="1228725" cy="200397"/>
          <a:chOff x="3149602" y="2696140"/>
          <a:chExt cx="1162625" cy="202825"/>
        </a:xfrm>
      </xdr:grpSpPr>
      <xdr:sp macro="" textlink="">
        <xdr:nvSpPr>
          <xdr:cNvPr id="671745"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400-000001400A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6"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400-000002400A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6" name="グループ化 5">
              <a:extLst>
                <a:ext uri="{FF2B5EF4-FFF2-40B4-BE49-F238E27FC236}">
                  <a16:creationId xmlns:a16="http://schemas.microsoft.com/office/drawing/2014/main" id="{00000000-0008-0000-1400-000006000000}"/>
                </a:ext>
              </a:extLst>
            </xdr:cNvPr>
            <xdr:cNvGrpSpPr/>
          </xdr:nvGrpSpPr>
          <xdr:grpSpPr>
            <a:xfrm>
              <a:off x="3276600" y="657225"/>
              <a:ext cx="1228725" cy="200397"/>
              <a:chOff x="3149395" y="2696065"/>
              <a:chExt cx="1162596" cy="202825"/>
            </a:xfrm>
          </xdr:grpSpPr>
          <xdr:sp macro="" textlink="">
            <xdr:nvSpPr>
              <xdr:cNvPr id="671747" name="Check Box 3" hidden="1">
                <a:extLst>
                  <a:ext uri="{63B3BB69-23CF-44E3-9099-C40C66FF867C}">
                    <a14:compatExt spid="_x0000_s671747"/>
                  </a:ext>
                  <a:ext uri="{FF2B5EF4-FFF2-40B4-BE49-F238E27FC236}">
                    <a16:creationId xmlns:a16="http://schemas.microsoft.com/office/drawing/2014/main" id="{00000000-0008-0000-1400-000003400A00}"/>
                  </a:ext>
                </a:extLst>
              </xdr:cNvPr>
              <xdr:cNvSpPr/>
            </xdr:nvSpPr>
            <xdr:spPr bwMode="auto">
              <a:xfrm>
                <a:off x="3149395" y="269606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8" name="Check Box 4" hidden="1">
                <a:extLst>
                  <a:ext uri="{63B3BB69-23CF-44E3-9099-C40C66FF867C}">
                    <a14:compatExt spid="_x0000_s671748"/>
                  </a:ext>
                  <a:ext uri="{FF2B5EF4-FFF2-40B4-BE49-F238E27FC236}">
                    <a16:creationId xmlns:a16="http://schemas.microsoft.com/office/drawing/2014/main" id="{00000000-0008-0000-1400-000004400A00}"/>
                  </a:ext>
                </a:extLst>
              </xdr:cNvPr>
              <xdr:cNvSpPr/>
            </xdr:nvSpPr>
            <xdr:spPr bwMode="auto">
              <a:xfrm>
                <a:off x="37544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9" name="グループ化 8">
              <a:extLst>
                <a:ext uri="{FF2B5EF4-FFF2-40B4-BE49-F238E27FC236}">
                  <a16:creationId xmlns:a16="http://schemas.microsoft.com/office/drawing/2014/main" id="{00000000-0008-0000-1400-000009000000}"/>
                </a:ext>
              </a:extLst>
            </xdr:cNvPr>
            <xdr:cNvGrpSpPr/>
          </xdr:nvGrpSpPr>
          <xdr:grpSpPr>
            <a:xfrm>
              <a:off x="3276600" y="1200150"/>
              <a:ext cx="1228725" cy="200397"/>
              <a:chOff x="3149395" y="2696065"/>
              <a:chExt cx="1162596" cy="202825"/>
            </a:xfrm>
          </xdr:grpSpPr>
          <xdr:sp macro="" textlink="">
            <xdr:nvSpPr>
              <xdr:cNvPr id="671749" name="Check Box 5" hidden="1">
                <a:extLst>
                  <a:ext uri="{63B3BB69-23CF-44E3-9099-C40C66FF867C}">
                    <a14:compatExt spid="_x0000_s671749"/>
                  </a:ext>
                  <a:ext uri="{FF2B5EF4-FFF2-40B4-BE49-F238E27FC236}">
                    <a16:creationId xmlns:a16="http://schemas.microsoft.com/office/drawing/2014/main" id="{00000000-0008-0000-1400-000005400A00}"/>
                  </a:ext>
                </a:extLst>
              </xdr:cNvPr>
              <xdr:cNvSpPr/>
            </xdr:nvSpPr>
            <xdr:spPr bwMode="auto">
              <a:xfrm>
                <a:off x="3149395" y="269606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0" name="Check Box 6" hidden="1">
                <a:extLst>
                  <a:ext uri="{63B3BB69-23CF-44E3-9099-C40C66FF867C}">
                    <a14:compatExt spid="_x0000_s671750"/>
                  </a:ext>
                  <a:ext uri="{FF2B5EF4-FFF2-40B4-BE49-F238E27FC236}">
                    <a16:creationId xmlns:a16="http://schemas.microsoft.com/office/drawing/2014/main" id="{00000000-0008-0000-1400-000006400A00}"/>
                  </a:ext>
                </a:extLst>
              </xdr:cNvPr>
              <xdr:cNvSpPr/>
            </xdr:nvSpPr>
            <xdr:spPr bwMode="auto">
              <a:xfrm>
                <a:off x="37544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12" name="グループ化 11">
              <a:extLst>
                <a:ext uri="{FF2B5EF4-FFF2-40B4-BE49-F238E27FC236}">
                  <a16:creationId xmlns:a16="http://schemas.microsoft.com/office/drawing/2014/main" id="{00000000-0008-0000-1400-00000C000000}"/>
                </a:ext>
              </a:extLst>
            </xdr:cNvPr>
            <xdr:cNvGrpSpPr/>
          </xdr:nvGrpSpPr>
          <xdr:grpSpPr>
            <a:xfrm>
              <a:off x="3276600" y="1743075"/>
              <a:ext cx="1228725" cy="200397"/>
              <a:chOff x="3149395" y="2696066"/>
              <a:chExt cx="1162596" cy="202825"/>
            </a:xfrm>
          </xdr:grpSpPr>
          <xdr:sp macro="" textlink="">
            <xdr:nvSpPr>
              <xdr:cNvPr id="671751" name="Check Box 7" hidden="1">
                <a:extLst>
                  <a:ext uri="{63B3BB69-23CF-44E3-9099-C40C66FF867C}">
                    <a14:compatExt spid="_x0000_s671751"/>
                  </a:ext>
                  <a:ext uri="{FF2B5EF4-FFF2-40B4-BE49-F238E27FC236}">
                    <a16:creationId xmlns:a16="http://schemas.microsoft.com/office/drawing/2014/main" id="{00000000-0008-0000-1400-000007400A00}"/>
                  </a:ext>
                </a:extLst>
              </xdr:cNvPr>
              <xdr:cNvSpPr/>
            </xdr:nvSpPr>
            <xdr:spPr bwMode="auto">
              <a:xfrm>
                <a:off x="3149395" y="269606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2" name="Check Box 8" hidden="1">
                <a:extLst>
                  <a:ext uri="{63B3BB69-23CF-44E3-9099-C40C66FF867C}">
                    <a14:compatExt spid="_x0000_s671752"/>
                  </a:ext>
                  <a:ext uri="{FF2B5EF4-FFF2-40B4-BE49-F238E27FC236}">
                    <a16:creationId xmlns:a16="http://schemas.microsoft.com/office/drawing/2014/main" id="{00000000-0008-0000-1400-000008400A00}"/>
                  </a:ext>
                </a:extLst>
              </xdr:cNvPr>
              <xdr:cNvSpPr/>
            </xdr:nvSpPr>
            <xdr:spPr bwMode="auto">
              <a:xfrm>
                <a:off x="37544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15" name="グループ化 14">
              <a:extLst>
                <a:ext uri="{FF2B5EF4-FFF2-40B4-BE49-F238E27FC236}">
                  <a16:creationId xmlns:a16="http://schemas.microsoft.com/office/drawing/2014/main" id="{00000000-0008-0000-1400-00000F000000}"/>
                </a:ext>
              </a:extLst>
            </xdr:cNvPr>
            <xdr:cNvGrpSpPr/>
          </xdr:nvGrpSpPr>
          <xdr:grpSpPr>
            <a:xfrm>
              <a:off x="3276600" y="2286000"/>
              <a:ext cx="1228725" cy="200397"/>
              <a:chOff x="3149395" y="2696065"/>
              <a:chExt cx="1162596" cy="202825"/>
            </a:xfrm>
          </xdr:grpSpPr>
          <xdr:sp macro="" textlink="">
            <xdr:nvSpPr>
              <xdr:cNvPr id="671753" name="Check Box 9" hidden="1">
                <a:extLst>
                  <a:ext uri="{63B3BB69-23CF-44E3-9099-C40C66FF867C}">
                    <a14:compatExt spid="_x0000_s671753"/>
                  </a:ext>
                  <a:ext uri="{FF2B5EF4-FFF2-40B4-BE49-F238E27FC236}">
                    <a16:creationId xmlns:a16="http://schemas.microsoft.com/office/drawing/2014/main" id="{00000000-0008-0000-1400-000009400A00}"/>
                  </a:ext>
                </a:extLst>
              </xdr:cNvPr>
              <xdr:cNvSpPr/>
            </xdr:nvSpPr>
            <xdr:spPr bwMode="auto">
              <a:xfrm>
                <a:off x="3149395" y="269606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4" name="Check Box 10" hidden="1">
                <a:extLst>
                  <a:ext uri="{63B3BB69-23CF-44E3-9099-C40C66FF867C}">
                    <a14:compatExt spid="_x0000_s671754"/>
                  </a:ext>
                  <a:ext uri="{FF2B5EF4-FFF2-40B4-BE49-F238E27FC236}">
                    <a16:creationId xmlns:a16="http://schemas.microsoft.com/office/drawing/2014/main" id="{00000000-0008-0000-1400-00000A400A00}"/>
                  </a:ext>
                </a:extLst>
              </xdr:cNvPr>
              <xdr:cNvSpPr/>
            </xdr:nvSpPr>
            <xdr:spPr bwMode="auto">
              <a:xfrm>
                <a:off x="37544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5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3867150" y="466725"/>
              <a:ext cx="1162050" cy="200397"/>
              <a:chOff x="3149184" y="2696150"/>
              <a:chExt cx="1162628" cy="202825"/>
            </a:xfrm>
          </xdr:grpSpPr>
          <xdr:sp macro="" textlink="">
            <xdr:nvSpPr>
              <xdr:cNvPr id="672769" name="Check Box 94" hidden="1">
                <a:extLst>
                  <a:ext uri="{63B3BB69-23CF-44E3-9099-C40C66FF867C}">
                    <a14:compatExt spid="_x0000_s672769"/>
                  </a:ext>
                  <a:ext uri="{FF2B5EF4-FFF2-40B4-BE49-F238E27FC236}">
                    <a16:creationId xmlns:a16="http://schemas.microsoft.com/office/drawing/2014/main" id="{00000000-0008-0000-1500-000001440A00}"/>
                  </a:ext>
                </a:extLst>
              </xdr:cNvPr>
              <xdr:cNvSpPr/>
            </xdr:nvSpPr>
            <xdr:spPr bwMode="auto">
              <a:xfrm>
                <a:off x="3149184" y="269615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0" name="Check Box 95" hidden="1">
                <a:extLst>
                  <a:ext uri="{63B3BB69-23CF-44E3-9099-C40C66FF867C}">
                    <a14:compatExt spid="_x0000_s672770"/>
                  </a:ext>
                  <a:ext uri="{FF2B5EF4-FFF2-40B4-BE49-F238E27FC236}">
                    <a16:creationId xmlns:a16="http://schemas.microsoft.com/office/drawing/2014/main" id="{00000000-0008-0000-1500-000002440A00}"/>
                  </a:ext>
                </a:extLst>
              </xdr:cNvPr>
              <xdr:cNvSpPr/>
            </xdr:nvSpPr>
            <xdr:spPr bwMode="auto">
              <a:xfrm>
                <a:off x="375431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6" name="グループ化 5">
              <a:extLst>
                <a:ext uri="{FF2B5EF4-FFF2-40B4-BE49-F238E27FC236}">
                  <a16:creationId xmlns:a16="http://schemas.microsoft.com/office/drawing/2014/main" id="{00000000-0008-0000-1500-000006000000}"/>
                </a:ext>
              </a:extLst>
            </xdr:cNvPr>
            <xdr:cNvGrpSpPr/>
          </xdr:nvGrpSpPr>
          <xdr:grpSpPr>
            <a:xfrm>
              <a:off x="3867150" y="2733675"/>
              <a:ext cx="1162050" cy="200397"/>
              <a:chOff x="3149184" y="2696126"/>
              <a:chExt cx="1162628" cy="202825"/>
            </a:xfrm>
          </xdr:grpSpPr>
          <xdr:sp macro="" textlink="">
            <xdr:nvSpPr>
              <xdr:cNvPr id="672771" name="Check Box 3" hidden="1">
                <a:extLst>
                  <a:ext uri="{63B3BB69-23CF-44E3-9099-C40C66FF867C}">
                    <a14:compatExt spid="_x0000_s672771"/>
                  </a:ext>
                  <a:ext uri="{FF2B5EF4-FFF2-40B4-BE49-F238E27FC236}">
                    <a16:creationId xmlns:a16="http://schemas.microsoft.com/office/drawing/2014/main" id="{00000000-0008-0000-1500-000003440A00}"/>
                  </a:ext>
                </a:extLst>
              </xdr:cNvPr>
              <xdr:cNvSpPr/>
            </xdr:nvSpPr>
            <xdr:spPr bwMode="auto">
              <a:xfrm>
                <a:off x="3149184" y="269612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2" name="Check Box 4" hidden="1">
                <a:extLst>
                  <a:ext uri="{63B3BB69-23CF-44E3-9099-C40C66FF867C}">
                    <a14:compatExt spid="_x0000_s672772"/>
                  </a:ext>
                  <a:ext uri="{FF2B5EF4-FFF2-40B4-BE49-F238E27FC236}">
                    <a16:creationId xmlns:a16="http://schemas.microsoft.com/office/drawing/2014/main" id="{00000000-0008-0000-1500-000004440A00}"/>
                  </a:ext>
                </a:extLst>
              </xdr:cNvPr>
              <xdr:cNvSpPr/>
            </xdr:nvSpPr>
            <xdr:spPr bwMode="auto">
              <a:xfrm>
                <a:off x="375431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15" name="グループ化 14">
              <a:extLst>
                <a:ext uri="{FF2B5EF4-FFF2-40B4-BE49-F238E27FC236}">
                  <a16:creationId xmlns:a16="http://schemas.microsoft.com/office/drawing/2014/main" id="{00000000-0008-0000-1500-00000F000000}"/>
                </a:ext>
              </a:extLst>
            </xdr:cNvPr>
            <xdr:cNvGrpSpPr/>
          </xdr:nvGrpSpPr>
          <xdr:grpSpPr>
            <a:xfrm>
              <a:off x="3867150" y="1562100"/>
              <a:ext cx="1162050" cy="200397"/>
              <a:chOff x="3149184" y="2696126"/>
              <a:chExt cx="1162628" cy="202825"/>
            </a:xfrm>
          </xdr:grpSpPr>
          <xdr:sp macro="" textlink="">
            <xdr:nvSpPr>
              <xdr:cNvPr id="672777" name="Check Box 9" hidden="1">
                <a:extLst>
                  <a:ext uri="{63B3BB69-23CF-44E3-9099-C40C66FF867C}">
                    <a14:compatExt spid="_x0000_s672777"/>
                  </a:ext>
                  <a:ext uri="{FF2B5EF4-FFF2-40B4-BE49-F238E27FC236}">
                    <a16:creationId xmlns:a16="http://schemas.microsoft.com/office/drawing/2014/main" id="{00000000-0008-0000-1500-000009440A00}"/>
                  </a:ext>
                </a:extLst>
              </xdr:cNvPr>
              <xdr:cNvSpPr/>
            </xdr:nvSpPr>
            <xdr:spPr bwMode="auto">
              <a:xfrm>
                <a:off x="3149184" y="269612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8" name="Check Box 10" hidden="1">
                <a:extLst>
                  <a:ext uri="{63B3BB69-23CF-44E3-9099-C40C66FF867C}">
                    <a14:compatExt spid="_x0000_s672778"/>
                  </a:ext>
                  <a:ext uri="{FF2B5EF4-FFF2-40B4-BE49-F238E27FC236}">
                    <a16:creationId xmlns:a16="http://schemas.microsoft.com/office/drawing/2014/main" id="{00000000-0008-0000-1500-00000A440A00}"/>
                  </a:ext>
                </a:extLst>
              </xdr:cNvPr>
              <xdr:cNvSpPr/>
            </xdr:nvSpPr>
            <xdr:spPr bwMode="auto">
              <a:xfrm>
                <a:off x="375431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27" name="グループ化 26">
              <a:extLst>
                <a:ext uri="{FF2B5EF4-FFF2-40B4-BE49-F238E27FC236}">
                  <a16:creationId xmlns:a16="http://schemas.microsoft.com/office/drawing/2014/main" id="{00000000-0008-0000-1500-00001B000000}"/>
                </a:ext>
              </a:extLst>
            </xdr:cNvPr>
            <xdr:cNvGrpSpPr/>
          </xdr:nvGrpSpPr>
          <xdr:grpSpPr>
            <a:xfrm>
              <a:off x="3867150" y="5076825"/>
              <a:ext cx="1162050" cy="200397"/>
              <a:chOff x="3149184" y="2696130"/>
              <a:chExt cx="1162628" cy="202825"/>
            </a:xfrm>
          </xdr:grpSpPr>
          <xdr:sp macro="" textlink="">
            <xdr:nvSpPr>
              <xdr:cNvPr id="672786" name="Check Box 18" hidden="1">
                <a:extLst>
                  <a:ext uri="{63B3BB69-23CF-44E3-9099-C40C66FF867C}">
                    <a14:compatExt spid="_x0000_s672786"/>
                  </a:ext>
                  <a:ext uri="{FF2B5EF4-FFF2-40B4-BE49-F238E27FC236}">
                    <a16:creationId xmlns:a16="http://schemas.microsoft.com/office/drawing/2014/main" id="{00000000-0008-0000-1500-000012440A00}"/>
                  </a:ext>
                </a:extLst>
              </xdr:cNvPr>
              <xdr:cNvSpPr/>
            </xdr:nvSpPr>
            <xdr:spPr bwMode="auto">
              <a:xfrm>
                <a:off x="3149184" y="269613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7" name="Check Box 19" hidden="1">
                <a:extLst>
                  <a:ext uri="{63B3BB69-23CF-44E3-9099-C40C66FF867C}">
                    <a14:compatExt spid="_x0000_s672787"/>
                  </a:ext>
                  <a:ext uri="{FF2B5EF4-FFF2-40B4-BE49-F238E27FC236}">
                    <a16:creationId xmlns:a16="http://schemas.microsoft.com/office/drawing/2014/main" id="{00000000-0008-0000-1500-000013440A00}"/>
                  </a:ext>
                </a:extLst>
              </xdr:cNvPr>
              <xdr:cNvSpPr/>
            </xdr:nvSpPr>
            <xdr:spPr bwMode="auto">
              <a:xfrm>
                <a:off x="375431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30" name="グループ化 29">
              <a:extLst>
                <a:ext uri="{FF2B5EF4-FFF2-40B4-BE49-F238E27FC236}">
                  <a16:creationId xmlns:a16="http://schemas.microsoft.com/office/drawing/2014/main" id="{00000000-0008-0000-1500-00001E000000}"/>
                </a:ext>
              </a:extLst>
            </xdr:cNvPr>
            <xdr:cNvGrpSpPr/>
          </xdr:nvGrpSpPr>
          <xdr:grpSpPr>
            <a:xfrm>
              <a:off x="3867150" y="4724400"/>
              <a:ext cx="1162050" cy="200397"/>
              <a:chOff x="3149184" y="2696126"/>
              <a:chExt cx="1162628" cy="202825"/>
            </a:xfrm>
          </xdr:grpSpPr>
          <xdr:sp macro="" textlink="">
            <xdr:nvSpPr>
              <xdr:cNvPr id="672788" name="Check Box 20" hidden="1">
                <a:extLst>
                  <a:ext uri="{63B3BB69-23CF-44E3-9099-C40C66FF867C}">
                    <a14:compatExt spid="_x0000_s672788"/>
                  </a:ext>
                  <a:ext uri="{FF2B5EF4-FFF2-40B4-BE49-F238E27FC236}">
                    <a16:creationId xmlns:a16="http://schemas.microsoft.com/office/drawing/2014/main" id="{00000000-0008-0000-1500-000014440A00}"/>
                  </a:ext>
                </a:extLst>
              </xdr:cNvPr>
              <xdr:cNvSpPr/>
            </xdr:nvSpPr>
            <xdr:spPr bwMode="auto">
              <a:xfrm>
                <a:off x="3149184" y="269612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9" name="Check Box 21" hidden="1">
                <a:extLst>
                  <a:ext uri="{63B3BB69-23CF-44E3-9099-C40C66FF867C}">
                    <a14:compatExt spid="_x0000_s672789"/>
                  </a:ext>
                  <a:ext uri="{FF2B5EF4-FFF2-40B4-BE49-F238E27FC236}">
                    <a16:creationId xmlns:a16="http://schemas.microsoft.com/office/drawing/2014/main" id="{00000000-0008-0000-1500-000015440A00}"/>
                  </a:ext>
                </a:extLst>
              </xdr:cNvPr>
              <xdr:cNvSpPr/>
            </xdr:nvSpPr>
            <xdr:spPr bwMode="auto">
              <a:xfrm>
                <a:off x="375431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33" name="グループ化 32">
              <a:extLst>
                <a:ext uri="{FF2B5EF4-FFF2-40B4-BE49-F238E27FC236}">
                  <a16:creationId xmlns:a16="http://schemas.microsoft.com/office/drawing/2014/main" id="{00000000-0008-0000-1500-000021000000}"/>
                </a:ext>
              </a:extLst>
            </xdr:cNvPr>
            <xdr:cNvGrpSpPr/>
          </xdr:nvGrpSpPr>
          <xdr:grpSpPr>
            <a:xfrm>
              <a:off x="3867150" y="4181475"/>
              <a:ext cx="1162050" cy="200397"/>
              <a:chOff x="3149184" y="2696126"/>
              <a:chExt cx="1162628" cy="202825"/>
            </a:xfrm>
          </xdr:grpSpPr>
          <xdr:sp macro="" textlink="">
            <xdr:nvSpPr>
              <xdr:cNvPr id="672790" name="Check Box 22" hidden="1">
                <a:extLst>
                  <a:ext uri="{63B3BB69-23CF-44E3-9099-C40C66FF867C}">
                    <a14:compatExt spid="_x0000_s672790"/>
                  </a:ext>
                  <a:ext uri="{FF2B5EF4-FFF2-40B4-BE49-F238E27FC236}">
                    <a16:creationId xmlns:a16="http://schemas.microsoft.com/office/drawing/2014/main" id="{00000000-0008-0000-1500-000016440A00}"/>
                  </a:ext>
                </a:extLst>
              </xdr:cNvPr>
              <xdr:cNvSpPr/>
            </xdr:nvSpPr>
            <xdr:spPr bwMode="auto">
              <a:xfrm>
                <a:off x="3149184" y="269612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1" name="Check Box 23" hidden="1">
                <a:extLst>
                  <a:ext uri="{63B3BB69-23CF-44E3-9099-C40C66FF867C}">
                    <a14:compatExt spid="_x0000_s672791"/>
                  </a:ext>
                  <a:ext uri="{FF2B5EF4-FFF2-40B4-BE49-F238E27FC236}">
                    <a16:creationId xmlns:a16="http://schemas.microsoft.com/office/drawing/2014/main" id="{00000000-0008-0000-1500-000017440A00}"/>
                  </a:ext>
                </a:extLst>
              </xdr:cNvPr>
              <xdr:cNvSpPr/>
            </xdr:nvSpPr>
            <xdr:spPr bwMode="auto">
              <a:xfrm>
                <a:off x="375431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36" name="グループ化 35">
              <a:extLst>
                <a:ext uri="{FF2B5EF4-FFF2-40B4-BE49-F238E27FC236}">
                  <a16:creationId xmlns:a16="http://schemas.microsoft.com/office/drawing/2014/main" id="{00000000-0008-0000-1500-000024000000}"/>
                </a:ext>
              </a:extLst>
            </xdr:cNvPr>
            <xdr:cNvGrpSpPr/>
          </xdr:nvGrpSpPr>
          <xdr:grpSpPr>
            <a:xfrm>
              <a:off x="3867150" y="3638550"/>
              <a:ext cx="1162050" cy="200397"/>
              <a:chOff x="3149184" y="2696126"/>
              <a:chExt cx="1162628" cy="202825"/>
            </a:xfrm>
          </xdr:grpSpPr>
          <xdr:sp macro="" textlink="">
            <xdr:nvSpPr>
              <xdr:cNvPr id="672792" name="Check Box 24" hidden="1">
                <a:extLst>
                  <a:ext uri="{63B3BB69-23CF-44E3-9099-C40C66FF867C}">
                    <a14:compatExt spid="_x0000_s672792"/>
                  </a:ext>
                  <a:ext uri="{FF2B5EF4-FFF2-40B4-BE49-F238E27FC236}">
                    <a16:creationId xmlns:a16="http://schemas.microsoft.com/office/drawing/2014/main" id="{00000000-0008-0000-1500-000018440A00}"/>
                  </a:ext>
                </a:extLst>
              </xdr:cNvPr>
              <xdr:cNvSpPr/>
            </xdr:nvSpPr>
            <xdr:spPr bwMode="auto">
              <a:xfrm>
                <a:off x="3149184" y="269612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3" name="Check Box 25" hidden="1">
                <a:extLst>
                  <a:ext uri="{63B3BB69-23CF-44E3-9099-C40C66FF867C}">
                    <a14:compatExt spid="_x0000_s672793"/>
                  </a:ext>
                  <a:ext uri="{FF2B5EF4-FFF2-40B4-BE49-F238E27FC236}">
                    <a16:creationId xmlns:a16="http://schemas.microsoft.com/office/drawing/2014/main" id="{00000000-0008-0000-1500-000019440A00}"/>
                  </a:ext>
                </a:extLst>
              </xdr:cNvPr>
              <xdr:cNvSpPr/>
            </xdr:nvSpPr>
            <xdr:spPr bwMode="auto">
              <a:xfrm>
                <a:off x="375431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39" name="グループ化 38">
              <a:extLst>
                <a:ext uri="{FF2B5EF4-FFF2-40B4-BE49-F238E27FC236}">
                  <a16:creationId xmlns:a16="http://schemas.microsoft.com/office/drawing/2014/main" id="{00000000-0008-0000-1500-000027000000}"/>
                </a:ext>
              </a:extLst>
            </xdr:cNvPr>
            <xdr:cNvGrpSpPr/>
          </xdr:nvGrpSpPr>
          <xdr:grpSpPr>
            <a:xfrm>
              <a:off x="3867150" y="3276600"/>
              <a:ext cx="1162050" cy="200397"/>
              <a:chOff x="3149184" y="2696126"/>
              <a:chExt cx="1162628" cy="202825"/>
            </a:xfrm>
          </xdr:grpSpPr>
          <xdr:sp macro="" textlink="">
            <xdr:nvSpPr>
              <xdr:cNvPr id="672794" name="Check Box 26" hidden="1">
                <a:extLst>
                  <a:ext uri="{63B3BB69-23CF-44E3-9099-C40C66FF867C}">
                    <a14:compatExt spid="_x0000_s672794"/>
                  </a:ext>
                  <a:ext uri="{FF2B5EF4-FFF2-40B4-BE49-F238E27FC236}">
                    <a16:creationId xmlns:a16="http://schemas.microsoft.com/office/drawing/2014/main" id="{00000000-0008-0000-1500-00001A440A00}"/>
                  </a:ext>
                </a:extLst>
              </xdr:cNvPr>
              <xdr:cNvSpPr/>
            </xdr:nvSpPr>
            <xdr:spPr bwMode="auto">
              <a:xfrm>
                <a:off x="3149184" y="269612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5" name="Check Box 27" hidden="1">
                <a:extLst>
                  <a:ext uri="{63B3BB69-23CF-44E3-9099-C40C66FF867C}">
                    <a14:compatExt spid="_x0000_s672795"/>
                  </a:ext>
                  <a:ext uri="{FF2B5EF4-FFF2-40B4-BE49-F238E27FC236}">
                    <a16:creationId xmlns:a16="http://schemas.microsoft.com/office/drawing/2014/main" id="{00000000-0008-0000-1500-00001B440A00}"/>
                  </a:ext>
                </a:extLst>
              </xdr:cNvPr>
              <xdr:cNvSpPr/>
            </xdr:nvSpPr>
            <xdr:spPr bwMode="auto">
              <a:xfrm>
                <a:off x="375431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42" name="AutoShape 3">
          <a:extLst>
            <a:ext uri="{FF2B5EF4-FFF2-40B4-BE49-F238E27FC236}">
              <a16:creationId xmlns:a16="http://schemas.microsoft.com/office/drawing/2014/main" id="{00000000-0008-0000-1500-00002A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9</xdr:row>
      <xdr:rowOff>133350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762126" y="2619375"/>
          <a:ext cx="3429000" cy="447675"/>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2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2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190500</xdr:rowOff>
    </xdr:from>
    <xdr:to>
      <xdr:col>9</xdr:col>
      <xdr:colOff>504826</xdr:colOff>
      <xdr:row>29</xdr:row>
      <xdr:rowOff>152400</xdr:rowOff>
    </xdr:to>
    <xdr:cxnSp macro="">
      <xdr:nvCxnSpPr>
        <xdr:cNvPr id="6" name="直線コネクタ 5">
          <a:extLst>
            <a:ext uri="{FF2B5EF4-FFF2-40B4-BE49-F238E27FC236}">
              <a16:creationId xmlns:a16="http://schemas.microsoft.com/office/drawing/2014/main" id="{00000000-0008-0000-0200-000006000000}"/>
            </a:ext>
          </a:extLst>
        </xdr:cNvPr>
        <xdr:cNvCxnSpPr>
          <a:stCxn id="5" idx="1"/>
        </xdr:cNvCxnSpPr>
      </xdr:nvCxnSpPr>
      <xdr:spPr>
        <a:xfrm flipH="1" flipV="1">
          <a:off x="5095875" y="8924925"/>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466725" y="1428750"/>
          <a:ext cx="382905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700-000003000000}"/>
            </a:ext>
          </a:extLst>
        </xdr:cNvPr>
        <xdr:cNvSpPr>
          <a:spLocks noChangeArrowheads="1"/>
        </xdr:cNvSpPr>
      </xdr:nvSpPr>
      <xdr:spPr bwMode="auto">
        <a:xfrm>
          <a:off x="476250" y="2447925"/>
          <a:ext cx="381000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5" name="グループ化 44">
              <a:extLst>
                <a:ext uri="{FF2B5EF4-FFF2-40B4-BE49-F238E27FC236}">
                  <a16:creationId xmlns:a16="http://schemas.microsoft.com/office/drawing/2014/main" id="{00000000-0008-0000-1700-00002D000000}"/>
                </a:ext>
              </a:extLst>
            </xdr:cNvPr>
            <xdr:cNvGrpSpPr/>
          </xdr:nvGrpSpPr>
          <xdr:grpSpPr>
            <a:xfrm>
              <a:off x="3276600" y="6248400"/>
              <a:ext cx="1162050" cy="180975"/>
              <a:chOff x="3149702" y="2697365"/>
              <a:chExt cx="1162624" cy="202824"/>
            </a:xfrm>
          </xdr:grpSpPr>
          <xdr:sp macro="" textlink="">
            <xdr:nvSpPr>
              <xdr:cNvPr id="945179" name="Check Box 27" hidden="1">
                <a:extLst>
                  <a:ext uri="{63B3BB69-23CF-44E3-9099-C40C66FF867C}">
                    <a14:compatExt spid="_x0000_s945179"/>
                  </a:ext>
                  <a:ext uri="{FF2B5EF4-FFF2-40B4-BE49-F238E27FC236}">
                    <a16:creationId xmlns:a16="http://schemas.microsoft.com/office/drawing/2014/main" id="{00000000-0008-0000-1700-00001B6C0E00}"/>
                  </a:ext>
                </a:extLst>
              </xdr:cNvPr>
              <xdr:cNvSpPr/>
            </xdr:nvSpPr>
            <xdr:spPr bwMode="auto">
              <a:xfrm>
                <a:off x="3149702" y="269736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0" name="Check Box 28" hidden="1">
                <a:extLst>
                  <a:ext uri="{63B3BB69-23CF-44E3-9099-C40C66FF867C}">
                    <a14:compatExt spid="_x0000_s945180"/>
                  </a:ext>
                  <a:ext uri="{FF2B5EF4-FFF2-40B4-BE49-F238E27FC236}">
                    <a16:creationId xmlns:a16="http://schemas.microsoft.com/office/drawing/2014/main" id="{00000000-0008-0000-1700-00001C6C0E00}"/>
                  </a:ext>
                </a:extLst>
              </xdr:cNvPr>
              <xdr:cNvSpPr/>
            </xdr:nvSpPr>
            <xdr:spPr bwMode="auto">
              <a:xfrm>
                <a:off x="3754833" y="2697366"/>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27</xdr:row>
          <xdr:rowOff>152400</xdr:rowOff>
        </xdr:from>
        <xdr:to>
          <xdr:col>25</xdr:col>
          <xdr:colOff>47625</xdr:colOff>
          <xdr:row>29</xdr:row>
          <xdr:rowOff>9897</xdr:rowOff>
        </xdr:to>
        <xdr:grpSp>
          <xdr:nvGrpSpPr>
            <xdr:cNvPr id="51" name="グループ化 50">
              <a:extLst>
                <a:ext uri="{FF2B5EF4-FFF2-40B4-BE49-F238E27FC236}">
                  <a16:creationId xmlns:a16="http://schemas.microsoft.com/office/drawing/2014/main" id="{00000000-0008-0000-1700-000033000000}"/>
                </a:ext>
              </a:extLst>
            </xdr:cNvPr>
            <xdr:cNvGrpSpPr/>
          </xdr:nvGrpSpPr>
          <xdr:grpSpPr>
            <a:xfrm>
              <a:off x="3276600" y="4514850"/>
              <a:ext cx="1162050" cy="200397"/>
              <a:chOff x="3149702" y="2696138"/>
              <a:chExt cx="1162624" cy="202825"/>
            </a:xfrm>
          </xdr:grpSpPr>
          <xdr:sp macro="" textlink="">
            <xdr:nvSpPr>
              <xdr:cNvPr id="945183" name="Check Box 31" hidden="1">
                <a:extLst>
                  <a:ext uri="{63B3BB69-23CF-44E3-9099-C40C66FF867C}">
                    <a14:compatExt spid="_x0000_s945183"/>
                  </a:ext>
                  <a:ext uri="{FF2B5EF4-FFF2-40B4-BE49-F238E27FC236}">
                    <a16:creationId xmlns:a16="http://schemas.microsoft.com/office/drawing/2014/main" id="{00000000-0008-0000-1700-00001F6C0E00}"/>
                  </a:ext>
                </a:extLst>
              </xdr:cNvPr>
              <xdr:cNvSpPr/>
            </xdr:nvSpPr>
            <xdr:spPr bwMode="auto">
              <a:xfrm>
                <a:off x="3149702"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4" name="Check Box 32" hidden="1">
                <a:extLst>
                  <a:ext uri="{63B3BB69-23CF-44E3-9099-C40C66FF867C}">
                    <a14:compatExt spid="_x0000_s945184"/>
                  </a:ext>
                  <a:ext uri="{FF2B5EF4-FFF2-40B4-BE49-F238E27FC236}">
                    <a16:creationId xmlns:a16="http://schemas.microsoft.com/office/drawing/2014/main" id="{00000000-0008-0000-1700-0000206C0E00}"/>
                  </a:ext>
                </a:extLst>
              </xdr:cNvPr>
              <xdr:cNvSpPr/>
            </xdr:nvSpPr>
            <xdr:spPr bwMode="auto">
              <a:xfrm>
                <a:off x="375483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54" name="グループ化 53">
              <a:extLst>
                <a:ext uri="{FF2B5EF4-FFF2-40B4-BE49-F238E27FC236}">
                  <a16:creationId xmlns:a16="http://schemas.microsoft.com/office/drawing/2014/main" id="{00000000-0008-0000-1700-000036000000}"/>
                </a:ext>
              </a:extLst>
            </xdr:cNvPr>
            <xdr:cNvGrpSpPr/>
          </xdr:nvGrpSpPr>
          <xdr:grpSpPr>
            <a:xfrm>
              <a:off x="3276600" y="5029200"/>
              <a:ext cx="1162050" cy="200397"/>
              <a:chOff x="3149702" y="2696138"/>
              <a:chExt cx="1162624" cy="202825"/>
            </a:xfrm>
          </xdr:grpSpPr>
          <xdr:sp macro="" textlink="">
            <xdr:nvSpPr>
              <xdr:cNvPr id="945185" name="Check Box 33" hidden="1">
                <a:extLst>
                  <a:ext uri="{63B3BB69-23CF-44E3-9099-C40C66FF867C}">
                    <a14:compatExt spid="_x0000_s945185"/>
                  </a:ext>
                  <a:ext uri="{FF2B5EF4-FFF2-40B4-BE49-F238E27FC236}">
                    <a16:creationId xmlns:a16="http://schemas.microsoft.com/office/drawing/2014/main" id="{00000000-0008-0000-1700-0000216C0E00}"/>
                  </a:ext>
                </a:extLst>
              </xdr:cNvPr>
              <xdr:cNvSpPr/>
            </xdr:nvSpPr>
            <xdr:spPr bwMode="auto">
              <a:xfrm>
                <a:off x="3149702"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6" name="Check Box 34" hidden="1">
                <a:extLst>
                  <a:ext uri="{63B3BB69-23CF-44E3-9099-C40C66FF867C}">
                    <a14:compatExt spid="_x0000_s945186"/>
                  </a:ext>
                  <a:ext uri="{FF2B5EF4-FFF2-40B4-BE49-F238E27FC236}">
                    <a16:creationId xmlns:a16="http://schemas.microsoft.com/office/drawing/2014/main" id="{00000000-0008-0000-1700-0000226C0E00}"/>
                  </a:ext>
                </a:extLst>
              </xdr:cNvPr>
              <xdr:cNvSpPr/>
            </xdr:nvSpPr>
            <xdr:spPr bwMode="auto">
              <a:xfrm>
                <a:off x="375483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57" name="グループ化 56">
              <a:extLst>
                <a:ext uri="{FF2B5EF4-FFF2-40B4-BE49-F238E27FC236}">
                  <a16:creationId xmlns:a16="http://schemas.microsoft.com/office/drawing/2014/main" id="{00000000-0008-0000-1700-000039000000}"/>
                </a:ext>
              </a:extLst>
            </xdr:cNvPr>
            <xdr:cNvGrpSpPr/>
          </xdr:nvGrpSpPr>
          <xdr:grpSpPr>
            <a:xfrm>
              <a:off x="3276600" y="5524500"/>
              <a:ext cx="1162050" cy="200397"/>
              <a:chOff x="3149702" y="2696143"/>
              <a:chExt cx="1162624" cy="202825"/>
            </a:xfrm>
          </xdr:grpSpPr>
          <xdr:sp macro="" textlink="">
            <xdr:nvSpPr>
              <xdr:cNvPr id="945187" name="Check Box 35" hidden="1">
                <a:extLst>
                  <a:ext uri="{63B3BB69-23CF-44E3-9099-C40C66FF867C}">
                    <a14:compatExt spid="_x0000_s945187"/>
                  </a:ext>
                  <a:ext uri="{FF2B5EF4-FFF2-40B4-BE49-F238E27FC236}">
                    <a16:creationId xmlns:a16="http://schemas.microsoft.com/office/drawing/2014/main" id="{00000000-0008-0000-1700-0000236C0E00}"/>
                  </a:ext>
                </a:extLst>
              </xdr:cNvPr>
              <xdr:cNvSpPr/>
            </xdr:nvSpPr>
            <xdr:spPr bwMode="auto">
              <a:xfrm>
                <a:off x="3149702" y="269614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8" name="Check Box 36" hidden="1">
                <a:extLst>
                  <a:ext uri="{63B3BB69-23CF-44E3-9099-C40C66FF867C}">
                    <a14:compatExt spid="_x0000_s945188"/>
                  </a:ext>
                  <a:ext uri="{FF2B5EF4-FFF2-40B4-BE49-F238E27FC236}">
                    <a16:creationId xmlns:a16="http://schemas.microsoft.com/office/drawing/2014/main" id="{00000000-0008-0000-1700-0000246C0E00}"/>
                  </a:ext>
                </a:extLst>
              </xdr:cNvPr>
              <xdr:cNvSpPr/>
            </xdr:nvSpPr>
            <xdr:spPr bwMode="auto">
              <a:xfrm>
                <a:off x="375483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4</xdr:row>
          <xdr:rowOff>161925</xdr:rowOff>
        </xdr:from>
        <xdr:to>
          <xdr:col>25</xdr:col>
          <xdr:colOff>114524</xdr:colOff>
          <xdr:row>6</xdr:row>
          <xdr:rowOff>19422</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3267075" y="647700"/>
              <a:ext cx="1238474" cy="200397"/>
              <a:chOff x="2781297" y="647696"/>
              <a:chExt cx="1238474" cy="200397"/>
            </a:xfrm>
          </xdr:grpSpPr>
          <xdr:sp macro="" textlink="">
            <xdr:nvSpPr>
              <xdr:cNvPr id="945189" name="Check Box 94" hidden="1">
                <a:extLst>
                  <a:ext uri="{63B3BB69-23CF-44E3-9099-C40C66FF867C}">
                    <a14:compatExt spid="_x0000_s945189"/>
                  </a:ext>
                  <a:ext uri="{FF2B5EF4-FFF2-40B4-BE49-F238E27FC236}">
                    <a16:creationId xmlns:a16="http://schemas.microsoft.com/office/drawing/2014/main" id="{00000000-0008-0000-1700-0000256C0E00}"/>
                  </a:ext>
                </a:extLst>
              </xdr:cNvPr>
              <xdr:cNvSpPr/>
            </xdr:nvSpPr>
            <xdr:spPr bwMode="auto">
              <a:xfrm>
                <a:off x="2781297" y="647696"/>
                <a:ext cx="557222" cy="2003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90" name="Check Box 95" hidden="1">
                <a:extLst>
                  <a:ext uri="{63B3BB69-23CF-44E3-9099-C40C66FF867C}">
                    <a14:compatExt spid="_x0000_s945190"/>
                  </a:ext>
                  <a:ext uri="{FF2B5EF4-FFF2-40B4-BE49-F238E27FC236}">
                    <a16:creationId xmlns:a16="http://schemas.microsoft.com/office/drawing/2014/main" id="{00000000-0008-0000-1700-0000266C0E00}"/>
                  </a:ext>
                </a:extLst>
              </xdr:cNvPr>
              <xdr:cNvSpPr/>
            </xdr:nvSpPr>
            <xdr:spPr bwMode="auto">
              <a:xfrm>
                <a:off x="3386349" y="657225"/>
                <a:ext cx="633422" cy="1618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53" name="AutoShape 4">
          <a:extLst>
            <a:ext uri="{FF2B5EF4-FFF2-40B4-BE49-F238E27FC236}">
              <a16:creationId xmlns:a16="http://schemas.microsoft.com/office/drawing/2014/main" id="{00000000-0008-0000-1700-000035000000}"/>
            </a:ext>
          </a:extLst>
        </xdr:cNvPr>
        <xdr:cNvSpPr>
          <a:spLocks noChangeArrowheads="1"/>
        </xdr:cNvSpPr>
      </xdr:nvSpPr>
      <xdr:spPr bwMode="auto">
        <a:xfrm>
          <a:off x="523875" y="67627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945202" name="Check Box 50" hidden="1">
              <a:extLst>
                <a:ext uri="{63B3BB69-23CF-44E3-9099-C40C66FF867C}">
                  <a14:compatExt spid="_x0000_s945202"/>
                </a:ext>
                <a:ext uri="{FF2B5EF4-FFF2-40B4-BE49-F238E27FC236}">
                  <a16:creationId xmlns:a16="http://schemas.microsoft.com/office/drawing/2014/main" id="{00000000-0008-0000-1700-000032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945203" name="Check Box 51" hidden="1">
              <a:extLst>
                <a:ext uri="{63B3BB69-23CF-44E3-9099-C40C66FF867C}">
                  <a14:compatExt spid="_x0000_s945203"/>
                </a:ext>
                <a:ext uri="{FF2B5EF4-FFF2-40B4-BE49-F238E27FC236}">
                  <a16:creationId xmlns:a16="http://schemas.microsoft.com/office/drawing/2014/main" id="{00000000-0008-0000-1700-000033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67" name="グループ化 66">
          <a:extLst>
            <a:ext uri="{FF2B5EF4-FFF2-40B4-BE49-F238E27FC236}">
              <a16:creationId xmlns:a16="http://schemas.microsoft.com/office/drawing/2014/main" id="{00000000-0008-0000-1700-000043000000}"/>
            </a:ext>
          </a:extLst>
        </xdr:cNvPr>
        <xdr:cNvGrpSpPr/>
      </xdr:nvGrpSpPr>
      <xdr:grpSpPr>
        <a:xfrm>
          <a:off x="3276600" y="7600950"/>
          <a:ext cx="1162050" cy="200397"/>
          <a:chOff x="3149651" y="2696140"/>
          <a:chExt cx="1162622" cy="202825"/>
        </a:xfrm>
      </xdr:grpSpPr>
      <xdr:sp macro="" textlink="">
        <xdr:nvSpPr>
          <xdr:cNvPr id="945204"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700-0000346C0E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5"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700-0000356C0E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70" name="グループ化 69">
              <a:extLst>
                <a:ext uri="{FF2B5EF4-FFF2-40B4-BE49-F238E27FC236}">
                  <a16:creationId xmlns:a16="http://schemas.microsoft.com/office/drawing/2014/main" id="{00000000-0008-0000-1700-000046000000}"/>
                </a:ext>
              </a:extLst>
            </xdr:cNvPr>
            <xdr:cNvGrpSpPr/>
          </xdr:nvGrpSpPr>
          <xdr:grpSpPr>
            <a:xfrm>
              <a:off x="3276600" y="4019550"/>
              <a:ext cx="1162050" cy="200397"/>
              <a:chOff x="3149702" y="2696143"/>
              <a:chExt cx="1162624" cy="202825"/>
            </a:xfrm>
          </xdr:grpSpPr>
          <xdr:sp macro="" textlink="">
            <xdr:nvSpPr>
              <xdr:cNvPr id="945206" name="Check Box 54" hidden="1">
                <a:extLst>
                  <a:ext uri="{63B3BB69-23CF-44E3-9099-C40C66FF867C}">
                    <a14:compatExt spid="_x0000_s945206"/>
                  </a:ext>
                  <a:ext uri="{FF2B5EF4-FFF2-40B4-BE49-F238E27FC236}">
                    <a16:creationId xmlns:a16="http://schemas.microsoft.com/office/drawing/2014/main" id="{00000000-0008-0000-1700-0000366C0E00}"/>
                  </a:ext>
                </a:extLst>
              </xdr:cNvPr>
              <xdr:cNvSpPr/>
            </xdr:nvSpPr>
            <xdr:spPr bwMode="auto">
              <a:xfrm>
                <a:off x="3149702" y="269614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45207" name="Check Box 55" hidden="1">
                <a:extLst>
                  <a:ext uri="{63B3BB69-23CF-44E3-9099-C40C66FF867C}">
                    <a14:compatExt spid="_x0000_s945207"/>
                  </a:ext>
                  <a:ext uri="{FF2B5EF4-FFF2-40B4-BE49-F238E27FC236}">
                    <a16:creationId xmlns:a16="http://schemas.microsoft.com/office/drawing/2014/main" id="{00000000-0008-0000-1700-0000376C0E00}"/>
                  </a:ext>
                </a:extLst>
              </xdr:cNvPr>
              <xdr:cNvSpPr/>
            </xdr:nvSpPr>
            <xdr:spPr bwMode="auto">
              <a:xfrm>
                <a:off x="375483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73" name="グループ化 72">
              <a:extLst>
                <a:ext uri="{FF2B5EF4-FFF2-40B4-BE49-F238E27FC236}">
                  <a16:creationId xmlns:a16="http://schemas.microsoft.com/office/drawing/2014/main" id="{00000000-0008-0000-1700-000049000000}"/>
                </a:ext>
              </a:extLst>
            </xdr:cNvPr>
            <xdr:cNvGrpSpPr/>
          </xdr:nvGrpSpPr>
          <xdr:grpSpPr>
            <a:xfrm>
              <a:off x="3276600" y="9239250"/>
              <a:ext cx="1162050" cy="200397"/>
              <a:chOff x="3149702" y="2696138"/>
              <a:chExt cx="1162624" cy="202825"/>
            </a:xfrm>
          </xdr:grpSpPr>
          <xdr:sp macro="" textlink="">
            <xdr:nvSpPr>
              <xdr:cNvPr id="945208" name="Check Box 56" hidden="1">
                <a:extLst>
                  <a:ext uri="{63B3BB69-23CF-44E3-9099-C40C66FF867C}">
                    <a14:compatExt spid="_x0000_s945208"/>
                  </a:ext>
                  <a:ext uri="{FF2B5EF4-FFF2-40B4-BE49-F238E27FC236}">
                    <a16:creationId xmlns:a16="http://schemas.microsoft.com/office/drawing/2014/main" id="{00000000-0008-0000-1700-0000386C0E00}"/>
                  </a:ext>
                </a:extLst>
              </xdr:cNvPr>
              <xdr:cNvSpPr/>
            </xdr:nvSpPr>
            <xdr:spPr bwMode="auto">
              <a:xfrm>
                <a:off x="3149702"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9" name="Check Box 57" hidden="1">
                <a:extLst>
                  <a:ext uri="{63B3BB69-23CF-44E3-9099-C40C66FF867C}">
                    <a14:compatExt spid="_x0000_s945209"/>
                  </a:ext>
                  <a:ext uri="{FF2B5EF4-FFF2-40B4-BE49-F238E27FC236}">
                    <a16:creationId xmlns:a16="http://schemas.microsoft.com/office/drawing/2014/main" id="{00000000-0008-0000-1700-0000396C0E00}"/>
                  </a:ext>
                </a:extLst>
              </xdr:cNvPr>
              <xdr:cNvSpPr/>
            </xdr:nvSpPr>
            <xdr:spPr bwMode="auto">
              <a:xfrm>
                <a:off x="375483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945215" name="グループ化 66">
              <a:extLst>
                <a:ext uri="{FF2B5EF4-FFF2-40B4-BE49-F238E27FC236}">
                  <a16:creationId xmlns:a16="http://schemas.microsoft.com/office/drawing/2014/main" id="{00000000-0008-0000-1700-00003F6C0E00}"/>
                </a:ext>
              </a:extLst>
            </xdr:cNvPr>
            <xdr:cNvGrpSpPr>
              <a:grpSpLocks/>
            </xdr:cNvGrpSpPr>
          </xdr:nvGrpSpPr>
          <xdr:grpSpPr bwMode="auto">
            <a:xfrm>
              <a:off x="3276600" y="3400425"/>
              <a:ext cx="1162050" cy="200025"/>
              <a:chOff x="3149702" y="2696286"/>
              <a:chExt cx="1162624" cy="202817"/>
            </a:xfrm>
          </xdr:grpSpPr>
          <xdr:sp macro="" textlink="">
            <xdr:nvSpPr>
              <xdr:cNvPr id="945216" name="Check Box 64" hidden="1">
                <a:extLst>
                  <a:ext uri="{63B3BB69-23CF-44E3-9099-C40C66FF867C}">
                    <a14:compatExt spid="_x0000_s945216"/>
                  </a:ext>
                  <a:ext uri="{FF2B5EF4-FFF2-40B4-BE49-F238E27FC236}">
                    <a16:creationId xmlns:a16="http://schemas.microsoft.com/office/drawing/2014/main" id="{00000000-0008-0000-1700-0000406C0E00}"/>
                  </a:ext>
                </a:extLst>
              </xdr:cNvPr>
              <xdr:cNvSpPr/>
            </xdr:nvSpPr>
            <xdr:spPr bwMode="auto">
              <a:xfrm>
                <a:off x="3149702" y="2696286"/>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17" name="Check Box 65" hidden="1">
                <a:extLst>
                  <a:ext uri="{63B3BB69-23CF-44E3-9099-C40C66FF867C}">
                    <a14:compatExt spid="_x0000_s945217"/>
                  </a:ext>
                  <a:ext uri="{FF2B5EF4-FFF2-40B4-BE49-F238E27FC236}">
                    <a16:creationId xmlns:a16="http://schemas.microsoft.com/office/drawing/2014/main" id="{00000000-0008-0000-1700-0000416C0E00}"/>
                  </a:ext>
                </a:extLst>
              </xdr:cNvPr>
              <xdr:cNvSpPr/>
            </xdr:nvSpPr>
            <xdr:spPr bwMode="auto">
              <a:xfrm>
                <a:off x="3754833" y="2696298"/>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4" name="グループ化 3">
          <a:extLst>
            <a:ext uri="{FF2B5EF4-FFF2-40B4-BE49-F238E27FC236}">
              <a16:creationId xmlns:a16="http://schemas.microsoft.com/office/drawing/2014/main" id="{00000000-0008-0000-1700-000004000000}"/>
            </a:ext>
          </a:extLst>
        </xdr:cNvPr>
        <xdr:cNvGrpSpPr/>
      </xdr:nvGrpSpPr>
      <xdr:grpSpPr>
        <a:xfrm>
          <a:off x="3295650" y="6219825"/>
          <a:ext cx="1352550" cy="419100"/>
          <a:chOff x="3371664" y="2457450"/>
          <a:chExt cx="1371584" cy="200025"/>
        </a:xfrm>
      </xdr:grpSpPr>
      <xdr:sp macro="" textlink="">
        <xdr:nvSpPr>
          <xdr:cNvPr id="5"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700-000005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700-000006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7" name="グループ化 38">
          <a:extLst>
            <a:ext uri="{FF2B5EF4-FFF2-40B4-BE49-F238E27FC236}">
              <a16:creationId xmlns:a16="http://schemas.microsoft.com/office/drawing/2014/main" id="{00000000-0008-0000-1700-000007000000}"/>
            </a:ext>
          </a:extLst>
        </xdr:cNvPr>
        <xdr:cNvGrpSpPr>
          <a:grpSpLocks/>
        </xdr:cNvGrpSpPr>
      </xdr:nvGrpSpPr>
      <xdr:grpSpPr bwMode="auto">
        <a:xfrm>
          <a:off x="3295650" y="6219825"/>
          <a:ext cx="1352550" cy="419100"/>
          <a:chOff x="33716" y="24574"/>
          <a:chExt cx="13716" cy="2000"/>
        </a:xfrm>
      </xdr:grpSpPr>
      <xdr:sp macro="" textlink="">
        <xdr:nvSpPr>
          <xdr:cNvPr id="8"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700-000008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700-000009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10" name="グループ化 9">
          <a:extLst>
            <a:ext uri="{FF2B5EF4-FFF2-40B4-BE49-F238E27FC236}">
              <a16:creationId xmlns:a16="http://schemas.microsoft.com/office/drawing/2014/main" id="{00000000-0008-0000-1700-00000A000000}"/>
            </a:ext>
          </a:extLst>
        </xdr:cNvPr>
        <xdr:cNvGrpSpPr/>
      </xdr:nvGrpSpPr>
      <xdr:grpSpPr>
        <a:xfrm>
          <a:off x="3295650" y="7591425"/>
          <a:ext cx="1352550" cy="247650"/>
          <a:chOff x="3371569" y="2457450"/>
          <a:chExt cx="1371584" cy="200025"/>
        </a:xfrm>
      </xdr:grpSpPr>
      <xdr:sp macro="" textlink="">
        <xdr:nvSpPr>
          <xdr:cNvPr id="11"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700-00000B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700-00000C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13" name="AutoShape 4">
          <a:extLst>
            <a:ext uri="{FF2B5EF4-FFF2-40B4-BE49-F238E27FC236}">
              <a16:creationId xmlns:a16="http://schemas.microsoft.com/office/drawing/2014/main" id="{00000000-0008-0000-1700-00000D000000}"/>
            </a:ext>
          </a:extLst>
        </xdr:cNvPr>
        <xdr:cNvSpPr>
          <a:spLocks noChangeArrowheads="1"/>
        </xdr:cNvSpPr>
      </xdr:nvSpPr>
      <xdr:spPr bwMode="auto">
        <a:xfrm>
          <a:off x="514350" y="92297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14" name="グループ化 13">
              <a:extLst>
                <a:ext uri="{FF2B5EF4-FFF2-40B4-BE49-F238E27FC236}">
                  <a16:creationId xmlns:a16="http://schemas.microsoft.com/office/drawing/2014/main" id="{00000000-0008-0000-1700-00000E000000}"/>
                </a:ext>
              </a:extLst>
            </xdr:cNvPr>
            <xdr:cNvGrpSpPr/>
          </xdr:nvGrpSpPr>
          <xdr:grpSpPr>
            <a:xfrm>
              <a:off x="3276600" y="7620000"/>
              <a:ext cx="1162050" cy="180975"/>
              <a:chOff x="3149702" y="2697365"/>
              <a:chExt cx="1162624" cy="202824"/>
            </a:xfrm>
          </xdr:grpSpPr>
          <xdr:sp macro="" textlink="">
            <xdr:nvSpPr>
              <xdr:cNvPr id="945219" name="Check Box 67" hidden="1">
                <a:extLst>
                  <a:ext uri="{63B3BB69-23CF-44E3-9099-C40C66FF867C}">
                    <a14:compatExt spid="_x0000_s945219"/>
                  </a:ext>
                  <a:ext uri="{FF2B5EF4-FFF2-40B4-BE49-F238E27FC236}">
                    <a16:creationId xmlns:a16="http://schemas.microsoft.com/office/drawing/2014/main" id="{00000000-0008-0000-1700-0000436C0E00}"/>
                  </a:ext>
                </a:extLst>
              </xdr:cNvPr>
              <xdr:cNvSpPr/>
            </xdr:nvSpPr>
            <xdr:spPr bwMode="auto">
              <a:xfrm>
                <a:off x="3149702" y="269736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0" name="Check Box 68" hidden="1">
                <a:extLst>
                  <a:ext uri="{63B3BB69-23CF-44E3-9099-C40C66FF867C}">
                    <a14:compatExt spid="_x0000_s945220"/>
                  </a:ext>
                  <a:ext uri="{FF2B5EF4-FFF2-40B4-BE49-F238E27FC236}">
                    <a16:creationId xmlns:a16="http://schemas.microsoft.com/office/drawing/2014/main" id="{00000000-0008-0000-1700-0000446C0E00}"/>
                  </a:ext>
                </a:extLst>
              </xdr:cNvPr>
              <xdr:cNvSpPr/>
            </xdr:nvSpPr>
            <xdr:spPr bwMode="auto">
              <a:xfrm>
                <a:off x="3754833" y="2697366"/>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35" name="グループ化 34">
          <a:extLst>
            <a:ext uri="{FF2B5EF4-FFF2-40B4-BE49-F238E27FC236}">
              <a16:creationId xmlns:a16="http://schemas.microsoft.com/office/drawing/2014/main" id="{00000000-0008-0000-1800-000023000000}"/>
            </a:ext>
          </a:extLst>
        </xdr:cNvPr>
        <xdr:cNvGrpSpPr/>
      </xdr:nvGrpSpPr>
      <xdr:grpSpPr>
        <a:xfrm>
          <a:off x="3295650" y="619125"/>
          <a:ext cx="1371600" cy="247650"/>
          <a:chOff x="3371664" y="2457450"/>
          <a:chExt cx="1371584" cy="200025"/>
        </a:xfrm>
      </xdr:grpSpPr>
      <xdr:sp macro="" textlink="">
        <xdr:nvSpPr>
          <xdr:cNvPr id="36"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800-000024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800-000025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38" name="グループ化 37">
          <a:extLst>
            <a:ext uri="{FF2B5EF4-FFF2-40B4-BE49-F238E27FC236}">
              <a16:creationId xmlns:a16="http://schemas.microsoft.com/office/drawing/2014/main" id="{00000000-0008-0000-1800-000026000000}"/>
            </a:ext>
          </a:extLst>
        </xdr:cNvPr>
        <xdr:cNvGrpSpPr/>
      </xdr:nvGrpSpPr>
      <xdr:grpSpPr>
        <a:xfrm>
          <a:off x="3295650" y="1143000"/>
          <a:ext cx="1371600" cy="247650"/>
          <a:chOff x="3371664" y="2457450"/>
          <a:chExt cx="1371584" cy="200025"/>
        </a:xfrm>
      </xdr:grpSpPr>
      <xdr:sp macro="" textlink="">
        <xdr:nvSpPr>
          <xdr:cNvPr id="39"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800-000027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0"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800-000028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41" name="グループ化 40">
          <a:extLst>
            <a:ext uri="{FF2B5EF4-FFF2-40B4-BE49-F238E27FC236}">
              <a16:creationId xmlns:a16="http://schemas.microsoft.com/office/drawing/2014/main" id="{00000000-0008-0000-1800-000029000000}"/>
            </a:ext>
          </a:extLst>
        </xdr:cNvPr>
        <xdr:cNvGrpSpPr/>
      </xdr:nvGrpSpPr>
      <xdr:grpSpPr>
        <a:xfrm>
          <a:off x="3295650" y="2343150"/>
          <a:ext cx="1371600" cy="247650"/>
          <a:chOff x="3371569" y="2457450"/>
          <a:chExt cx="1371584" cy="200025"/>
        </a:xfrm>
      </xdr:grpSpPr>
      <xdr:sp macro="" textlink="">
        <xdr:nvSpPr>
          <xdr:cNvPr id="969745"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800-000011CC0E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46"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800-000012CC0E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56" name="グループ化 35">
          <a:extLst>
            <a:ext uri="{FF2B5EF4-FFF2-40B4-BE49-F238E27FC236}">
              <a16:creationId xmlns:a16="http://schemas.microsoft.com/office/drawing/2014/main" id="{00000000-0008-0000-1800-000038000000}"/>
            </a:ext>
          </a:extLst>
        </xdr:cNvPr>
        <xdr:cNvGrpSpPr>
          <a:grpSpLocks/>
        </xdr:cNvGrpSpPr>
      </xdr:nvGrpSpPr>
      <xdr:grpSpPr bwMode="auto">
        <a:xfrm>
          <a:off x="7924800" y="619125"/>
          <a:ext cx="1371600" cy="247650"/>
          <a:chOff x="33716" y="24574"/>
          <a:chExt cx="13716" cy="2000"/>
        </a:xfrm>
      </xdr:grpSpPr>
      <xdr:sp macro="" textlink="">
        <xdr:nvSpPr>
          <xdr:cNvPr id="969755"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800-00001B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56"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800-00001C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71" name="グループ化 38">
          <a:extLst>
            <a:ext uri="{FF2B5EF4-FFF2-40B4-BE49-F238E27FC236}">
              <a16:creationId xmlns:a16="http://schemas.microsoft.com/office/drawing/2014/main" id="{00000000-0008-0000-1800-000047000000}"/>
            </a:ext>
          </a:extLst>
        </xdr:cNvPr>
        <xdr:cNvGrpSpPr>
          <a:grpSpLocks/>
        </xdr:cNvGrpSpPr>
      </xdr:nvGrpSpPr>
      <xdr:grpSpPr bwMode="auto">
        <a:xfrm>
          <a:off x="3295650" y="1143000"/>
          <a:ext cx="1371600" cy="247650"/>
          <a:chOff x="33716" y="24574"/>
          <a:chExt cx="13716" cy="2000"/>
        </a:xfrm>
      </xdr:grpSpPr>
      <xdr:sp macro="" textlink="">
        <xdr:nvSpPr>
          <xdr:cNvPr id="96976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800-000025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6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800-000026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75" name="グループ化 38">
              <a:extLst>
                <a:ext uri="{FF2B5EF4-FFF2-40B4-BE49-F238E27FC236}">
                  <a16:creationId xmlns:a16="http://schemas.microsoft.com/office/drawing/2014/main" id="{00000000-0008-0000-1800-00004B000000}"/>
                </a:ext>
              </a:extLst>
            </xdr:cNvPr>
            <xdr:cNvGrpSpPr>
              <a:grpSpLocks/>
            </xdr:cNvGrpSpPr>
          </xdr:nvGrpSpPr>
          <xdr:grpSpPr bwMode="auto">
            <a:xfrm>
              <a:off x="3295650" y="6610350"/>
              <a:ext cx="1371600" cy="247650"/>
              <a:chOff x="33716" y="24574"/>
              <a:chExt cx="13716" cy="2000"/>
            </a:xfrm>
          </xdr:grpSpPr>
          <xdr:sp macro="" textlink="">
            <xdr:nvSpPr>
              <xdr:cNvPr id="969770" name="Check Box 42" hidden="1">
                <a:extLst>
                  <a:ext uri="{63B3BB69-23CF-44E3-9099-C40C66FF867C}">
                    <a14:compatExt spid="_x0000_s969770"/>
                  </a:ext>
                  <a:ext uri="{FF2B5EF4-FFF2-40B4-BE49-F238E27FC236}">
                    <a16:creationId xmlns:a16="http://schemas.microsoft.com/office/drawing/2014/main" id="{00000000-0008-0000-1800-00002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1" name="Check Box 43" hidden="1">
                <a:extLst>
                  <a:ext uri="{63B3BB69-23CF-44E3-9099-C40C66FF867C}">
                    <a14:compatExt spid="_x0000_s969771"/>
                  </a:ext>
                  <a:ext uri="{FF2B5EF4-FFF2-40B4-BE49-F238E27FC236}">
                    <a16:creationId xmlns:a16="http://schemas.microsoft.com/office/drawing/2014/main" id="{00000000-0008-0000-1800-00002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81" name="グループ化 38">
          <a:extLst>
            <a:ext uri="{FF2B5EF4-FFF2-40B4-BE49-F238E27FC236}">
              <a16:creationId xmlns:a16="http://schemas.microsoft.com/office/drawing/2014/main" id="{00000000-0008-0000-1800-000051000000}"/>
            </a:ext>
          </a:extLst>
        </xdr:cNvPr>
        <xdr:cNvGrpSpPr>
          <a:grpSpLocks/>
        </xdr:cNvGrpSpPr>
      </xdr:nvGrpSpPr>
      <xdr:grpSpPr bwMode="auto">
        <a:xfrm>
          <a:off x="3295650" y="781050"/>
          <a:ext cx="1371600" cy="247650"/>
          <a:chOff x="33716" y="24574"/>
          <a:chExt cx="13716" cy="2000"/>
        </a:xfrm>
      </xdr:grpSpPr>
      <xdr:sp macro="" textlink="">
        <xdr:nvSpPr>
          <xdr:cNvPr id="969775"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800-00002F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6"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800-000030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84" name="グループ化 38">
              <a:extLst>
                <a:ext uri="{FF2B5EF4-FFF2-40B4-BE49-F238E27FC236}">
                  <a16:creationId xmlns:a16="http://schemas.microsoft.com/office/drawing/2014/main" id="{00000000-0008-0000-1800-000054000000}"/>
                </a:ext>
              </a:extLst>
            </xdr:cNvPr>
            <xdr:cNvGrpSpPr>
              <a:grpSpLocks/>
            </xdr:cNvGrpSpPr>
          </xdr:nvGrpSpPr>
          <xdr:grpSpPr bwMode="auto">
            <a:xfrm>
              <a:off x="3295650" y="2505075"/>
              <a:ext cx="1371600" cy="247650"/>
              <a:chOff x="33716" y="24574"/>
              <a:chExt cx="13716" cy="2000"/>
            </a:xfrm>
          </xdr:grpSpPr>
          <xdr:sp macro="" textlink="">
            <xdr:nvSpPr>
              <xdr:cNvPr id="969777" name="Check Box 49" hidden="1">
                <a:extLst>
                  <a:ext uri="{63B3BB69-23CF-44E3-9099-C40C66FF867C}">
                    <a14:compatExt spid="_x0000_s969777"/>
                  </a:ext>
                  <a:ext uri="{FF2B5EF4-FFF2-40B4-BE49-F238E27FC236}">
                    <a16:creationId xmlns:a16="http://schemas.microsoft.com/office/drawing/2014/main" id="{00000000-0008-0000-1800-000031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8" name="Check Box 50" hidden="1">
                <a:extLst>
                  <a:ext uri="{63B3BB69-23CF-44E3-9099-C40C66FF867C}">
                    <a14:compatExt spid="_x0000_s969778"/>
                  </a:ext>
                  <a:ext uri="{FF2B5EF4-FFF2-40B4-BE49-F238E27FC236}">
                    <a16:creationId xmlns:a16="http://schemas.microsoft.com/office/drawing/2014/main" id="{00000000-0008-0000-1800-000032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87" name="グループ化 86">
              <a:extLst>
                <a:ext uri="{FF2B5EF4-FFF2-40B4-BE49-F238E27FC236}">
                  <a16:creationId xmlns:a16="http://schemas.microsoft.com/office/drawing/2014/main" id="{00000000-0008-0000-1800-000057000000}"/>
                </a:ext>
              </a:extLst>
            </xdr:cNvPr>
            <xdr:cNvGrpSpPr/>
          </xdr:nvGrpSpPr>
          <xdr:grpSpPr>
            <a:xfrm>
              <a:off x="1847850" y="1847850"/>
              <a:ext cx="2371725" cy="381000"/>
              <a:chOff x="1666875" y="4286250"/>
              <a:chExt cx="2371724" cy="381000"/>
            </a:xfrm>
          </xdr:grpSpPr>
          <xdr:sp macro="" textlink="">
            <xdr:nvSpPr>
              <xdr:cNvPr id="969779" name="Check Box 27" hidden="1">
                <a:extLst>
                  <a:ext uri="{63B3BB69-23CF-44E3-9099-C40C66FF867C}">
                    <a14:compatExt spid="_x0000_s969779"/>
                  </a:ext>
                  <a:ext uri="{FF2B5EF4-FFF2-40B4-BE49-F238E27FC236}">
                    <a16:creationId xmlns:a16="http://schemas.microsoft.com/office/drawing/2014/main" id="{00000000-0008-0000-1800-000033CC0E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0" name="Check Box 52" hidden="1">
                <a:extLst>
                  <a:ext uri="{63B3BB69-23CF-44E3-9099-C40C66FF867C}">
                    <a14:compatExt spid="_x0000_s969780"/>
                  </a:ext>
                  <a:ext uri="{FF2B5EF4-FFF2-40B4-BE49-F238E27FC236}">
                    <a16:creationId xmlns:a16="http://schemas.microsoft.com/office/drawing/2014/main" id="{00000000-0008-0000-1800-000034CC0E00}"/>
                  </a:ext>
                </a:extLst>
              </xdr:cNvPr>
              <xdr:cNvSpPr/>
            </xdr:nvSpPr>
            <xdr:spPr bwMode="auto">
              <a:xfrm>
                <a:off x="2752724"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1" name="Check Box 53" hidden="1">
                <a:extLst>
                  <a:ext uri="{63B3BB69-23CF-44E3-9099-C40C66FF867C}">
                    <a14:compatExt spid="_x0000_s969781"/>
                  </a:ext>
                  <a:ext uri="{FF2B5EF4-FFF2-40B4-BE49-F238E27FC236}">
                    <a16:creationId xmlns:a16="http://schemas.microsoft.com/office/drawing/2014/main" id="{00000000-0008-0000-1800-000035CC0E00}"/>
                  </a:ext>
                </a:extLst>
              </xdr:cNvPr>
              <xdr:cNvSpPr/>
            </xdr:nvSpPr>
            <xdr:spPr bwMode="auto">
              <a:xfrm>
                <a:off x="3657599"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2" name="Check Box 54" hidden="1">
                <a:extLst>
                  <a:ext uri="{63B3BB69-23CF-44E3-9099-C40C66FF867C}">
                    <a14:compatExt spid="_x0000_s969782"/>
                  </a:ext>
                  <a:ext uri="{FF2B5EF4-FFF2-40B4-BE49-F238E27FC236}">
                    <a16:creationId xmlns:a16="http://schemas.microsoft.com/office/drawing/2014/main" id="{00000000-0008-0000-1800-000036CC0E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3" name="Check Box 55" hidden="1">
                <a:extLst>
                  <a:ext uri="{63B3BB69-23CF-44E3-9099-C40C66FF867C}">
                    <a14:compatExt spid="_x0000_s969783"/>
                  </a:ext>
                  <a:ext uri="{FF2B5EF4-FFF2-40B4-BE49-F238E27FC236}">
                    <a16:creationId xmlns:a16="http://schemas.microsoft.com/office/drawing/2014/main" id="{00000000-0008-0000-1800-000037CC0E00}"/>
                  </a:ext>
                </a:extLst>
              </xdr:cNvPr>
              <xdr:cNvSpPr/>
            </xdr:nvSpPr>
            <xdr:spPr bwMode="auto">
              <a:xfrm>
                <a:off x="2762250" y="4457700"/>
                <a:ext cx="4000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93" name="グループ化 38">
              <a:extLst>
                <a:ext uri="{FF2B5EF4-FFF2-40B4-BE49-F238E27FC236}">
                  <a16:creationId xmlns:a16="http://schemas.microsoft.com/office/drawing/2014/main" id="{00000000-0008-0000-1800-00005D000000}"/>
                </a:ext>
              </a:extLst>
            </xdr:cNvPr>
            <xdr:cNvGrpSpPr>
              <a:grpSpLocks/>
            </xdr:cNvGrpSpPr>
          </xdr:nvGrpSpPr>
          <xdr:grpSpPr bwMode="auto">
            <a:xfrm>
              <a:off x="3295650" y="5572125"/>
              <a:ext cx="1371600" cy="219075"/>
              <a:chOff x="33716" y="24574"/>
              <a:chExt cx="13716" cy="2000"/>
            </a:xfrm>
          </xdr:grpSpPr>
          <xdr:sp macro="" textlink="">
            <xdr:nvSpPr>
              <xdr:cNvPr id="969784" name="Check Box 56" hidden="1">
                <a:extLst>
                  <a:ext uri="{63B3BB69-23CF-44E3-9099-C40C66FF867C}">
                    <a14:compatExt spid="_x0000_s969784"/>
                  </a:ext>
                  <a:ext uri="{FF2B5EF4-FFF2-40B4-BE49-F238E27FC236}">
                    <a16:creationId xmlns:a16="http://schemas.microsoft.com/office/drawing/2014/main" id="{00000000-0008-0000-1800-000038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5" name="Check Box 57" hidden="1">
                <a:extLst>
                  <a:ext uri="{63B3BB69-23CF-44E3-9099-C40C66FF867C}">
                    <a14:compatExt spid="_x0000_s969785"/>
                  </a:ext>
                  <a:ext uri="{FF2B5EF4-FFF2-40B4-BE49-F238E27FC236}">
                    <a16:creationId xmlns:a16="http://schemas.microsoft.com/office/drawing/2014/main" id="{00000000-0008-0000-1800-000039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66" name="グループ化 38">
              <a:extLst>
                <a:ext uri="{FF2B5EF4-FFF2-40B4-BE49-F238E27FC236}">
                  <a16:creationId xmlns:a16="http://schemas.microsoft.com/office/drawing/2014/main" id="{00000000-0008-0000-1800-000042000000}"/>
                </a:ext>
              </a:extLst>
            </xdr:cNvPr>
            <xdr:cNvGrpSpPr>
              <a:grpSpLocks/>
            </xdr:cNvGrpSpPr>
          </xdr:nvGrpSpPr>
          <xdr:grpSpPr bwMode="auto">
            <a:xfrm>
              <a:off x="3295650" y="3019425"/>
              <a:ext cx="1371600" cy="247650"/>
              <a:chOff x="33716" y="24574"/>
              <a:chExt cx="13716" cy="2000"/>
            </a:xfrm>
          </xdr:grpSpPr>
          <xdr:sp macro="" textlink="">
            <xdr:nvSpPr>
              <xdr:cNvPr id="969786" name="Check Box 58" hidden="1">
                <a:extLst>
                  <a:ext uri="{63B3BB69-23CF-44E3-9099-C40C66FF867C}">
                    <a14:compatExt spid="_x0000_s969786"/>
                  </a:ext>
                  <a:ext uri="{FF2B5EF4-FFF2-40B4-BE49-F238E27FC236}">
                    <a16:creationId xmlns:a16="http://schemas.microsoft.com/office/drawing/2014/main" id="{00000000-0008-0000-1800-00003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7" name="Check Box 59" hidden="1">
                <a:extLst>
                  <a:ext uri="{63B3BB69-23CF-44E3-9099-C40C66FF867C}">
                    <a14:compatExt spid="_x0000_s969787"/>
                  </a:ext>
                  <a:ext uri="{FF2B5EF4-FFF2-40B4-BE49-F238E27FC236}">
                    <a16:creationId xmlns:a16="http://schemas.microsoft.com/office/drawing/2014/main" id="{00000000-0008-0000-1800-00003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4" name="グループ化 3">
              <a:extLst>
                <a:ext uri="{FF2B5EF4-FFF2-40B4-BE49-F238E27FC236}">
                  <a16:creationId xmlns:a16="http://schemas.microsoft.com/office/drawing/2014/main" id="{00000000-0008-0000-1800-000004000000}"/>
                </a:ext>
              </a:extLst>
            </xdr:cNvPr>
            <xdr:cNvGrpSpPr/>
          </xdr:nvGrpSpPr>
          <xdr:grpSpPr>
            <a:xfrm>
              <a:off x="2343150" y="3714750"/>
              <a:ext cx="2114550" cy="247650"/>
              <a:chOff x="4591050" y="8343900"/>
              <a:chExt cx="2114550" cy="247650"/>
            </a:xfrm>
          </xdr:grpSpPr>
          <xdr:sp macro="" textlink="">
            <xdr:nvSpPr>
              <xdr:cNvPr id="969788" name="Check Box 60" hidden="1">
                <a:extLst>
                  <a:ext uri="{63B3BB69-23CF-44E3-9099-C40C66FF867C}">
                    <a14:compatExt spid="_x0000_s969788"/>
                  </a:ext>
                  <a:ext uri="{FF2B5EF4-FFF2-40B4-BE49-F238E27FC236}">
                    <a16:creationId xmlns:a16="http://schemas.microsoft.com/office/drawing/2014/main" id="{00000000-0008-0000-1800-00003CCC0E00}"/>
                  </a:ext>
                </a:extLst>
              </xdr:cNvPr>
              <xdr:cNvSpPr/>
            </xdr:nvSpPr>
            <xdr:spPr bwMode="auto">
              <a:xfrm>
                <a:off x="4591050"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9" name="Check Box 61" hidden="1">
                <a:extLst>
                  <a:ext uri="{63B3BB69-23CF-44E3-9099-C40C66FF867C}">
                    <a14:compatExt spid="_x0000_s969789"/>
                  </a:ext>
                  <a:ext uri="{FF2B5EF4-FFF2-40B4-BE49-F238E27FC236}">
                    <a16:creationId xmlns:a16="http://schemas.microsoft.com/office/drawing/2014/main" id="{00000000-0008-0000-1800-00003DCC0E00}"/>
                  </a:ext>
                </a:extLst>
              </xdr:cNvPr>
              <xdr:cNvSpPr/>
            </xdr:nvSpPr>
            <xdr:spPr bwMode="auto">
              <a:xfrm>
                <a:off x="5286350" y="8343900"/>
                <a:ext cx="676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69790" name="Check Box 62" hidden="1">
                <a:extLst>
                  <a:ext uri="{63B3BB69-23CF-44E3-9099-C40C66FF867C}">
                    <a14:compatExt spid="_x0000_s969790"/>
                  </a:ext>
                  <a:ext uri="{FF2B5EF4-FFF2-40B4-BE49-F238E27FC236}">
                    <a16:creationId xmlns:a16="http://schemas.microsoft.com/office/drawing/2014/main" id="{00000000-0008-0000-1800-00003ECC0E00}"/>
                  </a:ext>
                </a:extLst>
              </xdr:cNvPr>
              <xdr:cNvSpPr/>
            </xdr:nvSpPr>
            <xdr:spPr bwMode="auto">
              <a:xfrm>
                <a:off x="6029325"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48" name="グループ化 47">
          <a:extLst>
            <a:ext uri="{FF2B5EF4-FFF2-40B4-BE49-F238E27FC236}">
              <a16:creationId xmlns:a16="http://schemas.microsoft.com/office/drawing/2014/main" id="{00000000-0008-0000-1800-000030000000}"/>
            </a:ext>
          </a:extLst>
        </xdr:cNvPr>
        <xdr:cNvGrpSpPr/>
      </xdr:nvGrpSpPr>
      <xdr:grpSpPr>
        <a:xfrm>
          <a:off x="3295650" y="4572000"/>
          <a:ext cx="1371600" cy="419100"/>
          <a:chOff x="3371659" y="2457450"/>
          <a:chExt cx="1371584" cy="200025"/>
        </a:xfrm>
      </xdr:grpSpPr>
      <xdr:sp macro="" textlink="">
        <xdr:nvSpPr>
          <xdr:cNvPr id="49"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800-000031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0"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800-000032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51" name="グループ化 50">
          <a:extLst>
            <a:ext uri="{FF2B5EF4-FFF2-40B4-BE49-F238E27FC236}">
              <a16:creationId xmlns:a16="http://schemas.microsoft.com/office/drawing/2014/main" id="{00000000-0008-0000-1800-000033000000}"/>
            </a:ext>
          </a:extLst>
        </xdr:cNvPr>
        <xdr:cNvGrpSpPr/>
      </xdr:nvGrpSpPr>
      <xdr:grpSpPr>
        <a:xfrm>
          <a:off x="2381250" y="4724403"/>
          <a:ext cx="2152650" cy="238122"/>
          <a:chOff x="2447840" y="723900"/>
          <a:chExt cx="1952620" cy="209922"/>
        </a:xfrm>
      </xdr:grpSpPr>
      <xdr:sp macro="" textlink="">
        <xdr:nvSpPr>
          <xdr:cNvPr id="52"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800-000034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800-000035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800-000036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55" name="グループ化 54">
              <a:extLst>
                <a:ext uri="{FF2B5EF4-FFF2-40B4-BE49-F238E27FC236}">
                  <a16:creationId xmlns:a16="http://schemas.microsoft.com/office/drawing/2014/main" id="{00000000-0008-0000-1800-000037000000}"/>
                </a:ext>
              </a:extLst>
            </xdr:cNvPr>
            <xdr:cNvGrpSpPr/>
          </xdr:nvGrpSpPr>
          <xdr:grpSpPr>
            <a:xfrm>
              <a:off x="3295650" y="4733925"/>
              <a:ext cx="1371600" cy="247650"/>
              <a:chOff x="3371447" y="2457450"/>
              <a:chExt cx="1371582" cy="200025"/>
            </a:xfrm>
          </xdr:grpSpPr>
          <xdr:sp macro="" textlink="">
            <xdr:nvSpPr>
              <xdr:cNvPr id="969791" name="Check Box 63" hidden="1">
                <a:extLst>
                  <a:ext uri="{63B3BB69-23CF-44E3-9099-C40C66FF867C}">
                    <a14:compatExt spid="_x0000_s969791"/>
                  </a:ext>
                  <a:ext uri="{FF2B5EF4-FFF2-40B4-BE49-F238E27FC236}">
                    <a16:creationId xmlns:a16="http://schemas.microsoft.com/office/drawing/2014/main" id="{00000000-0008-0000-1800-00003FCC0E00}"/>
                  </a:ext>
                </a:extLst>
              </xdr:cNvPr>
              <xdr:cNvSpPr/>
            </xdr:nvSpPr>
            <xdr:spPr bwMode="auto">
              <a:xfrm>
                <a:off x="337144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2" name="Check Box 64" hidden="1">
                <a:extLst>
                  <a:ext uri="{63B3BB69-23CF-44E3-9099-C40C66FF867C}">
                    <a14:compatExt spid="_x0000_s969792"/>
                  </a:ext>
                  <a:ext uri="{FF2B5EF4-FFF2-40B4-BE49-F238E27FC236}">
                    <a16:creationId xmlns:a16="http://schemas.microsoft.com/office/drawing/2014/main" id="{00000000-0008-0000-1800-000040CC0E00}"/>
                  </a:ext>
                </a:extLst>
              </xdr:cNvPr>
              <xdr:cNvSpPr/>
            </xdr:nvSpPr>
            <xdr:spPr bwMode="auto">
              <a:xfrm>
                <a:off x="4066752"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58" name="グループ化 70">
              <a:extLst>
                <a:ext uri="{FF2B5EF4-FFF2-40B4-BE49-F238E27FC236}">
                  <a16:creationId xmlns:a16="http://schemas.microsoft.com/office/drawing/2014/main" id="{00000000-0008-0000-1800-00003A000000}"/>
                </a:ext>
              </a:extLst>
            </xdr:cNvPr>
            <xdr:cNvGrpSpPr>
              <a:grpSpLocks/>
            </xdr:cNvGrpSpPr>
          </xdr:nvGrpSpPr>
          <xdr:grpSpPr bwMode="auto">
            <a:xfrm>
              <a:off x="3295650" y="4210050"/>
              <a:ext cx="1371600" cy="247650"/>
              <a:chOff x="3371447" y="2457450"/>
              <a:chExt cx="1371582" cy="200025"/>
            </a:xfrm>
          </xdr:grpSpPr>
          <xdr:sp macro="" textlink="">
            <xdr:nvSpPr>
              <xdr:cNvPr id="969793" name="Check Box 65" hidden="1">
                <a:extLst>
                  <a:ext uri="{63B3BB69-23CF-44E3-9099-C40C66FF867C}">
                    <a14:compatExt spid="_x0000_s969793"/>
                  </a:ext>
                  <a:ext uri="{FF2B5EF4-FFF2-40B4-BE49-F238E27FC236}">
                    <a16:creationId xmlns:a16="http://schemas.microsoft.com/office/drawing/2014/main" id="{00000000-0008-0000-1800-000041CC0E00}"/>
                  </a:ext>
                </a:extLst>
              </xdr:cNvPr>
              <xdr:cNvSpPr/>
            </xdr:nvSpPr>
            <xdr:spPr bwMode="auto">
              <a:xfrm>
                <a:off x="337144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4" name="Check Box 66" hidden="1">
                <a:extLst>
                  <a:ext uri="{63B3BB69-23CF-44E3-9099-C40C66FF867C}">
                    <a14:compatExt spid="_x0000_s969794"/>
                  </a:ext>
                  <a:ext uri="{FF2B5EF4-FFF2-40B4-BE49-F238E27FC236}">
                    <a16:creationId xmlns:a16="http://schemas.microsoft.com/office/drawing/2014/main" id="{00000000-0008-0000-1800-000042CC0E00}"/>
                  </a:ext>
                </a:extLst>
              </xdr:cNvPr>
              <xdr:cNvSpPr/>
            </xdr:nvSpPr>
            <xdr:spPr bwMode="auto">
              <a:xfrm>
                <a:off x="4066752"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61" name="大かっこ 60">
          <a:extLst>
            <a:ext uri="{FF2B5EF4-FFF2-40B4-BE49-F238E27FC236}">
              <a16:creationId xmlns:a16="http://schemas.microsoft.com/office/drawing/2014/main" id="{00000000-0008-0000-1800-00003D000000}"/>
            </a:ext>
          </a:extLst>
        </xdr:cNvPr>
        <xdr:cNvSpPr/>
      </xdr:nvSpPr>
      <xdr:spPr>
        <a:xfrm>
          <a:off x="695325" y="971550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969795" name="グループ化 40">
              <a:extLst>
                <a:ext uri="{FF2B5EF4-FFF2-40B4-BE49-F238E27FC236}">
                  <a16:creationId xmlns:a16="http://schemas.microsoft.com/office/drawing/2014/main" id="{00000000-0008-0000-1800-000043CC0E00}"/>
                </a:ext>
              </a:extLst>
            </xdr:cNvPr>
            <xdr:cNvGrpSpPr>
              <a:grpSpLocks/>
            </xdr:cNvGrpSpPr>
          </xdr:nvGrpSpPr>
          <xdr:grpSpPr bwMode="auto">
            <a:xfrm>
              <a:off x="3295650" y="6943725"/>
              <a:ext cx="1371600" cy="247650"/>
              <a:chOff x="33715" y="24574"/>
              <a:chExt cx="13716" cy="2000"/>
            </a:xfrm>
          </xdr:grpSpPr>
          <xdr:sp macro="" textlink="">
            <xdr:nvSpPr>
              <xdr:cNvPr id="2" name="Check Box 17" hidden="1">
                <a:extLst>
                  <a:ext uri="{63B3BB69-23CF-44E3-9099-C40C66FF867C}">
                    <a14:compatExt spid="_x0000_s969745"/>
                  </a:ext>
                  <a:ext uri="{FF2B5EF4-FFF2-40B4-BE49-F238E27FC236}">
                    <a16:creationId xmlns:a16="http://schemas.microsoft.com/office/drawing/2014/main" id="{00000000-0008-0000-1800-0000020000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18" hidden="1">
                <a:extLst>
                  <a:ext uri="{63B3BB69-23CF-44E3-9099-C40C66FF867C}">
                    <a14:compatExt spid="_x0000_s969746"/>
                  </a:ext>
                  <a:ext uri="{FF2B5EF4-FFF2-40B4-BE49-F238E27FC236}">
                    <a16:creationId xmlns:a16="http://schemas.microsoft.com/office/drawing/2014/main" id="{00000000-0008-0000-1800-0000030000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7" name="グループ化 38">
              <a:extLst>
                <a:ext uri="{FF2B5EF4-FFF2-40B4-BE49-F238E27FC236}">
                  <a16:creationId xmlns:a16="http://schemas.microsoft.com/office/drawing/2014/main" id="{00000000-0008-0000-1800-000007000000}"/>
                </a:ext>
              </a:extLst>
            </xdr:cNvPr>
            <xdr:cNvGrpSpPr>
              <a:grpSpLocks/>
            </xdr:cNvGrpSpPr>
          </xdr:nvGrpSpPr>
          <xdr:grpSpPr bwMode="auto">
            <a:xfrm>
              <a:off x="3295650" y="5943600"/>
              <a:ext cx="1371600" cy="219075"/>
              <a:chOff x="33716" y="24574"/>
              <a:chExt cx="13716" cy="2000"/>
            </a:xfrm>
          </xdr:grpSpPr>
          <xdr:sp macro="" textlink="">
            <xdr:nvSpPr>
              <xdr:cNvPr id="5" name="Check Box 67" hidden="1">
                <a:extLst>
                  <a:ext uri="{63B3BB69-23CF-44E3-9099-C40C66FF867C}">
                    <a14:compatExt spid="_x0000_s969795"/>
                  </a:ext>
                  <a:ext uri="{FF2B5EF4-FFF2-40B4-BE49-F238E27FC236}">
                    <a16:creationId xmlns:a16="http://schemas.microsoft.com/office/drawing/2014/main" id="{00000000-0008-0000-1800-0000050000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6" name="Check Box 68" hidden="1">
                <a:extLst>
                  <a:ext uri="{63B3BB69-23CF-44E3-9099-C40C66FF867C}">
                    <a14:compatExt spid="_x0000_s969796"/>
                  </a:ext>
                  <a:ext uri="{FF2B5EF4-FFF2-40B4-BE49-F238E27FC236}">
                    <a16:creationId xmlns:a16="http://schemas.microsoft.com/office/drawing/2014/main" id="{00000000-0008-0000-1800-000044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42</xdr:row>
          <xdr:rowOff>152400</xdr:rowOff>
        </xdr:from>
        <xdr:to>
          <xdr:col>26</xdr:col>
          <xdr:colOff>76200</xdr:colOff>
          <xdr:row>44</xdr:row>
          <xdr:rowOff>57150</xdr:rowOff>
        </xdr:to>
        <xdr:grpSp>
          <xdr:nvGrpSpPr>
            <xdr:cNvPr id="9" name="グループ化 40">
              <a:extLst>
                <a:ext uri="{FF2B5EF4-FFF2-40B4-BE49-F238E27FC236}">
                  <a16:creationId xmlns:a16="http://schemas.microsoft.com/office/drawing/2014/main" id="{00000000-0008-0000-1800-000009000000}"/>
                </a:ext>
              </a:extLst>
            </xdr:cNvPr>
            <xdr:cNvGrpSpPr>
              <a:grpSpLocks/>
            </xdr:cNvGrpSpPr>
          </xdr:nvGrpSpPr>
          <xdr:grpSpPr bwMode="auto">
            <a:xfrm>
              <a:off x="3295650" y="7124700"/>
              <a:ext cx="1371600" cy="247650"/>
              <a:chOff x="33715" y="24574"/>
              <a:chExt cx="13716" cy="2000"/>
            </a:xfrm>
          </xdr:grpSpPr>
          <xdr:sp macro="" textlink="">
            <xdr:nvSpPr>
              <xdr:cNvPr id="969797" name="Check Box 69" hidden="1">
                <a:extLst>
                  <a:ext uri="{63B3BB69-23CF-44E3-9099-C40C66FF867C}">
                    <a14:compatExt spid="_x0000_s969797"/>
                  </a:ext>
                  <a:ext uri="{FF2B5EF4-FFF2-40B4-BE49-F238E27FC236}">
                    <a16:creationId xmlns:a16="http://schemas.microsoft.com/office/drawing/2014/main" id="{00000000-0008-0000-1800-00004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8" name="Check Box 70" hidden="1">
                <a:extLst>
                  <a:ext uri="{63B3BB69-23CF-44E3-9099-C40C66FF867C}">
                    <a14:compatExt spid="_x0000_s969798"/>
                  </a:ext>
                  <a:ext uri="{FF2B5EF4-FFF2-40B4-BE49-F238E27FC236}">
                    <a16:creationId xmlns:a16="http://schemas.microsoft.com/office/drawing/2014/main" id="{00000000-0008-0000-1800-00004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10" name="大かっこ 9">
          <a:extLst>
            <a:ext uri="{FF2B5EF4-FFF2-40B4-BE49-F238E27FC236}">
              <a16:creationId xmlns:a16="http://schemas.microsoft.com/office/drawing/2014/main" id="{00000000-0008-0000-1800-00000A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11" name="グループ化 40">
              <a:extLst>
                <a:ext uri="{FF2B5EF4-FFF2-40B4-BE49-F238E27FC236}">
                  <a16:creationId xmlns:a16="http://schemas.microsoft.com/office/drawing/2014/main" id="{00000000-0008-0000-1800-00000B000000}"/>
                </a:ext>
              </a:extLst>
            </xdr:cNvPr>
            <xdr:cNvGrpSpPr>
              <a:grpSpLocks/>
            </xdr:cNvGrpSpPr>
          </xdr:nvGrpSpPr>
          <xdr:grpSpPr bwMode="auto">
            <a:xfrm>
              <a:off x="3295650" y="7953375"/>
              <a:ext cx="1371600" cy="247650"/>
              <a:chOff x="33715" y="24574"/>
              <a:chExt cx="13716" cy="2000"/>
            </a:xfrm>
          </xdr:grpSpPr>
          <xdr:sp macro="" textlink="">
            <xdr:nvSpPr>
              <xdr:cNvPr id="969800" name="Check Box 72" hidden="1">
                <a:extLst>
                  <a:ext uri="{63B3BB69-23CF-44E3-9099-C40C66FF867C}">
                    <a14:compatExt spid="_x0000_s969800"/>
                  </a:ext>
                  <a:ext uri="{FF2B5EF4-FFF2-40B4-BE49-F238E27FC236}">
                    <a16:creationId xmlns:a16="http://schemas.microsoft.com/office/drawing/2014/main" id="{00000000-0008-0000-1800-000048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01" name="Check Box 73" hidden="1">
                <a:extLst>
                  <a:ext uri="{63B3BB69-23CF-44E3-9099-C40C66FF867C}">
                    <a14:compatExt spid="_x0000_s969801"/>
                  </a:ext>
                  <a:ext uri="{FF2B5EF4-FFF2-40B4-BE49-F238E27FC236}">
                    <a16:creationId xmlns:a16="http://schemas.microsoft.com/office/drawing/2014/main" id="{00000000-0008-0000-1800-000049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969802" name="Check Box 29" hidden="1">
              <a:extLst>
                <a:ext uri="{63B3BB69-23CF-44E3-9099-C40C66FF867C}">
                  <a14:compatExt spid="_x0000_s969802"/>
                </a:ext>
                <a:ext uri="{FF2B5EF4-FFF2-40B4-BE49-F238E27FC236}">
                  <a16:creationId xmlns:a16="http://schemas.microsoft.com/office/drawing/2014/main" id="{00000000-0008-0000-1800-00004A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12" name="大かっこ 11">
          <a:extLst>
            <a:ext uri="{FF2B5EF4-FFF2-40B4-BE49-F238E27FC236}">
              <a16:creationId xmlns:a16="http://schemas.microsoft.com/office/drawing/2014/main" id="{00000000-0008-0000-1800-00000C000000}"/>
            </a:ext>
          </a:extLst>
        </xdr:cNvPr>
        <xdr:cNvSpPr/>
      </xdr:nvSpPr>
      <xdr:spPr>
        <a:xfrm>
          <a:off x="1400174" y="5791199"/>
          <a:ext cx="323850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969803" name="Check Box 29" hidden="1">
              <a:extLst>
                <a:ext uri="{63B3BB69-23CF-44E3-9099-C40C66FF867C}">
                  <a14:compatExt spid="_x0000_s969803"/>
                </a:ext>
                <a:ext uri="{FF2B5EF4-FFF2-40B4-BE49-F238E27FC236}">
                  <a16:creationId xmlns:a16="http://schemas.microsoft.com/office/drawing/2014/main" id="{00000000-0008-0000-1800-00004B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969804" name="Check Box 29" hidden="1">
              <a:extLst>
                <a:ext uri="{63B3BB69-23CF-44E3-9099-C40C66FF867C}">
                  <a14:compatExt spid="_x0000_s969804"/>
                </a:ext>
                <a:ext uri="{FF2B5EF4-FFF2-40B4-BE49-F238E27FC236}">
                  <a16:creationId xmlns:a16="http://schemas.microsoft.com/office/drawing/2014/main" id="{00000000-0008-0000-1800-00004C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969805" name="Check Box 29" hidden="1">
              <a:extLst>
                <a:ext uri="{63B3BB69-23CF-44E3-9099-C40C66FF867C}">
                  <a14:compatExt spid="_x0000_s969805"/>
                </a:ext>
                <a:ext uri="{FF2B5EF4-FFF2-40B4-BE49-F238E27FC236}">
                  <a16:creationId xmlns:a16="http://schemas.microsoft.com/office/drawing/2014/main" id="{00000000-0008-0000-1800-00004D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969806" name="Check Box 29" hidden="1">
              <a:extLst>
                <a:ext uri="{63B3BB69-23CF-44E3-9099-C40C66FF867C}">
                  <a14:compatExt spid="_x0000_s969806"/>
                </a:ext>
                <a:ext uri="{FF2B5EF4-FFF2-40B4-BE49-F238E27FC236}">
                  <a16:creationId xmlns:a16="http://schemas.microsoft.com/office/drawing/2014/main" id="{00000000-0008-0000-1800-00004E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969807" name="Check Box 29" hidden="1">
              <a:extLst>
                <a:ext uri="{63B3BB69-23CF-44E3-9099-C40C66FF867C}">
                  <a14:compatExt spid="_x0000_s969807"/>
                </a:ext>
                <a:ext uri="{FF2B5EF4-FFF2-40B4-BE49-F238E27FC236}">
                  <a16:creationId xmlns:a16="http://schemas.microsoft.com/office/drawing/2014/main" id="{00000000-0008-0000-1800-00004F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13" name="グループ化 70">
              <a:extLst>
                <a:ext uri="{FF2B5EF4-FFF2-40B4-BE49-F238E27FC236}">
                  <a16:creationId xmlns:a16="http://schemas.microsoft.com/office/drawing/2014/main" id="{00000000-0008-0000-1800-00000D000000}"/>
                </a:ext>
              </a:extLst>
            </xdr:cNvPr>
            <xdr:cNvGrpSpPr>
              <a:grpSpLocks/>
            </xdr:cNvGrpSpPr>
          </xdr:nvGrpSpPr>
          <xdr:grpSpPr bwMode="auto">
            <a:xfrm>
              <a:off x="3295650" y="790575"/>
              <a:ext cx="1371600" cy="247650"/>
              <a:chOff x="3371447" y="2457450"/>
              <a:chExt cx="1371582" cy="200025"/>
            </a:xfrm>
          </xdr:grpSpPr>
          <xdr:sp macro="" textlink="">
            <xdr:nvSpPr>
              <xdr:cNvPr id="969809" name="Check Box 81" hidden="1">
                <a:extLst>
                  <a:ext uri="{63B3BB69-23CF-44E3-9099-C40C66FF867C}">
                    <a14:compatExt spid="_x0000_s969809"/>
                  </a:ext>
                  <a:ext uri="{FF2B5EF4-FFF2-40B4-BE49-F238E27FC236}">
                    <a16:creationId xmlns:a16="http://schemas.microsoft.com/office/drawing/2014/main" id="{00000000-0008-0000-1800-000051CC0E00}"/>
                  </a:ext>
                </a:extLst>
              </xdr:cNvPr>
              <xdr:cNvSpPr/>
            </xdr:nvSpPr>
            <xdr:spPr bwMode="auto">
              <a:xfrm>
                <a:off x="337144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0" name="Check Box 82" hidden="1">
                <a:extLst>
                  <a:ext uri="{63B3BB69-23CF-44E3-9099-C40C66FF867C}">
                    <a14:compatExt spid="_x0000_s969810"/>
                  </a:ext>
                  <a:ext uri="{FF2B5EF4-FFF2-40B4-BE49-F238E27FC236}">
                    <a16:creationId xmlns:a16="http://schemas.microsoft.com/office/drawing/2014/main" id="{00000000-0008-0000-1800-000052CC0E00}"/>
                  </a:ext>
                </a:extLst>
              </xdr:cNvPr>
              <xdr:cNvSpPr/>
            </xdr:nvSpPr>
            <xdr:spPr bwMode="auto">
              <a:xfrm>
                <a:off x="4066752"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14" name="グループ化 70">
              <a:extLst>
                <a:ext uri="{FF2B5EF4-FFF2-40B4-BE49-F238E27FC236}">
                  <a16:creationId xmlns:a16="http://schemas.microsoft.com/office/drawing/2014/main" id="{00000000-0008-0000-1800-00000E000000}"/>
                </a:ext>
              </a:extLst>
            </xdr:cNvPr>
            <xdr:cNvGrpSpPr>
              <a:grpSpLocks/>
            </xdr:cNvGrpSpPr>
          </xdr:nvGrpSpPr>
          <xdr:grpSpPr bwMode="auto">
            <a:xfrm>
              <a:off x="3295650" y="1304925"/>
              <a:ext cx="1371600" cy="247650"/>
              <a:chOff x="3371447" y="2457450"/>
              <a:chExt cx="1371582" cy="200025"/>
            </a:xfrm>
          </xdr:grpSpPr>
          <xdr:sp macro="" textlink="">
            <xdr:nvSpPr>
              <xdr:cNvPr id="969811" name="Check Box 83" hidden="1">
                <a:extLst>
                  <a:ext uri="{63B3BB69-23CF-44E3-9099-C40C66FF867C}">
                    <a14:compatExt spid="_x0000_s969811"/>
                  </a:ext>
                  <a:ext uri="{FF2B5EF4-FFF2-40B4-BE49-F238E27FC236}">
                    <a16:creationId xmlns:a16="http://schemas.microsoft.com/office/drawing/2014/main" id="{00000000-0008-0000-1800-000053CC0E00}"/>
                  </a:ext>
                </a:extLst>
              </xdr:cNvPr>
              <xdr:cNvSpPr/>
            </xdr:nvSpPr>
            <xdr:spPr bwMode="auto">
              <a:xfrm>
                <a:off x="337144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2" name="Check Box 84" hidden="1">
                <a:extLst>
                  <a:ext uri="{63B3BB69-23CF-44E3-9099-C40C66FF867C}">
                    <a14:compatExt spid="_x0000_s969812"/>
                  </a:ext>
                  <a:ext uri="{FF2B5EF4-FFF2-40B4-BE49-F238E27FC236}">
                    <a16:creationId xmlns:a16="http://schemas.microsoft.com/office/drawing/2014/main" id="{00000000-0008-0000-1800-000054CC0E00}"/>
                  </a:ext>
                </a:extLst>
              </xdr:cNvPr>
              <xdr:cNvSpPr/>
            </xdr:nvSpPr>
            <xdr:spPr bwMode="auto">
              <a:xfrm>
                <a:off x="4066752"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15" name="グループ化 40">
              <a:extLst>
                <a:ext uri="{FF2B5EF4-FFF2-40B4-BE49-F238E27FC236}">
                  <a16:creationId xmlns:a16="http://schemas.microsoft.com/office/drawing/2014/main" id="{00000000-0008-0000-1800-00000F000000}"/>
                </a:ext>
              </a:extLst>
            </xdr:cNvPr>
            <xdr:cNvGrpSpPr>
              <a:grpSpLocks/>
            </xdr:cNvGrpSpPr>
          </xdr:nvGrpSpPr>
          <xdr:grpSpPr bwMode="auto">
            <a:xfrm>
              <a:off x="3295650" y="8315325"/>
              <a:ext cx="1371600" cy="247650"/>
              <a:chOff x="33715" y="24574"/>
              <a:chExt cx="13716" cy="2000"/>
            </a:xfrm>
          </xdr:grpSpPr>
          <xdr:sp macro="" textlink="">
            <xdr:nvSpPr>
              <xdr:cNvPr id="969813" name="Check Box 85" hidden="1">
                <a:extLst>
                  <a:ext uri="{63B3BB69-23CF-44E3-9099-C40C66FF867C}">
                    <a14:compatExt spid="_x0000_s969813"/>
                  </a:ext>
                  <a:ext uri="{FF2B5EF4-FFF2-40B4-BE49-F238E27FC236}">
                    <a16:creationId xmlns:a16="http://schemas.microsoft.com/office/drawing/2014/main" id="{00000000-0008-0000-1800-00005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4" name="Check Box 86" hidden="1">
                <a:extLst>
                  <a:ext uri="{63B3BB69-23CF-44E3-9099-C40C66FF867C}">
                    <a14:compatExt spid="_x0000_s969814"/>
                  </a:ext>
                  <a:ext uri="{FF2B5EF4-FFF2-40B4-BE49-F238E27FC236}">
                    <a16:creationId xmlns:a16="http://schemas.microsoft.com/office/drawing/2014/main" id="{00000000-0008-0000-1800-00005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16" name="グループ化 40">
              <a:extLst>
                <a:ext uri="{FF2B5EF4-FFF2-40B4-BE49-F238E27FC236}">
                  <a16:creationId xmlns:a16="http://schemas.microsoft.com/office/drawing/2014/main" id="{00000000-0008-0000-1800-000010000000}"/>
                </a:ext>
              </a:extLst>
            </xdr:cNvPr>
            <xdr:cNvGrpSpPr>
              <a:grpSpLocks/>
            </xdr:cNvGrpSpPr>
          </xdr:nvGrpSpPr>
          <xdr:grpSpPr bwMode="auto">
            <a:xfrm>
              <a:off x="3295650" y="8839200"/>
              <a:ext cx="1371600" cy="247650"/>
              <a:chOff x="33715" y="24574"/>
              <a:chExt cx="13716" cy="2000"/>
            </a:xfrm>
          </xdr:grpSpPr>
          <xdr:sp macro="" textlink="">
            <xdr:nvSpPr>
              <xdr:cNvPr id="969815" name="Check Box 87" hidden="1">
                <a:extLst>
                  <a:ext uri="{63B3BB69-23CF-44E3-9099-C40C66FF867C}">
                    <a14:compatExt spid="_x0000_s969815"/>
                  </a:ext>
                  <a:ext uri="{FF2B5EF4-FFF2-40B4-BE49-F238E27FC236}">
                    <a16:creationId xmlns:a16="http://schemas.microsoft.com/office/drawing/2014/main" id="{00000000-0008-0000-1800-000057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6" name="Check Box 88" hidden="1">
                <a:extLst>
                  <a:ext uri="{63B3BB69-23CF-44E3-9099-C40C66FF867C}">
                    <a14:compatExt spid="_x0000_s969816"/>
                  </a:ext>
                  <a:ext uri="{FF2B5EF4-FFF2-40B4-BE49-F238E27FC236}">
                    <a16:creationId xmlns:a16="http://schemas.microsoft.com/office/drawing/2014/main" id="{00000000-0008-0000-1800-000058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9</xdr:row>
          <xdr:rowOff>161925</xdr:rowOff>
        </xdr:from>
        <xdr:to>
          <xdr:col>9</xdr:col>
          <xdr:colOff>28575</xdr:colOff>
          <xdr:row>11</xdr:row>
          <xdr:rowOff>28575</xdr:rowOff>
        </xdr:to>
        <xdr:sp macro="" textlink="">
          <xdr:nvSpPr>
            <xdr:cNvPr id="993456" name="Check Box 176" descr="その他" hidden="1">
              <a:extLst>
                <a:ext uri="{63B3BB69-23CF-44E3-9099-C40C66FF867C}">
                  <a14:compatExt spid="_x0000_s993456"/>
                </a:ext>
                <a:ext uri="{FF2B5EF4-FFF2-40B4-BE49-F238E27FC236}">
                  <a16:creationId xmlns:a16="http://schemas.microsoft.com/office/drawing/2014/main" id="{00000000-0008-0000-1900-0000B0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161925</xdr:rowOff>
        </xdr:from>
        <xdr:to>
          <xdr:col>16</xdr:col>
          <xdr:colOff>19050</xdr:colOff>
          <xdr:row>11</xdr:row>
          <xdr:rowOff>28575</xdr:rowOff>
        </xdr:to>
        <xdr:sp macro="" textlink="">
          <xdr:nvSpPr>
            <xdr:cNvPr id="993457" name="Check Box 177" descr="その他" hidden="1">
              <a:extLst>
                <a:ext uri="{63B3BB69-23CF-44E3-9099-C40C66FF867C}">
                  <a14:compatExt spid="_x0000_s993457"/>
                </a:ext>
                <a:ext uri="{FF2B5EF4-FFF2-40B4-BE49-F238E27FC236}">
                  <a16:creationId xmlns:a16="http://schemas.microsoft.com/office/drawing/2014/main" id="{00000000-0008-0000-1900-0000B1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24</xdr:row>
          <xdr:rowOff>133350</xdr:rowOff>
        </xdr:from>
        <xdr:to>
          <xdr:col>26</xdr:col>
          <xdr:colOff>76200</xdr:colOff>
          <xdr:row>26</xdr:row>
          <xdr:rowOff>38100</xdr:rowOff>
        </xdr:to>
        <xdr:grpSp>
          <xdr:nvGrpSpPr>
            <xdr:cNvPr id="34" name="グループ化 70">
              <a:extLst>
                <a:ext uri="{FF2B5EF4-FFF2-40B4-BE49-F238E27FC236}">
                  <a16:creationId xmlns:a16="http://schemas.microsoft.com/office/drawing/2014/main" id="{00000000-0008-0000-1900-000022000000}"/>
                </a:ext>
              </a:extLst>
            </xdr:cNvPr>
            <xdr:cNvGrpSpPr>
              <a:grpSpLocks/>
            </xdr:cNvGrpSpPr>
          </xdr:nvGrpSpPr>
          <xdr:grpSpPr bwMode="auto">
            <a:xfrm>
              <a:off x="3295650" y="4029075"/>
              <a:ext cx="1352550" cy="247650"/>
              <a:chOff x="3371883" y="2457450"/>
              <a:chExt cx="1371588" cy="200025"/>
            </a:xfrm>
          </xdr:grpSpPr>
          <xdr:sp macro="" textlink="">
            <xdr:nvSpPr>
              <xdr:cNvPr id="993323" name="Check Box 43" hidden="1">
                <a:extLst>
                  <a:ext uri="{63B3BB69-23CF-44E3-9099-C40C66FF867C}">
                    <a14:compatExt spid="_x0000_s993323"/>
                  </a:ext>
                  <a:ext uri="{FF2B5EF4-FFF2-40B4-BE49-F238E27FC236}">
                    <a16:creationId xmlns:a16="http://schemas.microsoft.com/office/drawing/2014/main" id="{00000000-0008-0000-1900-00002B280F00}"/>
                  </a:ext>
                </a:extLst>
              </xdr:cNvPr>
              <xdr:cNvSpPr/>
            </xdr:nvSpPr>
            <xdr:spPr bwMode="auto">
              <a:xfrm>
                <a:off x="3371883"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4" name="Check Box 44" hidden="1">
                <a:extLst>
                  <a:ext uri="{63B3BB69-23CF-44E3-9099-C40C66FF867C}">
                    <a14:compatExt spid="_x0000_s993324"/>
                  </a:ext>
                  <a:ext uri="{FF2B5EF4-FFF2-40B4-BE49-F238E27FC236}">
                    <a16:creationId xmlns:a16="http://schemas.microsoft.com/office/drawing/2014/main" id="{00000000-0008-0000-1900-00002C280F00}"/>
                  </a:ext>
                </a:extLst>
              </xdr:cNvPr>
              <xdr:cNvSpPr/>
            </xdr:nvSpPr>
            <xdr:spPr bwMode="auto">
              <a:xfrm>
                <a:off x="4067194"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14</xdr:row>
      <xdr:rowOff>142875</xdr:rowOff>
    </xdr:from>
    <xdr:to>
      <xdr:col>25</xdr:col>
      <xdr:colOff>76200</xdr:colOff>
      <xdr:row>16</xdr:row>
      <xdr:rowOff>47625</xdr:rowOff>
    </xdr:to>
    <xdr:grpSp>
      <xdr:nvGrpSpPr>
        <xdr:cNvPr id="37" name="グループ化 70">
          <a:extLst>
            <a:ext uri="{FF2B5EF4-FFF2-40B4-BE49-F238E27FC236}">
              <a16:creationId xmlns:a16="http://schemas.microsoft.com/office/drawing/2014/main" id="{00000000-0008-0000-1900-000025000000}"/>
            </a:ext>
          </a:extLst>
        </xdr:cNvPr>
        <xdr:cNvGrpSpPr>
          <a:grpSpLocks/>
        </xdr:cNvGrpSpPr>
      </xdr:nvGrpSpPr>
      <xdr:grpSpPr bwMode="auto">
        <a:xfrm>
          <a:off x="3114675" y="2324100"/>
          <a:ext cx="1352550" cy="247650"/>
          <a:chOff x="3371663" y="2457450"/>
          <a:chExt cx="1371588" cy="200025"/>
        </a:xfrm>
      </xdr:grpSpPr>
      <xdr:sp macro="" textlink="">
        <xdr:nvSpPr>
          <xdr:cNvPr id="99332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2D280F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2E280F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49</xdr:row>
      <xdr:rowOff>104775</xdr:rowOff>
    </xdr:from>
    <xdr:to>
      <xdr:col>26</xdr:col>
      <xdr:colOff>76200</xdr:colOff>
      <xdr:row>51</xdr:row>
      <xdr:rowOff>9525</xdr:rowOff>
    </xdr:to>
    <xdr:grpSp>
      <xdr:nvGrpSpPr>
        <xdr:cNvPr id="45" name="グループ化 70">
          <a:extLst>
            <a:ext uri="{FF2B5EF4-FFF2-40B4-BE49-F238E27FC236}">
              <a16:creationId xmlns:a16="http://schemas.microsoft.com/office/drawing/2014/main" id="{00000000-0008-0000-1900-00002D000000}"/>
            </a:ext>
          </a:extLst>
        </xdr:cNvPr>
        <xdr:cNvGrpSpPr>
          <a:grpSpLocks/>
        </xdr:cNvGrpSpPr>
      </xdr:nvGrpSpPr>
      <xdr:grpSpPr bwMode="auto">
        <a:xfrm>
          <a:off x="3295650" y="8286750"/>
          <a:ext cx="1352550" cy="247650"/>
          <a:chOff x="3371759" y="2457450"/>
          <a:chExt cx="1371588" cy="200025"/>
        </a:xfrm>
      </xdr:grpSpPr>
      <xdr:sp macro="" textlink="">
        <xdr:nvSpPr>
          <xdr:cNvPr id="993331"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900-000033280F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2"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900-000034280F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26</xdr:row>
      <xdr:rowOff>123825</xdr:rowOff>
    </xdr:from>
    <xdr:to>
      <xdr:col>31</xdr:col>
      <xdr:colOff>95250</xdr:colOff>
      <xdr:row>28</xdr:row>
      <xdr:rowOff>28575</xdr:rowOff>
    </xdr:to>
    <xdr:grpSp>
      <xdr:nvGrpSpPr>
        <xdr:cNvPr id="48" name="グループ化 70">
          <a:extLst>
            <a:ext uri="{FF2B5EF4-FFF2-40B4-BE49-F238E27FC236}">
              <a16:creationId xmlns:a16="http://schemas.microsoft.com/office/drawing/2014/main" id="{00000000-0008-0000-1900-000030000000}"/>
            </a:ext>
          </a:extLst>
        </xdr:cNvPr>
        <xdr:cNvGrpSpPr>
          <a:grpSpLocks/>
        </xdr:cNvGrpSpPr>
      </xdr:nvGrpSpPr>
      <xdr:grpSpPr bwMode="auto">
        <a:xfrm>
          <a:off x="4219575" y="4362450"/>
          <a:ext cx="1352550" cy="247650"/>
          <a:chOff x="3371650" y="2457450"/>
          <a:chExt cx="1371584" cy="200025"/>
        </a:xfrm>
      </xdr:grpSpPr>
      <xdr:sp macro="" textlink="">
        <xdr:nvSpPr>
          <xdr:cNvPr id="993333"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900-000035280F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4"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900-000036280F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12</xdr:row>
          <xdr:rowOff>142875</xdr:rowOff>
        </xdr:from>
        <xdr:to>
          <xdr:col>26</xdr:col>
          <xdr:colOff>76200</xdr:colOff>
          <xdr:row>14</xdr:row>
          <xdr:rowOff>19050</xdr:rowOff>
        </xdr:to>
        <xdr:grpSp>
          <xdr:nvGrpSpPr>
            <xdr:cNvPr id="42" name="グループ化 70">
              <a:extLst>
                <a:ext uri="{FF2B5EF4-FFF2-40B4-BE49-F238E27FC236}">
                  <a16:creationId xmlns:a16="http://schemas.microsoft.com/office/drawing/2014/main" id="{00000000-0008-0000-1900-00002A000000}"/>
                </a:ext>
              </a:extLst>
            </xdr:cNvPr>
            <xdr:cNvGrpSpPr>
              <a:grpSpLocks/>
            </xdr:cNvGrpSpPr>
          </xdr:nvGrpSpPr>
          <xdr:grpSpPr bwMode="auto">
            <a:xfrm>
              <a:off x="3295650" y="1981200"/>
              <a:ext cx="1352550" cy="219075"/>
              <a:chOff x="3371883" y="2457450"/>
              <a:chExt cx="1371588" cy="200025"/>
            </a:xfrm>
          </xdr:grpSpPr>
          <xdr:sp macro="" textlink="">
            <xdr:nvSpPr>
              <xdr:cNvPr id="993335" name="Check Box 55" hidden="1">
                <a:extLst>
                  <a:ext uri="{63B3BB69-23CF-44E3-9099-C40C66FF867C}">
                    <a14:compatExt spid="_x0000_s993335"/>
                  </a:ext>
                  <a:ext uri="{FF2B5EF4-FFF2-40B4-BE49-F238E27FC236}">
                    <a16:creationId xmlns:a16="http://schemas.microsoft.com/office/drawing/2014/main" id="{00000000-0008-0000-1900-000037280F00}"/>
                  </a:ext>
                </a:extLst>
              </xdr:cNvPr>
              <xdr:cNvSpPr/>
            </xdr:nvSpPr>
            <xdr:spPr bwMode="auto">
              <a:xfrm>
                <a:off x="3371883"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6" name="Check Box 56" hidden="1">
                <a:extLst>
                  <a:ext uri="{63B3BB69-23CF-44E3-9099-C40C66FF867C}">
                    <a14:compatExt spid="_x0000_s993336"/>
                  </a:ext>
                  <a:ext uri="{FF2B5EF4-FFF2-40B4-BE49-F238E27FC236}">
                    <a16:creationId xmlns:a16="http://schemas.microsoft.com/office/drawing/2014/main" id="{00000000-0008-0000-1900-000038280F00}"/>
                  </a:ext>
                </a:extLst>
              </xdr:cNvPr>
              <xdr:cNvSpPr/>
            </xdr:nvSpPr>
            <xdr:spPr bwMode="auto">
              <a:xfrm>
                <a:off x="4067194"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63" name="グループ化 70">
              <a:extLst>
                <a:ext uri="{FF2B5EF4-FFF2-40B4-BE49-F238E27FC236}">
                  <a16:creationId xmlns:a16="http://schemas.microsoft.com/office/drawing/2014/main" id="{00000000-0008-0000-1900-00003F000000}"/>
                </a:ext>
              </a:extLst>
            </xdr:cNvPr>
            <xdr:cNvGrpSpPr>
              <a:grpSpLocks/>
            </xdr:cNvGrpSpPr>
          </xdr:nvGrpSpPr>
          <xdr:grpSpPr bwMode="auto">
            <a:xfrm>
              <a:off x="3295650" y="590550"/>
              <a:ext cx="1352550" cy="247650"/>
              <a:chOff x="3371883" y="2457450"/>
              <a:chExt cx="1371588" cy="200025"/>
            </a:xfrm>
          </xdr:grpSpPr>
          <xdr:sp macro="" textlink="">
            <xdr:nvSpPr>
              <xdr:cNvPr id="993349" name="Check Box 69" hidden="1">
                <a:extLst>
                  <a:ext uri="{63B3BB69-23CF-44E3-9099-C40C66FF867C}">
                    <a14:compatExt spid="_x0000_s993349"/>
                  </a:ext>
                  <a:ext uri="{FF2B5EF4-FFF2-40B4-BE49-F238E27FC236}">
                    <a16:creationId xmlns:a16="http://schemas.microsoft.com/office/drawing/2014/main" id="{00000000-0008-0000-1900-000045280F00}"/>
                  </a:ext>
                </a:extLst>
              </xdr:cNvPr>
              <xdr:cNvSpPr/>
            </xdr:nvSpPr>
            <xdr:spPr bwMode="auto">
              <a:xfrm>
                <a:off x="3371883"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50" name="Check Box 70" hidden="1">
                <a:extLst>
                  <a:ext uri="{63B3BB69-23CF-44E3-9099-C40C66FF867C}">
                    <a14:compatExt spid="_x0000_s993350"/>
                  </a:ext>
                  <a:ext uri="{FF2B5EF4-FFF2-40B4-BE49-F238E27FC236}">
                    <a16:creationId xmlns:a16="http://schemas.microsoft.com/office/drawing/2014/main" id="{00000000-0008-0000-1900-000046280F00}"/>
                  </a:ext>
                </a:extLst>
              </xdr:cNvPr>
              <xdr:cNvSpPr/>
            </xdr:nvSpPr>
            <xdr:spPr bwMode="auto">
              <a:xfrm>
                <a:off x="4067194"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44</xdr:row>
      <xdr:rowOff>142875</xdr:rowOff>
    </xdr:from>
    <xdr:to>
      <xdr:col>26</xdr:col>
      <xdr:colOff>76200</xdr:colOff>
      <xdr:row>46</xdr:row>
      <xdr:rowOff>38100</xdr:rowOff>
    </xdr:to>
    <xdr:grpSp>
      <xdr:nvGrpSpPr>
        <xdr:cNvPr id="993396" name="Group 116">
          <a:extLst>
            <a:ext uri="{FF2B5EF4-FFF2-40B4-BE49-F238E27FC236}">
              <a16:creationId xmlns:a16="http://schemas.microsoft.com/office/drawing/2014/main" id="{00000000-0008-0000-1900-000074280F00}"/>
            </a:ext>
          </a:extLst>
        </xdr:cNvPr>
        <xdr:cNvGrpSpPr>
          <a:grpSpLocks/>
        </xdr:cNvGrpSpPr>
      </xdr:nvGrpSpPr>
      <xdr:grpSpPr bwMode="auto">
        <a:xfrm>
          <a:off x="3295650" y="7467600"/>
          <a:ext cx="1352550" cy="238125"/>
          <a:chOff x="33716" y="24574"/>
          <a:chExt cx="13716" cy="2000"/>
        </a:xfrm>
      </xdr:grpSpPr>
      <xdr:sp macro="" textlink="">
        <xdr:nvSpPr>
          <xdr:cNvPr id="2"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0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0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46</xdr:row>
      <xdr:rowOff>142875</xdr:rowOff>
    </xdr:from>
    <xdr:to>
      <xdr:col>26</xdr:col>
      <xdr:colOff>76200</xdr:colOff>
      <xdr:row>48</xdr:row>
      <xdr:rowOff>47625</xdr:rowOff>
    </xdr:to>
    <xdr:grpSp>
      <xdr:nvGrpSpPr>
        <xdr:cNvPr id="993397" name="Group 117">
          <a:extLst>
            <a:ext uri="{FF2B5EF4-FFF2-40B4-BE49-F238E27FC236}">
              <a16:creationId xmlns:a16="http://schemas.microsoft.com/office/drawing/2014/main" id="{00000000-0008-0000-1900-000075280F00}"/>
            </a:ext>
          </a:extLst>
        </xdr:cNvPr>
        <xdr:cNvGrpSpPr>
          <a:grpSpLocks/>
        </xdr:cNvGrpSpPr>
      </xdr:nvGrpSpPr>
      <xdr:grpSpPr bwMode="auto">
        <a:xfrm>
          <a:off x="3295650" y="7810500"/>
          <a:ext cx="1352550" cy="247650"/>
          <a:chOff x="33716" y="24574"/>
          <a:chExt cx="13716" cy="2000"/>
        </a:xfrm>
      </xdr:grpSpPr>
      <xdr:sp macro="" textlink="">
        <xdr:nvSpPr>
          <xdr:cNvPr id="4"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900-000004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900-000005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171450</xdr:colOff>
      <xdr:row>4</xdr:row>
      <xdr:rowOff>142875</xdr:rowOff>
    </xdr:from>
    <xdr:to>
      <xdr:col>25</xdr:col>
      <xdr:colOff>66675</xdr:colOff>
      <xdr:row>6</xdr:row>
      <xdr:rowOff>47625</xdr:rowOff>
    </xdr:to>
    <xdr:grpSp>
      <xdr:nvGrpSpPr>
        <xdr:cNvPr id="6" name="グループ化 5">
          <a:extLst>
            <a:ext uri="{FF2B5EF4-FFF2-40B4-BE49-F238E27FC236}">
              <a16:creationId xmlns:a16="http://schemas.microsoft.com/office/drawing/2014/main" id="{00000000-0008-0000-1900-000006000000}"/>
            </a:ext>
          </a:extLst>
        </xdr:cNvPr>
        <xdr:cNvGrpSpPr/>
      </xdr:nvGrpSpPr>
      <xdr:grpSpPr>
        <a:xfrm>
          <a:off x="2390775" y="609600"/>
          <a:ext cx="2066925" cy="247650"/>
          <a:chOff x="8458200" y="1666875"/>
          <a:chExt cx="2066925" cy="247650"/>
        </a:xfrm>
      </xdr:grpSpPr>
      <xdr:sp macro="" textlink="">
        <xdr:nvSpPr>
          <xdr:cNvPr id="993422"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900-00008E280F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3"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900-00008F280F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93424"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900-000090280F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14</xdr:col>
      <xdr:colOff>0</xdr:colOff>
      <xdr:row>13</xdr:row>
      <xdr:rowOff>85725</xdr:rowOff>
    </xdr:from>
    <xdr:to>
      <xdr:col>20</xdr:col>
      <xdr:colOff>0</xdr:colOff>
      <xdr:row>14</xdr:row>
      <xdr:rowOff>161925</xdr:rowOff>
    </xdr:to>
    <xdr:grpSp>
      <xdr:nvGrpSpPr>
        <xdr:cNvPr id="87" name="Group 116">
          <a:extLst>
            <a:ext uri="{FF2B5EF4-FFF2-40B4-BE49-F238E27FC236}">
              <a16:creationId xmlns:a16="http://schemas.microsoft.com/office/drawing/2014/main" id="{00000000-0008-0000-1900-000057000000}"/>
            </a:ext>
          </a:extLst>
        </xdr:cNvPr>
        <xdr:cNvGrpSpPr>
          <a:grpSpLocks/>
        </xdr:cNvGrpSpPr>
      </xdr:nvGrpSpPr>
      <xdr:grpSpPr bwMode="auto">
        <a:xfrm>
          <a:off x="2400300" y="2095500"/>
          <a:ext cx="1085850" cy="247650"/>
          <a:chOff x="33716" y="24574"/>
          <a:chExt cx="13716" cy="2000"/>
        </a:xfrm>
      </xdr:grpSpPr>
      <xdr:sp macro="" textlink="">
        <xdr:nvSpPr>
          <xdr:cNvPr id="9934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900-000091280F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900-000092280F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21</xdr:row>
          <xdr:rowOff>161925</xdr:rowOff>
        </xdr:from>
        <xdr:to>
          <xdr:col>4</xdr:col>
          <xdr:colOff>38100</xdr:colOff>
          <xdr:row>23</xdr:row>
          <xdr:rowOff>28575</xdr:rowOff>
        </xdr:to>
        <xdr:sp macro="" textlink="">
          <xdr:nvSpPr>
            <xdr:cNvPr id="993433" name="チェック 41" descr="その他" hidden="1">
              <a:extLst>
                <a:ext uri="{63B3BB69-23CF-44E3-9099-C40C66FF867C}">
                  <a14:compatExt spid="_x0000_s993433"/>
                </a:ext>
                <a:ext uri="{FF2B5EF4-FFF2-40B4-BE49-F238E27FC236}">
                  <a16:creationId xmlns:a16="http://schemas.microsoft.com/office/drawing/2014/main" id="{00000000-0008-0000-1900-00009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xdr:row>
          <xdr:rowOff>161925</xdr:rowOff>
        </xdr:from>
        <xdr:to>
          <xdr:col>10</xdr:col>
          <xdr:colOff>38100</xdr:colOff>
          <xdr:row>23</xdr:row>
          <xdr:rowOff>28575</xdr:rowOff>
        </xdr:to>
        <xdr:sp macro="" textlink="">
          <xdr:nvSpPr>
            <xdr:cNvPr id="993434" name="Check Box 42" descr="その他" hidden="1">
              <a:extLst>
                <a:ext uri="{63B3BB69-23CF-44E3-9099-C40C66FF867C}">
                  <a14:compatExt spid="_x0000_s993434"/>
                </a:ext>
                <a:ext uri="{FF2B5EF4-FFF2-40B4-BE49-F238E27FC236}">
                  <a16:creationId xmlns:a16="http://schemas.microsoft.com/office/drawing/2014/main" id="{00000000-0008-0000-1900-00009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21</xdr:row>
          <xdr:rowOff>161925</xdr:rowOff>
        </xdr:from>
        <xdr:to>
          <xdr:col>16</xdr:col>
          <xdr:colOff>38100</xdr:colOff>
          <xdr:row>23</xdr:row>
          <xdr:rowOff>28575</xdr:rowOff>
        </xdr:to>
        <xdr:sp macro="" textlink="">
          <xdr:nvSpPr>
            <xdr:cNvPr id="993435" name="Check Box 43" descr="その他" hidden="1">
              <a:extLst>
                <a:ext uri="{63B3BB69-23CF-44E3-9099-C40C66FF867C}">
                  <a14:compatExt spid="_x0000_s993435"/>
                </a:ext>
                <a:ext uri="{FF2B5EF4-FFF2-40B4-BE49-F238E27FC236}">
                  <a16:creationId xmlns:a16="http://schemas.microsoft.com/office/drawing/2014/main" id="{00000000-0008-0000-1900-00009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104775</xdr:rowOff>
        </xdr:from>
        <xdr:to>
          <xdr:col>26</xdr:col>
          <xdr:colOff>76200</xdr:colOff>
          <xdr:row>51</xdr:row>
          <xdr:rowOff>9525</xdr:rowOff>
        </xdr:to>
        <xdr:grpSp>
          <xdr:nvGrpSpPr>
            <xdr:cNvPr id="993436" name="Group 156">
              <a:extLst>
                <a:ext uri="{FF2B5EF4-FFF2-40B4-BE49-F238E27FC236}">
                  <a16:creationId xmlns:a16="http://schemas.microsoft.com/office/drawing/2014/main" id="{00000000-0008-0000-1900-00009C280F00}"/>
                </a:ext>
              </a:extLst>
            </xdr:cNvPr>
            <xdr:cNvGrpSpPr>
              <a:grpSpLocks/>
            </xdr:cNvGrpSpPr>
          </xdr:nvGrpSpPr>
          <xdr:grpSpPr bwMode="auto">
            <a:xfrm>
              <a:off x="3295650" y="8286750"/>
              <a:ext cx="1352550" cy="247650"/>
              <a:chOff x="33717" y="24574"/>
              <a:chExt cx="13716" cy="2000"/>
            </a:xfrm>
          </xdr:grpSpPr>
          <xdr:sp macro="" textlink="">
            <xdr:nvSpPr>
              <xdr:cNvPr id="7" name="Check Box 51" hidden="1">
                <a:extLst>
                  <a:ext uri="{63B3BB69-23CF-44E3-9099-C40C66FF867C}">
                    <a14:compatExt spid="_x0000_s993331"/>
                  </a:ext>
                  <a:ext uri="{FF2B5EF4-FFF2-40B4-BE49-F238E27FC236}">
                    <a16:creationId xmlns:a16="http://schemas.microsoft.com/office/drawing/2014/main" id="{00000000-0008-0000-1900-0000070000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spid="_x0000_s993332"/>
                  </a:ext>
                  <a:ext uri="{FF2B5EF4-FFF2-40B4-BE49-F238E27FC236}">
                    <a16:creationId xmlns:a16="http://schemas.microsoft.com/office/drawing/2014/main" id="{00000000-0008-0000-1900-0000080000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44</xdr:row>
          <xdr:rowOff>142875</xdr:rowOff>
        </xdr:from>
        <xdr:to>
          <xdr:col>26</xdr:col>
          <xdr:colOff>76200</xdr:colOff>
          <xdr:row>46</xdr:row>
          <xdr:rowOff>38100</xdr:rowOff>
        </xdr:to>
        <xdr:grpSp>
          <xdr:nvGrpSpPr>
            <xdr:cNvPr id="13" name="グループ化 70">
              <a:extLst>
                <a:ext uri="{FF2B5EF4-FFF2-40B4-BE49-F238E27FC236}">
                  <a16:creationId xmlns:a16="http://schemas.microsoft.com/office/drawing/2014/main" id="{00000000-0008-0000-1900-00000D000000}"/>
                </a:ext>
              </a:extLst>
            </xdr:cNvPr>
            <xdr:cNvGrpSpPr>
              <a:grpSpLocks/>
            </xdr:cNvGrpSpPr>
          </xdr:nvGrpSpPr>
          <xdr:grpSpPr bwMode="auto">
            <a:xfrm>
              <a:off x="3295650" y="7467600"/>
              <a:ext cx="1352550" cy="238125"/>
              <a:chOff x="3371883" y="2457450"/>
              <a:chExt cx="1371588" cy="200025"/>
            </a:xfrm>
          </xdr:grpSpPr>
          <xdr:sp macro="" textlink="">
            <xdr:nvSpPr>
              <xdr:cNvPr id="9" name="Check Box 156" hidden="1">
                <a:extLst>
                  <a:ext uri="{63B3BB69-23CF-44E3-9099-C40C66FF867C}">
                    <a14:compatExt spid="_x0000_s993436"/>
                  </a:ext>
                  <a:ext uri="{FF2B5EF4-FFF2-40B4-BE49-F238E27FC236}">
                    <a16:creationId xmlns:a16="http://schemas.microsoft.com/office/drawing/2014/main" id="{00000000-0008-0000-1900-000009000000}"/>
                  </a:ext>
                </a:extLst>
              </xdr:cNvPr>
              <xdr:cNvSpPr/>
            </xdr:nvSpPr>
            <xdr:spPr bwMode="auto">
              <a:xfrm>
                <a:off x="3371883"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7" name="Check Box 157" hidden="1">
                <a:extLst>
                  <a:ext uri="{63B3BB69-23CF-44E3-9099-C40C66FF867C}">
                    <a14:compatExt spid="_x0000_s993437"/>
                  </a:ext>
                  <a:ext uri="{FF2B5EF4-FFF2-40B4-BE49-F238E27FC236}">
                    <a16:creationId xmlns:a16="http://schemas.microsoft.com/office/drawing/2014/main" id="{00000000-0008-0000-1900-00009D280F00}"/>
                  </a:ext>
                </a:extLst>
              </xdr:cNvPr>
              <xdr:cNvSpPr/>
            </xdr:nvSpPr>
            <xdr:spPr bwMode="auto">
              <a:xfrm>
                <a:off x="4067194"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46</xdr:row>
          <xdr:rowOff>142875</xdr:rowOff>
        </xdr:from>
        <xdr:to>
          <xdr:col>26</xdr:col>
          <xdr:colOff>76200</xdr:colOff>
          <xdr:row>48</xdr:row>
          <xdr:rowOff>47625</xdr:rowOff>
        </xdr:to>
        <xdr:grpSp>
          <xdr:nvGrpSpPr>
            <xdr:cNvPr id="15" name="グループ化 70">
              <a:extLst>
                <a:ext uri="{FF2B5EF4-FFF2-40B4-BE49-F238E27FC236}">
                  <a16:creationId xmlns:a16="http://schemas.microsoft.com/office/drawing/2014/main" id="{00000000-0008-0000-1900-00000F000000}"/>
                </a:ext>
              </a:extLst>
            </xdr:cNvPr>
            <xdr:cNvGrpSpPr>
              <a:grpSpLocks/>
            </xdr:cNvGrpSpPr>
          </xdr:nvGrpSpPr>
          <xdr:grpSpPr bwMode="auto">
            <a:xfrm>
              <a:off x="3295650" y="7810500"/>
              <a:ext cx="1352550" cy="247650"/>
              <a:chOff x="3371883" y="2457450"/>
              <a:chExt cx="1371588" cy="200025"/>
            </a:xfrm>
          </xdr:grpSpPr>
          <xdr:sp macro="" textlink="">
            <xdr:nvSpPr>
              <xdr:cNvPr id="993438" name="Check Box 158" hidden="1">
                <a:extLst>
                  <a:ext uri="{63B3BB69-23CF-44E3-9099-C40C66FF867C}">
                    <a14:compatExt spid="_x0000_s993438"/>
                  </a:ext>
                  <a:ext uri="{FF2B5EF4-FFF2-40B4-BE49-F238E27FC236}">
                    <a16:creationId xmlns:a16="http://schemas.microsoft.com/office/drawing/2014/main" id="{00000000-0008-0000-1900-00009E280F00}"/>
                  </a:ext>
                </a:extLst>
              </xdr:cNvPr>
              <xdr:cNvSpPr/>
            </xdr:nvSpPr>
            <xdr:spPr bwMode="auto">
              <a:xfrm>
                <a:off x="3371883"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9" name="Check Box 159" hidden="1">
                <a:extLst>
                  <a:ext uri="{63B3BB69-23CF-44E3-9099-C40C66FF867C}">
                    <a14:compatExt spid="_x0000_s993439"/>
                  </a:ext>
                  <a:ext uri="{FF2B5EF4-FFF2-40B4-BE49-F238E27FC236}">
                    <a16:creationId xmlns:a16="http://schemas.microsoft.com/office/drawing/2014/main" id="{00000000-0008-0000-1900-00009F280F00}"/>
                  </a:ext>
                </a:extLst>
              </xdr:cNvPr>
              <xdr:cNvSpPr/>
            </xdr:nvSpPr>
            <xdr:spPr bwMode="auto">
              <a:xfrm>
                <a:off x="4067194"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xdr:row>
          <xdr:rowOff>142875</xdr:rowOff>
        </xdr:from>
        <xdr:to>
          <xdr:col>26</xdr:col>
          <xdr:colOff>76200</xdr:colOff>
          <xdr:row>8</xdr:row>
          <xdr:rowOff>47625</xdr:rowOff>
        </xdr:to>
        <xdr:grpSp>
          <xdr:nvGrpSpPr>
            <xdr:cNvPr id="10" name="グループ化 70">
              <a:extLst>
                <a:ext uri="{FF2B5EF4-FFF2-40B4-BE49-F238E27FC236}">
                  <a16:creationId xmlns:a16="http://schemas.microsoft.com/office/drawing/2014/main" id="{00000000-0008-0000-1900-00000A000000}"/>
                </a:ext>
              </a:extLst>
            </xdr:cNvPr>
            <xdr:cNvGrpSpPr>
              <a:grpSpLocks/>
            </xdr:cNvGrpSpPr>
          </xdr:nvGrpSpPr>
          <xdr:grpSpPr bwMode="auto">
            <a:xfrm>
              <a:off x="3295650" y="952500"/>
              <a:ext cx="1352550" cy="247650"/>
              <a:chOff x="3371883" y="2457450"/>
              <a:chExt cx="1371588" cy="200025"/>
            </a:xfrm>
          </xdr:grpSpPr>
          <xdr:sp macro="" textlink="">
            <xdr:nvSpPr>
              <xdr:cNvPr id="993440" name="Check Box 160" hidden="1">
                <a:extLst>
                  <a:ext uri="{63B3BB69-23CF-44E3-9099-C40C66FF867C}">
                    <a14:compatExt spid="_x0000_s993440"/>
                  </a:ext>
                  <a:ext uri="{FF2B5EF4-FFF2-40B4-BE49-F238E27FC236}">
                    <a16:creationId xmlns:a16="http://schemas.microsoft.com/office/drawing/2014/main" id="{00000000-0008-0000-1900-0000A0280F00}"/>
                  </a:ext>
                </a:extLst>
              </xdr:cNvPr>
              <xdr:cNvSpPr/>
            </xdr:nvSpPr>
            <xdr:spPr bwMode="auto">
              <a:xfrm>
                <a:off x="3371883"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41" name="Check Box 161" hidden="1">
                <a:extLst>
                  <a:ext uri="{63B3BB69-23CF-44E3-9099-C40C66FF867C}">
                    <a14:compatExt spid="_x0000_s993441"/>
                  </a:ext>
                  <a:ext uri="{FF2B5EF4-FFF2-40B4-BE49-F238E27FC236}">
                    <a16:creationId xmlns:a16="http://schemas.microsoft.com/office/drawing/2014/main" id="{00000000-0008-0000-1900-0000A1280F00}"/>
                  </a:ext>
                </a:extLst>
              </xdr:cNvPr>
              <xdr:cNvSpPr/>
            </xdr:nvSpPr>
            <xdr:spPr bwMode="auto">
              <a:xfrm>
                <a:off x="4067194"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28</xdr:col>
      <xdr:colOff>171450</xdr:colOff>
      <xdr:row>14</xdr:row>
      <xdr:rowOff>142875</xdr:rowOff>
    </xdr:from>
    <xdr:to>
      <xdr:col>36</xdr:col>
      <xdr:colOff>76200</xdr:colOff>
      <xdr:row>16</xdr:row>
      <xdr:rowOff>47625</xdr:rowOff>
    </xdr:to>
    <xdr:grpSp>
      <xdr:nvGrpSpPr>
        <xdr:cNvPr id="14" name="グループ化 70">
          <a:extLst>
            <a:ext uri="{FF2B5EF4-FFF2-40B4-BE49-F238E27FC236}">
              <a16:creationId xmlns:a16="http://schemas.microsoft.com/office/drawing/2014/main" id="{00000000-0008-0000-1900-00000E000000}"/>
            </a:ext>
          </a:extLst>
        </xdr:cNvPr>
        <xdr:cNvGrpSpPr>
          <a:grpSpLocks/>
        </xdr:cNvGrpSpPr>
      </xdr:nvGrpSpPr>
      <xdr:grpSpPr bwMode="auto">
        <a:xfrm>
          <a:off x="5105400" y="2324100"/>
          <a:ext cx="1352550" cy="247650"/>
          <a:chOff x="3371663" y="2457450"/>
          <a:chExt cx="1371588" cy="200025"/>
        </a:xfrm>
      </xdr:grpSpPr>
      <xdr:sp macro="" textlink="">
        <xdr:nvSpPr>
          <xdr:cNvPr id="16"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10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11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0</xdr:colOff>
          <xdr:row>54</xdr:row>
          <xdr:rowOff>161925</xdr:rowOff>
        </xdr:from>
        <xdr:to>
          <xdr:col>24</xdr:col>
          <xdr:colOff>76200</xdr:colOff>
          <xdr:row>56</xdr:row>
          <xdr:rowOff>19422</xdr:rowOff>
        </xdr:to>
        <xdr:grpSp>
          <xdr:nvGrpSpPr>
            <xdr:cNvPr id="19" name="グループ化 18">
              <a:extLst>
                <a:ext uri="{FF2B5EF4-FFF2-40B4-BE49-F238E27FC236}">
                  <a16:creationId xmlns:a16="http://schemas.microsoft.com/office/drawing/2014/main" id="{00000000-0008-0000-1900-000013000000}"/>
                </a:ext>
              </a:extLst>
            </xdr:cNvPr>
            <xdr:cNvGrpSpPr/>
          </xdr:nvGrpSpPr>
          <xdr:grpSpPr>
            <a:xfrm>
              <a:off x="3124200" y="9201150"/>
              <a:ext cx="1162050" cy="209922"/>
              <a:chOff x="3149673" y="2696690"/>
              <a:chExt cx="1162625" cy="202855"/>
            </a:xfrm>
          </xdr:grpSpPr>
          <xdr:sp macro="" textlink="">
            <xdr:nvSpPr>
              <xdr:cNvPr id="993449" name="Check Box 169" hidden="1">
                <a:extLst>
                  <a:ext uri="{63B3BB69-23CF-44E3-9099-C40C66FF867C}">
                    <a14:compatExt spid="_x0000_s993449"/>
                  </a:ext>
                  <a:ext uri="{FF2B5EF4-FFF2-40B4-BE49-F238E27FC236}">
                    <a16:creationId xmlns:a16="http://schemas.microsoft.com/office/drawing/2014/main" id="{00000000-0008-0000-1900-0000A9280F00}"/>
                  </a:ext>
                </a:extLst>
              </xdr:cNvPr>
              <xdr:cNvSpPr/>
            </xdr:nvSpPr>
            <xdr:spPr bwMode="auto">
              <a:xfrm>
                <a:off x="3149673" y="269672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0" name="Check Box 170" hidden="1">
                <a:extLst>
                  <a:ext uri="{63B3BB69-23CF-44E3-9099-C40C66FF867C}">
                    <a14:compatExt spid="_x0000_s993450"/>
                  </a:ext>
                  <a:ext uri="{FF2B5EF4-FFF2-40B4-BE49-F238E27FC236}">
                    <a16:creationId xmlns:a16="http://schemas.microsoft.com/office/drawing/2014/main" id="{00000000-0008-0000-1900-0000AA280F00}"/>
                  </a:ext>
                </a:extLst>
              </xdr:cNvPr>
              <xdr:cNvSpPr/>
            </xdr:nvSpPr>
            <xdr:spPr bwMode="auto">
              <a:xfrm>
                <a:off x="3754805" y="269669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161925</xdr:rowOff>
        </xdr:from>
        <xdr:to>
          <xdr:col>24</xdr:col>
          <xdr:colOff>76200</xdr:colOff>
          <xdr:row>59</xdr:row>
          <xdr:rowOff>19422</xdr:rowOff>
        </xdr:to>
        <xdr:grpSp>
          <xdr:nvGrpSpPr>
            <xdr:cNvPr id="20" name="グループ化 19">
              <a:extLst>
                <a:ext uri="{FF2B5EF4-FFF2-40B4-BE49-F238E27FC236}">
                  <a16:creationId xmlns:a16="http://schemas.microsoft.com/office/drawing/2014/main" id="{00000000-0008-0000-1900-000014000000}"/>
                </a:ext>
              </a:extLst>
            </xdr:cNvPr>
            <xdr:cNvGrpSpPr/>
          </xdr:nvGrpSpPr>
          <xdr:grpSpPr>
            <a:xfrm>
              <a:off x="3124200" y="9734550"/>
              <a:ext cx="1162050" cy="200397"/>
              <a:chOff x="3149673" y="2696583"/>
              <a:chExt cx="1162625" cy="202823"/>
            </a:xfrm>
          </xdr:grpSpPr>
          <xdr:sp macro="" textlink="">
            <xdr:nvSpPr>
              <xdr:cNvPr id="993451" name="Check Box 171" hidden="1">
                <a:extLst>
                  <a:ext uri="{63B3BB69-23CF-44E3-9099-C40C66FF867C}">
                    <a14:compatExt spid="_x0000_s993451"/>
                  </a:ext>
                  <a:ext uri="{FF2B5EF4-FFF2-40B4-BE49-F238E27FC236}">
                    <a16:creationId xmlns:a16="http://schemas.microsoft.com/office/drawing/2014/main" id="{00000000-0008-0000-1900-0000AB280F00}"/>
                  </a:ext>
                </a:extLst>
              </xdr:cNvPr>
              <xdr:cNvSpPr/>
            </xdr:nvSpPr>
            <xdr:spPr bwMode="auto">
              <a:xfrm>
                <a:off x="3149673" y="2696583"/>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2" name="Check Box 172" hidden="1">
                <a:extLst>
                  <a:ext uri="{63B3BB69-23CF-44E3-9099-C40C66FF867C}">
                    <a14:compatExt spid="_x0000_s993452"/>
                  </a:ext>
                  <a:ext uri="{FF2B5EF4-FFF2-40B4-BE49-F238E27FC236}">
                    <a16:creationId xmlns:a16="http://schemas.microsoft.com/office/drawing/2014/main" id="{00000000-0008-0000-1900-0000AC280F00}"/>
                  </a:ext>
                </a:extLst>
              </xdr:cNvPr>
              <xdr:cNvSpPr/>
            </xdr:nvSpPr>
            <xdr:spPr bwMode="auto">
              <a:xfrm>
                <a:off x="3754805" y="269659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60</xdr:row>
          <xdr:rowOff>161925</xdr:rowOff>
        </xdr:from>
        <xdr:to>
          <xdr:col>24</xdr:col>
          <xdr:colOff>76200</xdr:colOff>
          <xdr:row>62</xdr:row>
          <xdr:rowOff>19422</xdr:rowOff>
        </xdr:to>
        <xdr:grpSp>
          <xdr:nvGrpSpPr>
            <xdr:cNvPr id="21" name="グループ化 20">
              <a:extLst>
                <a:ext uri="{FF2B5EF4-FFF2-40B4-BE49-F238E27FC236}">
                  <a16:creationId xmlns:a16="http://schemas.microsoft.com/office/drawing/2014/main" id="{00000000-0008-0000-1900-000015000000}"/>
                </a:ext>
              </a:extLst>
            </xdr:cNvPr>
            <xdr:cNvGrpSpPr/>
          </xdr:nvGrpSpPr>
          <xdr:grpSpPr>
            <a:xfrm>
              <a:off x="3124200" y="10248900"/>
              <a:ext cx="1162050" cy="200397"/>
              <a:chOff x="3149673" y="2696583"/>
              <a:chExt cx="1162625" cy="202823"/>
            </a:xfrm>
          </xdr:grpSpPr>
          <xdr:sp macro="" textlink="">
            <xdr:nvSpPr>
              <xdr:cNvPr id="993453" name="Check Box 173" hidden="1">
                <a:extLst>
                  <a:ext uri="{63B3BB69-23CF-44E3-9099-C40C66FF867C}">
                    <a14:compatExt spid="_x0000_s993453"/>
                  </a:ext>
                  <a:ext uri="{FF2B5EF4-FFF2-40B4-BE49-F238E27FC236}">
                    <a16:creationId xmlns:a16="http://schemas.microsoft.com/office/drawing/2014/main" id="{00000000-0008-0000-1900-0000AD280F00}"/>
                  </a:ext>
                </a:extLst>
              </xdr:cNvPr>
              <xdr:cNvSpPr/>
            </xdr:nvSpPr>
            <xdr:spPr bwMode="auto">
              <a:xfrm>
                <a:off x="3149673" y="2696583"/>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4" name="Check Box 174" hidden="1">
                <a:extLst>
                  <a:ext uri="{63B3BB69-23CF-44E3-9099-C40C66FF867C}">
                    <a14:compatExt spid="_x0000_s993454"/>
                  </a:ext>
                  <a:ext uri="{FF2B5EF4-FFF2-40B4-BE49-F238E27FC236}">
                    <a16:creationId xmlns:a16="http://schemas.microsoft.com/office/drawing/2014/main" id="{00000000-0008-0000-1900-0000AE280F00}"/>
                  </a:ext>
                </a:extLst>
              </xdr:cNvPr>
              <xdr:cNvSpPr/>
            </xdr:nvSpPr>
            <xdr:spPr bwMode="auto">
              <a:xfrm>
                <a:off x="3754805" y="269659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9</xdr:row>
          <xdr:rowOff>161925</xdr:rowOff>
        </xdr:from>
        <xdr:to>
          <xdr:col>4</xdr:col>
          <xdr:colOff>28575</xdr:colOff>
          <xdr:row>11</xdr:row>
          <xdr:rowOff>28575</xdr:rowOff>
        </xdr:to>
        <xdr:sp macro="" textlink="">
          <xdr:nvSpPr>
            <xdr:cNvPr id="993455" name="Check Box 175" descr="その他" hidden="1">
              <a:extLst>
                <a:ext uri="{63B3BB69-23CF-44E3-9099-C40C66FF867C}">
                  <a14:compatExt spid="_x0000_s993455"/>
                </a:ext>
                <a:ext uri="{FF2B5EF4-FFF2-40B4-BE49-F238E27FC236}">
                  <a16:creationId xmlns:a16="http://schemas.microsoft.com/office/drawing/2014/main" id="{00000000-0008-0000-1900-0000AF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11</xdr:row>
          <xdr:rowOff>152400</xdr:rowOff>
        </xdr:from>
        <xdr:to>
          <xdr:col>4</xdr:col>
          <xdr:colOff>38100</xdr:colOff>
          <xdr:row>13</xdr:row>
          <xdr:rowOff>19050</xdr:rowOff>
        </xdr:to>
        <xdr:sp macro="" textlink="">
          <xdr:nvSpPr>
            <xdr:cNvPr id="700417" name="チェック 41" descr="その他" hidden="1">
              <a:extLst>
                <a:ext uri="{63B3BB69-23CF-44E3-9099-C40C66FF867C}">
                  <a14:compatExt spid="_x0000_s700417"/>
                </a:ext>
                <a:ext uri="{FF2B5EF4-FFF2-40B4-BE49-F238E27FC236}">
                  <a16:creationId xmlns:a16="http://schemas.microsoft.com/office/drawing/2014/main" id="{00000000-0008-0000-1A00-00000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152400</xdr:rowOff>
        </xdr:from>
        <xdr:to>
          <xdr:col>19</xdr:col>
          <xdr:colOff>47625</xdr:colOff>
          <xdr:row>13</xdr:row>
          <xdr:rowOff>19050</xdr:rowOff>
        </xdr:to>
        <xdr:sp macro="" textlink="">
          <xdr:nvSpPr>
            <xdr:cNvPr id="700418" name="Check Box 42" descr="その他" hidden="1">
              <a:extLst>
                <a:ext uri="{63B3BB69-23CF-44E3-9099-C40C66FF867C}">
                  <a14:compatExt spid="_x0000_s700418"/>
                </a:ext>
                <a:ext uri="{FF2B5EF4-FFF2-40B4-BE49-F238E27FC236}">
                  <a16:creationId xmlns:a16="http://schemas.microsoft.com/office/drawing/2014/main" id="{00000000-0008-0000-1A00-00000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13</xdr:row>
          <xdr:rowOff>152400</xdr:rowOff>
        </xdr:from>
        <xdr:to>
          <xdr:col>4</xdr:col>
          <xdr:colOff>38100</xdr:colOff>
          <xdr:row>15</xdr:row>
          <xdr:rowOff>19050</xdr:rowOff>
        </xdr:to>
        <xdr:sp macro="" textlink="">
          <xdr:nvSpPr>
            <xdr:cNvPr id="700419" name="Check Box 43" descr="その他" hidden="1">
              <a:extLst>
                <a:ext uri="{63B3BB69-23CF-44E3-9099-C40C66FF867C}">
                  <a14:compatExt spid="_x0000_s700419"/>
                </a:ext>
                <a:ext uri="{FF2B5EF4-FFF2-40B4-BE49-F238E27FC236}">
                  <a16:creationId xmlns:a16="http://schemas.microsoft.com/office/drawing/2014/main" id="{00000000-0008-0000-1A00-00000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24</xdr:col>
          <xdr:colOff>76200</xdr:colOff>
          <xdr:row>40</xdr:row>
          <xdr:rowOff>28947</xdr:rowOff>
        </xdr:to>
        <xdr:grpSp>
          <xdr:nvGrpSpPr>
            <xdr:cNvPr id="14" name="グループ化 13">
              <a:extLst>
                <a:ext uri="{FF2B5EF4-FFF2-40B4-BE49-F238E27FC236}">
                  <a16:creationId xmlns:a16="http://schemas.microsoft.com/office/drawing/2014/main" id="{00000000-0008-0000-1A00-00000E000000}"/>
                </a:ext>
              </a:extLst>
            </xdr:cNvPr>
            <xdr:cNvGrpSpPr/>
          </xdr:nvGrpSpPr>
          <xdr:grpSpPr>
            <a:xfrm>
              <a:off x="3105150" y="6486525"/>
              <a:ext cx="1162050" cy="200397"/>
              <a:chOff x="3149673" y="2696584"/>
              <a:chExt cx="1162625" cy="202828"/>
            </a:xfrm>
          </xdr:grpSpPr>
          <xdr:sp macro="" textlink="">
            <xdr:nvSpPr>
              <xdr:cNvPr id="700426" name="Check Box 10" hidden="1">
                <a:extLst>
                  <a:ext uri="{63B3BB69-23CF-44E3-9099-C40C66FF867C}">
                    <a14:compatExt spid="_x0000_s700426"/>
                  </a:ext>
                  <a:ext uri="{FF2B5EF4-FFF2-40B4-BE49-F238E27FC236}">
                    <a16:creationId xmlns:a16="http://schemas.microsoft.com/office/drawing/2014/main" id="{00000000-0008-0000-1A00-00000AB00A00}"/>
                  </a:ext>
                </a:extLst>
              </xdr:cNvPr>
              <xdr:cNvSpPr/>
            </xdr:nvSpPr>
            <xdr:spPr bwMode="auto">
              <a:xfrm>
                <a:off x="3149673" y="2696591"/>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27" name="Check Box 11" hidden="1">
                <a:extLst>
                  <a:ext uri="{63B3BB69-23CF-44E3-9099-C40C66FF867C}">
                    <a14:compatExt spid="_x0000_s700427"/>
                  </a:ext>
                  <a:ext uri="{FF2B5EF4-FFF2-40B4-BE49-F238E27FC236}">
                    <a16:creationId xmlns:a16="http://schemas.microsoft.com/office/drawing/2014/main" id="{00000000-0008-0000-1A00-00000BB00A00}"/>
                  </a:ext>
                </a:extLst>
              </xdr:cNvPr>
              <xdr:cNvSpPr/>
            </xdr:nvSpPr>
            <xdr:spPr bwMode="auto">
              <a:xfrm>
                <a:off x="3754805" y="2696584"/>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161925</xdr:rowOff>
        </xdr:from>
        <xdr:to>
          <xdr:col>24</xdr:col>
          <xdr:colOff>76200</xdr:colOff>
          <xdr:row>6</xdr:row>
          <xdr:rowOff>19422</xdr:rowOff>
        </xdr:to>
        <xdr:grpSp>
          <xdr:nvGrpSpPr>
            <xdr:cNvPr id="26" name="グループ化 25">
              <a:extLst>
                <a:ext uri="{FF2B5EF4-FFF2-40B4-BE49-F238E27FC236}">
                  <a16:creationId xmlns:a16="http://schemas.microsoft.com/office/drawing/2014/main" id="{00000000-0008-0000-1A00-00001A000000}"/>
                </a:ext>
              </a:extLst>
            </xdr:cNvPr>
            <xdr:cNvGrpSpPr/>
          </xdr:nvGrpSpPr>
          <xdr:grpSpPr>
            <a:xfrm>
              <a:off x="3105150" y="647700"/>
              <a:ext cx="1162050" cy="200397"/>
              <a:chOff x="3149673" y="2696583"/>
              <a:chExt cx="1162625" cy="202823"/>
            </a:xfrm>
          </xdr:grpSpPr>
          <xdr:sp macro="" textlink="">
            <xdr:nvSpPr>
              <xdr:cNvPr id="700434" name="Check Box 18" hidden="1">
                <a:extLst>
                  <a:ext uri="{63B3BB69-23CF-44E3-9099-C40C66FF867C}">
                    <a14:compatExt spid="_x0000_s700434"/>
                  </a:ext>
                  <a:ext uri="{FF2B5EF4-FFF2-40B4-BE49-F238E27FC236}">
                    <a16:creationId xmlns:a16="http://schemas.microsoft.com/office/drawing/2014/main" id="{00000000-0008-0000-1A00-000012B00A00}"/>
                  </a:ext>
                </a:extLst>
              </xdr:cNvPr>
              <xdr:cNvSpPr/>
            </xdr:nvSpPr>
            <xdr:spPr bwMode="auto">
              <a:xfrm>
                <a:off x="3149673" y="2696583"/>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5" name="Check Box 19" hidden="1">
                <a:extLst>
                  <a:ext uri="{63B3BB69-23CF-44E3-9099-C40C66FF867C}">
                    <a14:compatExt spid="_x0000_s700435"/>
                  </a:ext>
                  <a:ext uri="{FF2B5EF4-FFF2-40B4-BE49-F238E27FC236}">
                    <a16:creationId xmlns:a16="http://schemas.microsoft.com/office/drawing/2014/main" id="{00000000-0008-0000-1A00-000013B00A00}"/>
                  </a:ext>
                </a:extLst>
              </xdr:cNvPr>
              <xdr:cNvSpPr/>
            </xdr:nvSpPr>
            <xdr:spPr bwMode="auto">
              <a:xfrm>
                <a:off x="3754805" y="269659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161925</xdr:rowOff>
        </xdr:from>
        <xdr:to>
          <xdr:col>24</xdr:col>
          <xdr:colOff>76200</xdr:colOff>
          <xdr:row>9</xdr:row>
          <xdr:rowOff>19422</xdr:rowOff>
        </xdr:to>
        <xdr:grpSp>
          <xdr:nvGrpSpPr>
            <xdr:cNvPr id="29" name="グループ化 28">
              <a:extLst>
                <a:ext uri="{FF2B5EF4-FFF2-40B4-BE49-F238E27FC236}">
                  <a16:creationId xmlns:a16="http://schemas.microsoft.com/office/drawing/2014/main" id="{00000000-0008-0000-1A00-00001D000000}"/>
                </a:ext>
              </a:extLst>
            </xdr:cNvPr>
            <xdr:cNvGrpSpPr/>
          </xdr:nvGrpSpPr>
          <xdr:grpSpPr>
            <a:xfrm>
              <a:off x="3105150" y="1162050"/>
              <a:ext cx="1162050" cy="200397"/>
              <a:chOff x="3149673" y="2696583"/>
              <a:chExt cx="1162625" cy="202823"/>
            </a:xfrm>
          </xdr:grpSpPr>
          <xdr:sp macro="" textlink="">
            <xdr:nvSpPr>
              <xdr:cNvPr id="700436" name="Check Box 20" hidden="1">
                <a:extLst>
                  <a:ext uri="{63B3BB69-23CF-44E3-9099-C40C66FF867C}">
                    <a14:compatExt spid="_x0000_s700436"/>
                  </a:ext>
                  <a:ext uri="{FF2B5EF4-FFF2-40B4-BE49-F238E27FC236}">
                    <a16:creationId xmlns:a16="http://schemas.microsoft.com/office/drawing/2014/main" id="{00000000-0008-0000-1A00-000014B00A00}"/>
                  </a:ext>
                </a:extLst>
              </xdr:cNvPr>
              <xdr:cNvSpPr/>
            </xdr:nvSpPr>
            <xdr:spPr bwMode="auto">
              <a:xfrm>
                <a:off x="3149673" y="2696583"/>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7" name="Check Box 21" hidden="1">
                <a:extLst>
                  <a:ext uri="{63B3BB69-23CF-44E3-9099-C40C66FF867C}">
                    <a14:compatExt spid="_x0000_s700437"/>
                  </a:ext>
                  <a:ext uri="{FF2B5EF4-FFF2-40B4-BE49-F238E27FC236}">
                    <a16:creationId xmlns:a16="http://schemas.microsoft.com/office/drawing/2014/main" id="{00000000-0008-0000-1A00-000015B00A00}"/>
                  </a:ext>
                </a:extLst>
              </xdr:cNvPr>
              <xdr:cNvSpPr/>
            </xdr:nvSpPr>
            <xdr:spPr bwMode="auto">
              <a:xfrm>
                <a:off x="3754805" y="269659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30</xdr:row>
      <xdr:rowOff>152400</xdr:rowOff>
    </xdr:from>
    <xdr:to>
      <xdr:col>24</xdr:col>
      <xdr:colOff>76200</xdr:colOff>
      <xdr:row>32</xdr:row>
      <xdr:rowOff>9897</xdr:rowOff>
    </xdr:to>
    <xdr:grpSp>
      <xdr:nvGrpSpPr>
        <xdr:cNvPr id="32" name="グループ化 31">
          <a:extLst>
            <a:ext uri="{FF2B5EF4-FFF2-40B4-BE49-F238E27FC236}">
              <a16:creationId xmlns:a16="http://schemas.microsoft.com/office/drawing/2014/main" id="{00000000-0008-0000-1A00-000020000000}"/>
            </a:ext>
          </a:extLst>
        </xdr:cNvPr>
        <xdr:cNvGrpSpPr/>
      </xdr:nvGrpSpPr>
      <xdr:grpSpPr>
        <a:xfrm>
          <a:off x="3105150" y="5095875"/>
          <a:ext cx="1162050" cy="200397"/>
          <a:chOff x="3149622" y="2696465"/>
          <a:chExt cx="1162625" cy="202828"/>
        </a:xfrm>
      </xdr:grpSpPr>
      <xdr:sp macro="" textlink="">
        <xdr:nvSpPr>
          <xdr:cNvPr id="700438"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A00-000016B00A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9"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A00-000017B00A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11</xdr:row>
          <xdr:rowOff>152400</xdr:rowOff>
        </xdr:from>
        <xdr:to>
          <xdr:col>12</xdr:col>
          <xdr:colOff>19050</xdr:colOff>
          <xdr:row>13</xdr:row>
          <xdr:rowOff>19050</xdr:rowOff>
        </xdr:to>
        <xdr:sp macro="" textlink="">
          <xdr:nvSpPr>
            <xdr:cNvPr id="700443" name="Check Box 42" descr="その他" hidden="1">
              <a:extLst>
                <a:ext uri="{63B3BB69-23CF-44E3-9099-C40C66FF867C}">
                  <a14:compatExt spid="_x0000_s700443"/>
                </a:ext>
                <a:ext uri="{FF2B5EF4-FFF2-40B4-BE49-F238E27FC236}">
                  <a16:creationId xmlns:a16="http://schemas.microsoft.com/office/drawing/2014/main" id="{00000000-0008-0000-1A00-00001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152400</xdr:rowOff>
        </xdr:from>
        <xdr:to>
          <xdr:col>15</xdr:col>
          <xdr:colOff>38100</xdr:colOff>
          <xdr:row>15</xdr:row>
          <xdr:rowOff>19050</xdr:rowOff>
        </xdr:to>
        <xdr:sp macro="" textlink="">
          <xdr:nvSpPr>
            <xdr:cNvPr id="700444" name="チェック 41" descr="その他" hidden="1">
              <a:extLst>
                <a:ext uri="{63B3BB69-23CF-44E3-9099-C40C66FF867C}">
                  <a14:compatExt spid="_x0000_s700444"/>
                </a:ext>
                <a:ext uri="{FF2B5EF4-FFF2-40B4-BE49-F238E27FC236}">
                  <a16:creationId xmlns:a16="http://schemas.microsoft.com/office/drawing/2014/main" id="{00000000-0008-0000-1A00-00001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161925</xdr:rowOff>
        </xdr:from>
        <xdr:to>
          <xdr:col>12</xdr:col>
          <xdr:colOff>19050</xdr:colOff>
          <xdr:row>14</xdr:row>
          <xdr:rowOff>28575</xdr:rowOff>
        </xdr:to>
        <xdr:sp macro="" textlink="">
          <xdr:nvSpPr>
            <xdr:cNvPr id="700445" name="Check Box 42" descr="その他" hidden="1">
              <a:extLst>
                <a:ext uri="{63B3BB69-23CF-44E3-9099-C40C66FF867C}">
                  <a14:compatExt spid="_x0000_s700445"/>
                </a:ext>
                <a:ext uri="{FF2B5EF4-FFF2-40B4-BE49-F238E27FC236}">
                  <a16:creationId xmlns:a16="http://schemas.microsoft.com/office/drawing/2014/main" id="{00000000-0008-0000-1A00-00001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161925</xdr:rowOff>
        </xdr:from>
        <xdr:to>
          <xdr:col>19</xdr:col>
          <xdr:colOff>47625</xdr:colOff>
          <xdr:row>14</xdr:row>
          <xdr:rowOff>28575</xdr:rowOff>
        </xdr:to>
        <xdr:sp macro="" textlink="">
          <xdr:nvSpPr>
            <xdr:cNvPr id="700446" name="Check Box 42" descr="その他" hidden="1">
              <a:extLst>
                <a:ext uri="{63B3BB69-23CF-44E3-9099-C40C66FF867C}">
                  <a14:compatExt spid="_x0000_s700446"/>
                </a:ext>
                <a:ext uri="{FF2B5EF4-FFF2-40B4-BE49-F238E27FC236}">
                  <a16:creationId xmlns:a16="http://schemas.microsoft.com/office/drawing/2014/main" id="{00000000-0008-0000-1A00-00001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12</xdr:row>
          <xdr:rowOff>161925</xdr:rowOff>
        </xdr:from>
        <xdr:to>
          <xdr:col>4</xdr:col>
          <xdr:colOff>38100</xdr:colOff>
          <xdr:row>14</xdr:row>
          <xdr:rowOff>28575</xdr:rowOff>
        </xdr:to>
        <xdr:sp macro="" textlink="">
          <xdr:nvSpPr>
            <xdr:cNvPr id="700447" name="Check Box 42" descr="その他" hidden="1">
              <a:extLst>
                <a:ext uri="{63B3BB69-23CF-44E3-9099-C40C66FF867C}">
                  <a14:compatExt spid="_x0000_s700447"/>
                </a:ext>
                <a:ext uri="{FF2B5EF4-FFF2-40B4-BE49-F238E27FC236}">
                  <a16:creationId xmlns:a16="http://schemas.microsoft.com/office/drawing/2014/main" id="{00000000-0008-0000-1A00-00001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161925</xdr:rowOff>
        </xdr:from>
        <xdr:to>
          <xdr:col>10</xdr:col>
          <xdr:colOff>47625</xdr:colOff>
          <xdr:row>21</xdr:row>
          <xdr:rowOff>28575</xdr:rowOff>
        </xdr:to>
        <xdr:sp macro="" textlink="">
          <xdr:nvSpPr>
            <xdr:cNvPr id="700448" name="チェック 39" descr="その他" hidden="1">
              <a:extLst>
                <a:ext uri="{63B3BB69-23CF-44E3-9099-C40C66FF867C}">
                  <a14:compatExt spid="_x0000_s700448"/>
                </a:ext>
                <a:ext uri="{FF2B5EF4-FFF2-40B4-BE49-F238E27FC236}">
                  <a16:creationId xmlns:a16="http://schemas.microsoft.com/office/drawing/2014/main" id="{00000000-0008-0000-1A00-00002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19</xdr:row>
          <xdr:rowOff>161925</xdr:rowOff>
        </xdr:from>
        <xdr:to>
          <xdr:col>14</xdr:col>
          <xdr:colOff>28575</xdr:colOff>
          <xdr:row>21</xdr:row>
          <xdr:rowOff>28575</xdr:rowOff>
        </xdr:to>
        <xdr:sp macro="" textlink="">
          <xdr:nvSpPr>
            <xdr:cNvPr id="700449" name="Check Box 49" descr="その他" hidden="1">
              <a:extLst>
                <a:ext uri="{63B3BB69-23CF-44E3-9099-C40C66FF867C}">
                  <a14:compatExt spid="_x0000_s700449"/>
                </a:ext>
                <a:ext uri="{FF2B5EF4-FFF2-40B4-BE49-F238E27FC236}">
                  <a16:creationId xmlns:a16="http://schemas.microsoft.com/office/drawing/2014/main" id="{00000000-0008-0000-1A00-00002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161925</xdr:rowOff>
        </xdr:from>
        <xdr:to>
          <xdr:col>18</xdr:col>
          <xdr:colOff>47625</xdr:colOff>
          <xdr:row>21</xdr:row>
          <xdr:rowOff>28575</xdr:rowOff>
        </xdr:to>
        <xdr:sp macro="" textlink="">
          <xdr:nvSpPr>
            <xdr:cNvPr id="700450" name="Check Box 50" descr="その他" hidden="1">
              <a:extLst>
                <a:ext uri="{63B3BB69-23CF-44E3-9099-C40C66FF867C}">
                  <a14:compatExt spid="_x0000_s700450"/>
                </a:ext>
                <a:ext uri="{FF2B5EF4-FFF2-40B4-BE49-F238E27FC236}">
                  <a16:creationId xmlns:a16="http://schemas.microsoft.com/office/drawing/2014/main" id="{00000000-0008-0000-1A00-00002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xdr:row>
          <xdr:rowOff>161925</xdr:rowOff>
        </xdr:from>
        <xdr:to>
          <xdr:col>22</xdr:col>
          <xdr:colOff>38100</xdr:colOff>
          <xdr:row>21</xdr:row>
          <xdr:rowOff>28575</xdr:rowOff>
        </xdr:to>
        <xdr:sp macro="" textlink="">
          <xdr:nvSpPr>
            <xdr:cNvPr id="700451" name="Check Box 51" descr="その他" hidden="1">
              <a:extLst>
                <a:ext uri="{63B3BB69-23CF-44E3-9099-C40C66FF867C}">
                  <a14:compatExt spid="_x0000_s700451"/>
                </a:ext>
                <a:ext uri="{FF2B5EF4-FFF2-40B4-BE49-F238E27FC236}">
                  <a16:creationId xmlns:a16="http://schemas.microsoft.com/office/drawing/2014/main" id="{00000000-0008-0000-1A00-00002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25</xdr:row>
          <xdr:rowOff>161925</xdr:rowOff>
        </xdr:from>
        <xdr:to>
          <xdr:col>8</xdr:col>
          <xdr:colOff>28575</xdr:colOff>
          <xdr:row>27</xdr:row>
          <xdr:rowOff>28575</xdr:rowOff>
        </xdr:to>
        <xdr:sp macro="" textlink="">
          <xdr:nvSpPr>
            <xdr:cNvPr id="700452" name="Check Box 52" descr="その他" hidden="1">
              <a:extLst>
                <a:ext uri="{63B3BB69-23CF-44E3-9099-C40C66FF867C}">
                  <a14:compatExt spid="_x0000_s700452"/>
                </a:ext>
                <a:ext uri="{FF2B5EF4-FFF2-40B4-BE49-F238E27FC236}">
                  <a16:creationId xmlns:a16="http://schemas.microsoft.com/office/drawing/2014/main" id="{00000000-0008-0000-1A00-000024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25</xdr:row>
          <xdr:rowOff>161925</xdr:rowOff>
        </xdr:from>
        <xdr:to>
          <xdr:col>12</xdr:col>
          <xdr:colOff>28575</xdr:colOff>
          <xdr:row>27</xdr:row>
          <xdr:rowOff>28575</xdr:rowOff>
        </xdr:to>
        <xdr:sp macro="" textlink="">
          <xdr:nvSpPr>
            <xdr:cNvPr id="700453" name="Check Box 53" descr="その他" hidden="1">
              <a:extLst>
                <a:ext uri="{63B3BB69-23CF-44E3-9099-C40C66FF867C}">
                  <a14:compatExt spid="_x0000_s700453"/>
                </a:ext>
                <a:ext uri="{FF2B5EF4-FFF2-40B4-BE49-F238E27FC236}">
                  <a16:creationId xmlns:a16="http://schemas.microsoft.com/office/drawing/2014/main" id="{00000000-0008-0000-1A00-000025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25</xdr:row>
          <xdr:rowOff>161925</xdr:rowOff>
        </xdr:from>
        <xdr:to>
          <xdr:col>16</xdr:col>
          <xdr:colOff>28575</xdr:colOff>
          <xdr:row>27</xdr:row>
          <xdr:rowOff>28575</xdr:rowOff>
        </xdr:to>
        <xdr:sp macro="" textlink="">
          <xdr:nvSpPr>
            <xdr:cNvPr id="700454" name="Check Box 54" descr="その他" hidden="1">
              <a:extLst>
                <a:ext uri="{63B3BB69-23CF-44E3-9099-C40C66FF867C}">
                  <a14:compatExt spid="_x0000_s700454"/>
                </a:ext>
                <a:ext uri="{FF2B5EF4-FFF2-40B4-BE49-F238E27FC236}">
                  <a16:creationId xmlns:a16="http://schemas.microsoft.com/office/drawing/2014/main" id="{00000000-0008-0000-1A00-000026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26</xdr:row>
          <xdr:rowOff>161925</xdr:rowOff>
        </xdr:from>
        <xdr:to>
          <xdr:col>8</xdr:col>
          <xdr:colOff>28575</xdr:colOff>
          <xdr:row>28</xdr:row>
          <xdr:rowOff>28575</xdr:rowOff>
        </xdr:to>
        <xdr:sp macro="" textlink="">
          <xdr:nvSpPr>
            <xdr:cNvPr id="700455" name="Check Box 55" descr="その他" hidden="1">
              <a:extLst>
                <a:ext uri="{63B3BB69-23CF-44E3-9099-C40C66FF867C}">
                  <a14:compatExt spid="_x0000_s700455"/>
                </a:ext>
                <a:ext uri="{FF2B5EF4-FFF2-40B4-BE49-F238E27FC236}">
                  <a16:creationId xmlns:a16="http://schemas.microsoft.com/office/drawing/2014/main" id="{00000000-0008-0000-1A00-000027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28</xdr:row>
          <xdr:rowOff>161925</xdr:rowOff>
        </xdr:from>
        <xdr:to>
          <xdr:col>8</xdr:col>
          <xdr:colOff>28575</xdr:colOff>
          <xdr:row>30</xdr:row>
          <xdr:rowOff>28575</xdr:rowOff>
        </xdr:to>
        <xdr:sp macro="" textlink="">
          <xdr:nvSpPr>
            <xdr:cNvPr id="700456" name="Check Box 56" descr="その他" hidden="1">
              <a:extLst>
                <a:ext uri="{63B3BB69-23CF-44E3-9099-C40C66FF867C}">
                  <a14:compatExt spid="_x0000_s700456"/>
                </a:ext>
                <a:ext uri="{FF2B5EF4-FFF2-40B4-BE49-F238E27FC236}">
                  <a16:creationId xmlns:a16="http://schemas.microsoft.com/office/drawing/2014/main" id="{00000000-0008-0000-1A00-000028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28</xdr:row>
          <xdr:rowOff>161925</xdr:rowOff>
        </xdr:from>
        <xdr:to>
          <xdr:col>21</xdr:col>
          <xdr:colOff>28575</xdr:colOff>
          <xdr:row>30</xdr:row>
          <xdr:rowOff>28575</xdr:rowOff>
        </xdr:to>
        <xdr:sp macro="" textlink="">
          <xdr:nvSpPr>
            <xdr:cNvPr id="700457" name="Check Box 57" descr="その他" hidden="1">
              <a:extLst>
                <a:ext uri="{63B3BB69-23CF-44E3-9099-C40C66FF867C}">
                  <a14:compatExt spid="_x0000_s700457"/>
                </a:ext>
                <a:ext uri="{FF2B5EF4-FFF2-40B4-BE49-F238E27FC236}">
                  <a16:creationId xmlns:a16="http://schemas.microsoft.com/office/drawing/2014/main" id="{00000000-0008-0000-1A00-000029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152400</xdr:rowOff>
        </xdr:from>
        <xdr:to>
          <xdr:col>10</xdr:col>
          <xdr:colOff>47625</xdr:colOff>
          <xdr:row>42</xdr:row>
          <xdr:rowOff>19050</xdr:rowOff>
        </xdr:to>
        <xdr:sp macro="" textlink="">
          <xdr:nvSpPr>
            <xdr:cNvPr id="700459" name="チェック 37" descr="その他" hidden="1">
              <a:extLst>
                <a:ext uri="{63B3BB69-23CF-44E3-9099-C40C66FF867C}">
                  <a14:compatExt spid="_x0000_s700459"/>
                </a:ext>
                <a:ext uri="{FF2B5EF4-FFF2-40B4-BE49-F238E27FC236}">
                  <a16:creationId xmlns:a16="http://schemas.microsoft.com/office/drawing/2014/main" id="{00000000-0008-0000-1A00-00002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40</xdr:row>
          <xdr:rowOff>152400</xdr:rowOff>
        </xdr:from>
        <xdr:to>
          <xdr:col>14</xdr:col>
          <xdr:colOff>28575</xdr:colOff>
          <xdr:row>42</xdr:row>
          <xdr:rowOff>28575</xdr:rowOff>
        </xdr:to>
        <xdr:sp macro="" textlink="">
          <xdr:nvSpPr>
            <xdr:cNvPr id="700460" name="Check Box 66" descr="その他" hidden="1">
              <a:extLst>
                <a:ext uri="{63B3BB69-23CF-44E3-9099-C40C66FF867C}">
                  <a14:compatExt spid="_x0000_s700460"/>
                </a:ext>
                <a:ext uri="{FF2B5EF4-FFF2-40B4-BE49-F238E27FC236}">
                  <a16:creationId xmlns:a16="http://schemas.microsoft.com/office/drawing/2014/main" id="{00000000-0008-0000-1A00-00002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40</xdr:row>
          <xdr:rowOff>142875</xdr:rowOff>
        </xdr:from>
        <xdr:to>
          <xdr:col>20</xdr:col>
          <xdr:colOff>57150</xdr:colOff>
          <xdr:row>42</xdr:row>
          <xdr:rowOff>19050</xdr:rowOff>
        </xdr:to>
        <xdr:sp macro="" textlink="">
          <xdr:nvSpPr>
            <xdr:cNvPr id="700461" name="Check Box 67" descr="その他" hidden="1">
              <a:extLst>
                <a:ext uri="{63B3BB69-23CF-44E3-9099-C40C66FF867C}">
                  <a14:compatExt spid="_x0000_s700461"/>
                </a:ext>
                <a:ext uri="{FF2B5EF4-FFF2-40B4-BE49-F238E27FC236}">
                  <a16:creationId xmlns:a16="http://schemas.microsoft.com/office/drawing/2014/main" id="{00000000-0008-0000-1A00-00002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152400</xdr:rowOff>
        </xdr:from>
        <xdr:to>
          <xdr:col>10</xdr:col>
          <xdr:colOff>57150</xdr:colOff>
          <xdr:row>44</xdr:row>
          <xdr:rowOff>19050</xdr:rowOff>
        </xdr:to>
        <xdr:sp macro="" textlink="">
          <xdr:nvSpPr>
            <xdr:cNvPr id="700462" name="Check Box 68" descr="その他" hidden="1">
              <a:extLst>
                <a:ext uri="{63B3BB69-23CF-44E3-9099-C40C66FF867C}">
                  <a14:compatExt spid="_x0000_s700462"/>
                </a:ext>
                <a:ext uri="{FF2B5EF4-FFF2-40B4-BE49-F238E27FC236}">
                  <a16:creationId xmlns:a16="http://schemas.microsoft.com/office/drawing/2014/main" id="{00000000-0008-0000-1A00-00002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42</xdr:row>
          <xdr:rowOff>152400</xdr:rowOff>
        </xdr:from>
        <xdr:to>
          <xdr:col>16</xdr:col>
          <xdr:colOff>28575</xdr:colOff>
          <xdr:row>44</xdr:row>
          <xdr:rowOff>19050</xdr:rowOff>
        </xdr:to>
        <xdr:sp macro="" textlink="">
          <xdr:nvSpPr>
            <xdr:cNvPr id="700463" name="Check Box 69" descr="その他" hidden="1">
              <a:extLst>
                <a:ext uri="{63B3BB69-23CF-44E3-9099-C40C66FF867C}">
                  <a14:compatExt spid="_x0000_s700463"/>
                </a:ext>
                <a:ext uri="{FF2B5EF4-FFF2-40B4-BE49-F238E27FC236}">
                  <a16:creationId xmlns:a16="http://schemas.microsoft.com/office/drawing/2014/main" id="{00000000-0008-0000-1A00-00002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44</xdr:row>
          <xdr:rowOff>152400</xdr:rowOff>
        </xdr:from>
        <xdr:to>
          <xdr:col>10</xdr:col>
          <xdr:colOff>47625</xdr:colOff>
          <xdr:row>46</xdr:row>
          <xdr:rowOff>19050</xdr:rowOff>
        </xdr:to>
        <xdr:sp macro="" textlink="">
          <xdr:nvSpPr>
            <xdr:cNvPr id="700464" name="Check Box 71" descr="その他" hidden="1">
              <a:extLst>
                <a:ext uri="{63B3BB69-23CF-44E3-9099-C40C66FF867C}">
                  <a14:compatExt spid="_x0000_s700464"/>
                </a:ext>
                <a:ext uri="{FF2B5EF4-FFF2-40B4-BE49-F238E27FC236}">
                  <a16:creationId xmlns:a16="http://schemas.microsoft.com/office/drawing/2014/main" id="{00000000-0008-0000-1A00-00003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44</xdr:row>
          <xdr:rowOff>161925</xdr:rowOff>
        </xdr:from>
        <xdr:to>
          <xdr:col>16</xdr:col>
          <xdr:colOff>28575</xdr:colOff>
          <xdr:row>46</xdr:row>
          <xdr:rowOff>28575</xdr:rowOff>
        </xdr:to>
        <xdr:sp macro="" textlink="">
          <xdr:nvSpPr>
            <xdr:cNvPr id="700465" name="Check Box 72" descr="その他" hidden="1">
              <a:extLst>
                <a:ext uri="{63B3BB69-23CF-44E3-9099-C40C66FF867C}">
                  <a14:compatExt spid="_x0000_s700465"/>
                </a:ext>
                <a:ext uri="{FF2B5EF4-FFF2-40B4-BE49-F238E27FC236}">
                  <a16:creationId xmlns:a16="http://schemas.microsoft.com/office/drawing/2014/main" id="{00000000-0008-0000-1A00-00003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46</xdr:row>
          <xdr:rowOff>161925</xdr:rowOff>
        </xdr:from>
        <xdr:to>
          <xdr:col>24</xdr:col>
          <xdr:colOff>76200</xdr:colOff>
          <xdr:row>48</xdr:row>
          <xdr:rowOff>19422</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3105150" y="7848600"/>
              <a:ext cx="1162050" cy="200397"/>
              <a:chOff x="3149673" y="2696583"/>
              <a:chExt cx="1162625" cy="202823"/>
            </a:xfrm>
          </xdr:grpSpPr>
          <xdr:sp macro="" textlink="">
            <xdr:nvSpPr>
              <xdr:cNvPr id="700466" name="Check Box 50" hidden="1">
                <a:extLst>
                  <a:ext uri="{63B3BB69-23CF-44E3-9099-C40C66FF867C}">
                    <a14:compatExt spid="_x0000_s700466"/>
                  </a:ext>
                  <a:ext uri="{FF2B5EF4-FFF2-40B4-BE49-F238E27FC236}">
                    <a16:creationId xmlns:a16="http://schemas.microsoft.com/office/drawing/2014/main" id="{00000000-0008-0000-1A00-000032B00A00}"/>
                  </a:ext>
                </a:extLst>
              </xdr:cNvPr>
              <xdr:cNvSpPr/>
            </xdr:nvSpPr>
            <xdr:spPr bwMode="auto">
              <a:xfrm>
                <a:off x="3149673" y="2696583"/>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67" name="Check Box 51" hidden="1">
                <a:extLst>
                  <a:ext uri="{63B3BB69-23CF-44E3-9099-C40C66FF867C}">
                    <a14:compatExt spid="_x0000_s700467"/>
                  </a:ext>
                  <a:ext uri="{FF2B5EF4-FFF2-40B4-BE49-F238E27FC236}">
                    <a16:creationId xmlns:a16="http://schemas.microsoft.com/office/drawing/2014/main" id="{00000000-0008-0000-1A00-000033B00A00}"/>
                  </a:ext>
                </a:extLst>
              </xdr:cNvPr>
              <xdr:cNvSpPr/>
            </xdr:nvSpPr>
            <xdr:spPr bwMode="auto">
              <a:xfrm>
                <a:off x="3754805" y="269659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51</xdr:row>
          <xdr:rowOff>7279</xdr:rowOff>
        </xdr:from>
        <xdr:to>
          <xdr:col>24</xdr:col>
          <xdr:colOff>124653</xdr:colOff>
          <xdr:row>52</xdr:row>
          <xdr:rowOff>51100</xdr:rowOff>
        </xdr:to>
        <xdr:grpSp>
          <xdr:nvGrpSpPr>
            <xdr:cNvPr id="3" name="グループ化 2">
              <a:extLst>
                <a:ext uri="{FF2B5EF4-FFF2-40B4-BE49-F238E27FC236}">
                  <a16:creationId xmlns:a16="http://schemas.microsoft.com/office/drawing/2014/main" id="{00000000-0008-0000-1A00-000003000000}"/>
                </a:ext>
              </a:extLst>
            </xdr:cNvPr>
            <xdr:cNvGrpSpPr/>
          </xdr:nvGrpSpPr>
          <xdr:grpSpPr>
            <a:xfrm>
              <a:off x="3086100" y="8551204"/>
              <a:ext cx="1229553" cy="215271"/>
              <a:chOff x="3337894" y="405848"/>
              <a:chExt cx="1222167" cy="212035"/>
            </a:xfrm>
          </xdr:grpSpPr>
          <xdr:sp macro="" textlink="">
            <xdr:nvSpPr>
              <xdr:cNvPr id="700468" name="Check Box 52" hidden="1">
                <a:extLst>
                  <a:ext uri="{63B3BB69-23CF-44E3-9099-C40C66FF867C}">
                    <a14:compatExt spid="_x0000_s700468"/>
                  </a:ext>
                  <a:ext uri="{FF2B5EF4-FFF2-40B4-BE49-F238E27FC236}">
                    <a16:creationId xmlns:a16="http://schemas.microsoft.com/office/drawing/2014/main" id="{00000000-0008-0000-1A00-000034B00A00}"/>
                  </a:ext>
                </a:extLst>
              </xdr:cNvPr>
              <xdr:cNvSpPr/>
            </xdr:nvSpPr>
            <xdr:spPr bwMode="auto">
              <a:xfrm>
                <a:off x="3337894" y="405848"/>
                <a:ext cx="67049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69" name="Check Box 53" hidden="1">
                <a:extLst>
                  <a:ext uri="{63B3BB69-23CF-44E3-9099-C40C66FF867C}">
                    <a14:compatExt spid="_x0000_s700469"/>
                  </a:ext>
                  <a:ext uri="{FF2B5EF4-FFF2-40B4-BE49-F238E27FC236}">
                    <a16:creationId xmlns:a16="http://schemas.microsoft.com/office/drawing/2014/main" id="{00000000-0008-0000-1A00-000035B00A00}"/>
                  </a:ext>
                </a:extLst>
              </xdr:cNvPr>
              <xdr:cNvSpPr/>
            </xdr:nvSpPr>
            <xdr:spPr bwMode="auto">
              <a:xfrm>
                <a:off x="3882540" y="405848"/>
                <a:ext cx="67752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55</xdr:row>
          <xdr:rowOff>152400</xdr:rowOff>
        </xdr:from>
        <xdr:to>
          <xdr:col>24</xdr:col>
          <xdr:colOff>124653</xdr:colOff>
          <xdr:row>57</xdr:row>
          <xdr:rowOff>24771</xdr:rowOff>
        </xdr:to>
        <xdr:grpSp>
          <xdr:nvGrpSpPr>
            <xdr:cNvPr id="4" name="グループ化 3">
              <a:extLst>
                <a:ext uri="{FF2B5EF4-FFF2-40B4-BE49-F238E27FC236}">
                  <a16:creationId xmlns:a16="http://schemas.microsoft.com/office/drawing/2014/main" id="{00000000-0008-0000-1A00-000004000000}"/>
                </a:ext>
              </a:extLst>
            </xdr:cNvPr>
            <xdr:cNvGrpSpPr/>
          </xdr:nvGrpSpPr>
          <xdr:grpSpPr>
            <a:xfrm>
              <a:off x="3086100" y="9382125"/>
              <a:ext cx="1229553" cy="215271"/>
              <a:chOff x="3337894" y="405848"/>
              <a:chExt cx="1222167" cy="212035"/>
            </a:xfrm>
          </xdr:grpSpPr>
          <xdr:sp macro="" textlink="">
            <xdr:nvSpPr>
              <xdr:cNvPr id="700470" name="Check Box 54" hidden="1">
                <a:extLst>
                  <a:ext uri="{63B3BB69-23CF-44E3-9099-C40C66FF867C}">
                    <a14:compatExt spid="_x0000_s700470"/>
                  </a:ext>
                  <a:ext uri="{FF2B5EF4-FFF2-40B4-BE49-F238E27FC236}">
                    <a16:creationId xmlns:a16="http://schemas.microsoft.com/office/drawing/2014/main" id="{00000000-0008-0000-1A00-000036B00A00}"/>
                  </a:ext>
                </a:extLst>
              </xdr:cNvPr>
              <xdr:cNvSpPr/>
            </xdr:nvSpPr>
            <xdr:spPr bwMode="auto">
              <a:xfrm>
                <a:off x="3337894" y="405848"/>
                <a:ext cx="67049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1" name="Check Box 55" hidden="1">
                <a:extLst>
                  <a:ext uri="{63B3BB69-23CF-44E3-9099-C40C66FF867C}">
                    <a14:compatExt spid="_x0000_s700471"/>
                  </a:ext>
                  <a:ext uri="{FF2B5EF4-FFF2-40B4-BE49-F238E27FC236}">
                    <a16:creationId xmlns:a16="http://schemas.microsoft.com/office/drawing/2014/main" id="{00000000-0008-0000-1A00-000037B00A00}"/>
                  </a:ext>
                </a:extLst>
              </xdr:cNvPr>
              <xdr:cNvSpPr/>
            </xdr:nvSpPr>
            <xdr:spPr bwMode="auto">
              <a:xfrm>
                <a:off x="3882540" y="405848"/>
                <a:ext cx="67752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59</xdr:row>
          <xdr:rowOff>123825</xdr:rowOff>
        </xdr:from>
        <xdr:to>
          <xdr:col>24</xdr:col>
          <xdr:colOff>124653</xdr:colOff>
          <xdr:row>60</xdr:row>
          <xdr:rowOff>167646</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3086100" y="10039350"/>
              <a:ext cx="1229553" cy="215271"/>
              <a:chOff x="3337894" y="405848"/>
              <a:chExt cx="1222167" cy="212035"/>
            </a:xfrm>
          </xdr:grpSpPr>
          <xdr:sp macro="" textlink="">
            <xdr:nvSpPr>
              <xdr:cNvPr id="700472" name="Check Box 56" hidden="1">
                <a:extLst>
                  <a:ext uri="{63B3BB69-23CF-44E3-9099-C40C66FF867C}">
                    <a14:compatExt spid="_x0000_s700472"/>
                  </a:ext>
                  <a:ext uri="{FF2B5EF4-FFF2-40B4-BE49-F238E27FC236}">
                    <a16:creationId xmlns:a16="http://schemas.microsoft.com/office/drawing/2014/main" id="{00000000-0008-0000-1A00-000038B00A00}"/>
                  </a:ext>
                </a:extLst>
              </xdr:cNvPr>
              <xdr:cNvSpPr/>
            </xdr:nvSpPr>
            <xdr:spPr bwMode="auto">
              <a:xfrm>
                <a:off x="3337894" y="405848"/>
                <a:ext cx="67049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3" name="Check Box 57" hidden="1">
                <a:extLst>
                  <a:ext uri="{63B3BB69-23CF-44E3-9099-C40C66FF867C}">
                    <a14:compatExt spid="_x0000_s700473"/>
                  </a:ext>
                  <a:ext uri="{FF2B5EF4-FFF2-40B4-BE49-F238E27FC236}">
                    <a16:creationId xmlns:a16="http://schemas.microsoft.com/office/drawing/2014/main" id="{00000000-0008-0000-1A00-000039B00A00}"/>
                  </a:ext>
                </a:extLst>
              </xdr:cNvPr>
              <xdr:cNvSpPr/>
            </xdr:nvSpPr>
            <xdr:spPr bwMode="auto">
              <a:xfrm>
                <a:off x="3882540" y="405848"/>
                <a:ext cx="67752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22</xdr:row>
          <xdr:rowOff>142875</xdr:rowOff>
        </xdr:from>
        <xdr:to>
          <xdr:col>4</xdr:col>
          <xdr:colOff>47625</xdr:colOff>
          <xdr:row>24</xdr:row>
          <xdr:rowOff>9525</xdr:rowOff>
        </xdr:to>
        <xdr:sp macro="" textlink="">
          <xdr:nvSpPr>
            <xdr:cNvPr id="679955" name="Check Box 52" descr="その他" hidden="1">
              <a:extLst>
                <a:ext uri="{63B3BB69-23CF-44E3-9099-C40C66FF867C}">
                  <a14:compatExt spid="_x0000_s679955"/>
                </a:ext>
                <a:ext uri="{FF2B5EF4-FFF2-40B4-BE49-F238E27FC236}">
                  <a16:creationId xmlns:a16="http://schemas.microsoft.com/office/drawing/2014/main" id="{00000000-0008-0000-1B00-000013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152400</xdr:rowOff>
        </xdr:from>
        <xdr:to>
          <xdr:col>5</xdr:col>
          <xdr:colOff>47625</xdr:colOff>
          <xdr:row>46</xdr:row>
          <xdr:rowOff>19050</xdr:rowOff>
        </xdr:to>
        <xdr:sp macro="" textlink="">
          <xdr:nvSpPr>
            <xdr:cNvPr id="679956" name="Check Box 53" descr="その他" hidden="1">
              <a:extLst>
                <a:ext uri="{63B3BB69-23CF-44E3-9099-C40C66FF867C}">
                  <a14:compatExt spid="_x0000_s679956"/>
                </a:ext>
                <a:ext uri="{FF2B5EF4-FFF2-40B4-BE49-F238E27FC236}">
                  <a16:creationId xmlns:a16="http://schemas.microsoft.com/office/drawing/2014/main" id="{00000000-0008-0000-1B00-000014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142875</xdr:rowOff>
        </xdr:from>
        <xdr:to>
          <xdr:col>5</xdr:col>
          <xdr:colOff>47625</xdr:colOff>
          <xdr:row>47</xdr:row>
          <xdr:rowOff>9525</xdr:rowOff>
        </xdr:to>
        <xdr:sp macro="" textlink="">
          <xdr:nvSpPr>
            <xdr:cNvPr id="679957" name="Check Box 54" descr="その他" hidden="1">
              <a:extLst>
                <a:ext uri="{63B3BB69-23CF-44E3-9099-C40C66FF867C}">
                  <a14:compatExt spid="_x0000_s679957"/>
                </a:ext>
                <a:ext uri="{FF2B5EF4-FFF2-40B4-BE49-F238E27FC236}">
                  <a16:creationId xmlns:a16="http://schemas.microsoft.com/office/drawing/2014/main" id="{00000000-0008-0000-1B00-000015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142875</xdr:rowOff>
        </xdr:from>
        <xdr:to>
          <xdr:col>4</xdr:col>
          <xdr:colOff>47625</xdr:colOff>
          <xdr:row>25</xdr:row>
          <xdr:rowOff>9525</xdr:rowOff>
        </xdr:to>
        <xdr:sp macro="" textlink="">
          <xdr:nvSpPr>
            <xdr:cNvPr id="679958" name="Check Box 55" descr="その他" hidden="1">
              <a:extLst>
                <a:ext uri="{63B3BB69-23CF-44E3-9099-C40C66FF867C}">
                  <a14:compatExt spid="_x0000_s679958"/>
                </a:ext>
                <a:ext uri="{FF2B5EF4-FFF2-40B4-BE49-F238E27FC236}">
                  <a16:creationId xmlns:a16="http://schemas.microsoft.com/office/drawing/2014/main" id="{00000000-0008-0000-1B00-000016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142875</xdr:rowOff>
        </xdr:from>
        <xdr:to>
          <xdr:col>4</xdr:col>
          <xdr:colOff>47625</xdr:colOff>
          <xdr:row>26</xdr:row>
          <xdr:rowOff>9525</xdr:rowOff>
        </xdr:to>
        <xdr:sp macro="" textlink="">
          <xdr:nvSpPr>
            <xdr:cNvPr id="679959" name="Check Box 56" descr="その他" hidden="1">
              <a:extLst>
                <a:ext uri="{63B3BB69-23CF-44E3-9099-C40C66FF867C}">
                  <a14:compatExt spid="_x0000_s679959"/>
                </a:ext>
                <a:ext uri="{FF2B5EF4-FFF2-40B4-BE49-F238E27FC236}">
                  <a16:creationId xmlns:a16="http://schemas.microsoft.com/office/drawing/2014/main" id="{00000000-0008-0000-1B00-000017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133350</xdr:rowOff>
        </xdr:from>
        <xdr:to>
          <xdr:col>5</xdr:col>
          <xdr:colOff>57150</xdr:colOff>
          <xdr:row>48</xdr:row>
          <xdr:rowOff>0</xdr:rowOff>
        </xdr:to>
        <xdr:sp macro="" textlink="">
          <xdr:nvSpPr>
            <xdr:cNvPr id="679960" name="Check Box 57" descr="その他" hidden="1">
              <a:extLst>
                <a:ext uri="{63B3BB69-23CF-44E3-9099-C40C66FF867C}">
                  <a14:compatExt spid="_x0000_s679960"/>
                </a:ext>
                <a:ext uri="{FF2B5EF4-FFF2-40B4-BE49-F238E27FC236}">
                  <a16:creationId xmlns:a16="http://schemas.microsoft.com/office/drawing/2014/main" id="{00000000-0008-0000-1B00-000018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xdr:row>
          <xdr:rowOff>137270</xdr:rowOff>
        </xdr:from>
        <xdr:to>
          <xdr:col>24</xdr:col>
          <xdr:colOff>124653</xdr:colOff>
          <xdr:row>7</xdr:row>
          <xdr:rowOff>13004</xdr:rowOff>
        </xdr:to>
        <xdr:grpSp>
          <xdr:nvGrpSpPr>
            <xdr:cNvPr id="31" name="グループ化 30">
              <a:extLst>
                <a:ext uri="{FF2B5EF4-FFF2-40B4-BE49-F238E27FC236}">
                  <a16:creationId xmlns:a16="http://schemas.microsoft.com/office/drawing/2014/main" id="{00000000-0008-0000-1B00-00001F000000}"/>
                </a:ext>
              </a:extLst>
            </xdr:cNvPr>
            <xdr:cNvGrpSpPr/>
          </xdr:nvGrpSpPr>
          <xdr:grpSpPr>
            <a:xfrm>
              <a:off x="3086100" y="794495"/>
              <a:ext cx="1229553" cy="218634"/>
              <a:chOff x="3337894" y="405848"/>
              <a:chExt cx="1222167" cy="212035"/>
            </a:xfrm>
          </xdr:grpSpPr>
          <xdr:sp macro="" textlink="">
            <xdr:nvSpPr>
              <xdr:cNvPr id="679961" name="Check Box 25" hidden="1">
                <a:extLst>
                  <a:ext uri="{63B3BB69-23CF-44E3-9099-C40C66FF867C}">
                    <a14:compatExt spid="_x0000_s679961"/>
                  </a:ext>
                  <a:ext uri="{FF2B5EF4-FFF2-40B4-BE49-F238E27FC236}">
                    <a16:creationId xmlns:a16="http://schemas.microsoft.com/office/drawing/2014/main" id="{00000000-0008-0000-1B00-000019600A00}"/>
                  </a:ext>
                </a:extLst>
              </xdr:cNvPr>
              <xdr:cNvSpPr/>
            </xdr:nvSpPr>
            <xdr:spPr bwMode="auto">
              <a:xfrm>
                <a:off x="3337894" y="405848"/>
                <a:ext cx="67049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2" name="Check Box 26" hidden="1">
                <a:extLst>
                  <a:ext uri="{63B3BB69-23CF-44E3-9099-C40C66FF867C}">
                    <a14:compatExt spid="_x0000_s679962"/>
                  </a:ext>
                  <a:ext uri="{FF2B5EF4-FFF2-40B4-BE49-F238E27FC236}">
                    <a16:creationId xmlns:a16="http://schemas.microsoft.com/office/drawing/2014/main" id="{00000000-0008-0000-1B00-00001A600A00}"/>
                  </a:ext>
                </a:extLst>
              </xdr:cNvPr>
              <xdr:cNvSpPr/>
            </xdr:nvSpPr>
            <xdr:spPr bwMode="auto">
              <a:xfrm>
                <a:off x="3882540" y="405848"/>
                <a:ext cx="67752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20</xdr:row>
      <xdr:rowOff>133350</xdr:rowOff>
    </xdr:from>
    <xdr:to>
      <xdr:col>24</xdr:col>
      <xdr:colOff>124652</xdr:colOff>
      <xdr:row>22</xdr:row>
      <xdr:rowOff>5721</xdr:rowOff>
    </xdr:to>
    <xdr:grpSp>
      <xdr:nvGrpSpPr>
        <xdr:cNvPr id="34" name="グループ化 33">
          <a:extLst>
            <a:ext uri="{FF2B5EF4-FFF2-40B4-BE49-F238E27FC236}">
              <a16:creationId xmlns:a16="http://schemas.microsoft.com/office/drawing/2014/main" id="{00000000-0008-0000-1B00-000022000000}"/>
            </a:ext>
          </a:extLst>
        </xdr:cNvPr>
        <xdr:cNvGrpSpPr/>
      </xdr:nvGrpSpPr>
      <xdr:grpSpPr>
        <a:xfrm>
          <a:off x="3086100" y="3362325"/>
          <a:ext cx="1229552" cy="215271"/>
          <a:chOff x="3337898" y="405848"/>
          <a:chExt cx="1222154" cy="212035"/>
        </a:xfrm>
      </xdr:grpSpPr>
      <xdr:sp macro="" textlink="">
        <xdr:nvSpPr>
          <xdr:cNvPr id="679963"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B00-00001B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4"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B00-00001C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xdr:twoCellAnchor>
    <xdr:from>
      <xdr:col>17</xdr:col>
      <xdr:colOff>161925</xdr:colOff>
      <xdr:row>20</xdr:row>
      <xdr:rowOff>142875</xdr:rowOff>
    </xdr:from>
    <xdr:to>
      <xdr:col>24</xdr:col>
      <xdr:colOff>124652</xdr:colOff>
      <xdr:row>22</xdr:row>
      <xdr:rowOff>15246</xdr:rowOff>
    </xdr:to>
    <xdr:grpSp>
      <xdr:nvGrpSpPr>
        <xdr:cNvPr id="40" name="グループ化 39">
          <a:extLst>
            <a:ext uri="{FF2B5EF4-FFF2-40B4-BE49-F238E27FC236}">
              <a16:creationId xmlns:a16="http://schemas.microsoft.com/office/drawing/2014/main" id="{00000000-0008-0000-1B00-000028000000}"/>
            </a:ext>
          </a:extLst>
        </xdr:cNvPr>
        <xdr:cNvGrpSpPr/>
      </xdr:nvGrpSpPr>
      <xdr:grpSpPr>
        <a:xfrm>
          <a:off x="3086100" y="3371850"/>
          <a:ext cx="1229552" cy="215271"/>
          <a:chOff x="3337898" y="405848"/>
          <a:chExt cx="1222154" cy="212035"/>
        </a:xfrm>
      </xdr:grpSpPr>
      <xdr:sp macro="" textlink="">
        <xdr:nvSpPr>
          <xdr:cNvPr id="679967"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B00-00001F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8"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B00-000020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12</xdr:row>
          <xdr:rowOff>129983</xdr:rowOff>
        </xdr:from>
        <xdr:to>
          <xdr:col>24</xdr:col>
          <xdr:colOff>124652</xdr:colOff>
          <xdr:row>14</xdr:row>
          <xdr:rowOff>2353</xdr:rowOff>
        </xdr:to>
        <xdr:grpSp>
          <xdr:nvGrpSpPr>
            <xdr:cNvPr id="43" name="グループ化 42">
              <a:extLst>
                <a:ext uri="{FF2B5EF4-FFF2-40B4-BE49-F238E27FC236}">
                  <a16:creationId xmlns:a16="http://schemas.microsoft.com/office/drawing/2014/main" id="{00000000-0008-0000-1B00-00002B000000}"/>
                </a:ext>
              </a:extLst>
            </xdr:cNvPr>
            <xdr:cNvGrpSpPr/>
          </xdr:nvGrpSpPr>
          <xdr:grpSpPr>
            <a:xfrm>
              <a:off x="3086100" y="1987358"/>
              <a:ext cx="1229552" cy="215270"/>
              <a:chOff x="3337899" y="405848"/>
              <a:chExt cx="1222151" cy="212035"/>
            </a:xfrm>
          </xdr:grpSpPr>
          <xdr:sp macro="" textlink="">
            <xdr:nvSpPr>
              <xdr:cNvPr id="679969" name="Check Box 33" hidden="1">
                <a:extLst>
                  <a:ext uri="{63B3BB69-23CF-44E3-9099-C40C66FF867C}">
                    <a14:compatExt spid="_x0000_s679969"/>
                  </a:ext>
                  <a:ext uri="{FF2B5EF4-FFF2-40B4-BE49-F238E27FC236}">
                    <a16:creationId xmlns:a16="http://schemas.microsoft.com/office/drawing/2014/main" id="{00000000-0008-0000-1B00-000021600A00}"/>
                  </a:ext>
                </a:extLst>
              </xdr:cNvPr>
              <xdr:cNvSpPr/>
            </xdr:nvSpPr>
            <xdr:spPr bwMode="auto">
              <a:xfrm>
                <a:off x="3337899"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0" name="Check Box 34" hidden="1">
                <a:extLst>
                  <a:ext uri="{63B3BB69-23CF-44E3-9099-C40C66FF867C}">
                    <a14:compatExt spid="_x0000_s679970"/>
                  </a:ext>
                  <a:ext uri="{FF2B5EF4-FFF2-40B4-BE49-F238E27FC236}">
                    <a16:creationId xmlns:a16="http://schemas.microsoft.com/office/drawing/2014/main" id="{00000000-0008-0000-1B00-000022600A00}"/>
                  </a:ext>
                </a:extLst>
              </xdr:cNvPr>
              <xdr:cNvSpPr/>
            </xdr:nvSpPr>
            <xdr:spPr bwMode="auto">
              <a:xfrm>
                <a:off x="3882534"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29</xdr:row>
          <xdr:rowOff>144555</xdr:rowOff>
        </xdr:from>
        <xdr:to>
          <xdr:col>24</xdr:col>
          <xdr:colOff>123825</xdr:colOff>
          <xdr:row>31</xdr:row>
          <xdr:rowOff>20730</xdr:rowOff>
        </xdr:to>
        <xdr:grpSp>
          <xdr:nvGrpSpPr>
            <xdr:cNvPr id="679974" name="グループ化 33">
              <a:extLst>
                <a:ext uri="{FF2B5EF4-FFF2-40B4-BE49-F238E27FC236}">
                  <a16:creationId xmlns:a16="http://schemas.microsoft.com/office/drawing/2014/main" id="{00000000-0008-0000-1B00-000026600A00}"/>
                </a:ext>
              </a:extLst>
            </xdr:cNvPr>
            <xdr:cNvGrpSpPr>
              <a:grpSpLocks/>
            </xdr:cNvGrpSpPr>
          </xdr:nvGrpSpPr>
          <xdr:grpSpPr bwMode="auto">
            <a:xfrm>
              <a:off x="3086100" y="4916580"/>
              <a:ext cx="1228725" cy="219075"/>
              <a:chOff x="33378" y="4058"/>
              <a:chExt cx="12222" cy="2120"/>
            </a:xfrm>
          </xdr:grpSpPr>
          <xdr:sp macro="" textlink="">
            <xdr:nvSpPr>
              <xdr:cNvPr id="2" name="Check Box 27" hidden="1">
                <a:extLst>
                  <a:ext uri="{63B3BB69-23CF-44E3-9099-C40C66FF867C}">
                    <a14:compatExt spid="_x0000_s679963"/>
                  </a:ext>
                  <a:ext uri="{FF2B5EF4-FFF2-40B4-BE49-F238E27FC236}">
                    <a16:creationId xmlns:a16="http://schemas.microsoft.com/office/drawing/2014/main" id="{00000000-0008-0000-1B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8" hidden="1">
                <a:extLst>
                  <a:ext uri="{63B3BB69-23CF-44E3-9099-C40C66FF867C}">
                    <a14:compatExt spid="_x0000_s679964"/>
                  </a:ext>
                  <a:ext uri="{FF2B5EF4-FFF2-40B4-BE49-F238E27FC236}">
                    <a16:creationId xmlns:a16="http://schemas.microsoft.com/office/drawing/2014/main" id="{00000000-0008-0000-1B00-000003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31</xdr:row>
          <xdr:rowOff>142875</xdr:rowOff>
        </xdr:from>
        <xdr:to>
          <xdr:col>24</xdr:col>
          <xdr:colOff>123825</xdr:colOff>
          <xdr:row>33</xdr:row>
          <xdr:rowOff>19049</xdr:rowOff>
        </xdr:to>
        <xdr:grpSp>
          <xdr:nvGrpSpPr>
            <xdr:cNvPr id="679975" name="グループ化 39">
              <a:extLst>
                <a:ext uri="{FF2B5EF4-FFF2-40B4-BE49-F238E27FC236}">
                  <a16:creationId xmlns:a16="http://schemas.microsoft.com/office/drawing/2014/main" id="{00000000-0008-0000-1B00-000027600A00}"/>
                </a:ext>
              </a:extLst>
            </xdr:cNvPr>
            <xdr:cNvGrpSpPr>
              <a:grpSpLocks/>
            </xdr:cNvGrpSpPr>
          </xdr:nvGrpSpPr>
          <xdr:grpSpPr bwMode="auto">
            <a:xfrm>
              <a:off x="3086100" y="5257800"/>
              <a:ext cx="1228725" cy="219074"/>
              <a:chOff x="33378" y="4058"/>
              <a:chExt cx="12222" cy="2120"/>
            </a:xfrm>
          </xdr:grpSpPr>
          <xdr:sp macro="" textlink="">
            <xdr:nvSpPr>
              <xdr:cNvPr id="4" name="Check Box 31" hidden="1">
                <a:extLst>
                  <a:ext uri="{63B3BB69-23CF-44E3-9099-C40C66FF867C}">
                    <a14:compatExt spid="_x0000_s679967"/>
                  </a:ext>
                  <a:ext uri="{FF2B5EF4-FFF2-40B4-BE49-F238E27FC236}">
                    <a16:creationId xmlns:a16="http://schemas.microsoft.com/office/drawing/2014/main" id="{00000000-0008-0000-1B00-000004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32" hidden="1">
                <a:extLst>
                  <a:ext uri="{63B3BB69-23CF-44E3-9099-C40C66FF867C}">
                    <a14:compatExt spid="_x0000_s679968"/>
                  </a:ext>
                  <a:ext uri="{FF2B5EF4-FFF2-40B4-BE49-F238E27FC236}">
                    <a16:creationId xmlns:a16="http://schemas.microsoft.com/office/drawing/2014/main" id="{00000000-0008-0000-1B00-000005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8</xdr:row>
      <xdr:rowOff>0</xdr:rowOff>
    </xdr:from>
    <xdr:to>
      <xdr:col>37</xdr:col>
      <xdr:colOff>89647</xdr:colOff>
      <xdr:row>11</xdr:row>
      <xdr:rowOff>0</xdr:rowOff>
    </xdr:to>
    <xdr:sp macro="" textlink="">
      <xdr:nvSpPr>
        <xdr:cNvPr id="16" name="AutoShape 5">
          <a:extLst>
            <a:ext uri="{FF2B5EF4-FFF2-40B4-BE49-F238E27FC236}">
              <a16:creationId xmlns:a16="http://schemas.microsoft.com/office/drawing/2014/main" id="{00000000-0008-0000-1B00-000010000000}"/>
            </a:ext>
          </a:extLst>
        </xdr:cNvPr>
        <xdr:cNvSpPr>
          <a:spLocks noChangeArrowheads="1"/>
        </xdr:cNvSpPr>
      </xdr:nvSpPr>
      <xdr:spPr bwMode="auto">
        <a:xfrm>
          <a:off x="459440" y="1322294"/>
          <a:ext cx="6107207" cy="504265"/>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17</xdr:row>
      <xdr:rowOff>0</xdr:rowOff>
    </xdr:from>
    <xdr:to>
      <xdr:col>37</xdr:col>
      <xdr:colOff>89647</xdr:colOff>
      <xdr:row>20</xdr:row>
      <xdr:rowOff>0</xdr:rowOff>
    </xdr:to>
    <xdr:sp macro="" textlink="">
      <xdr:nvSpPr>
        <xdr:cNvPr id="17" name="AutoShape 5">
          <a:extLst>
            <a:ext uri="{FF2B5EF4-FFF2-40B4-BE49-F238E27FC236}">
              <a16:creationId xmlns:a16="http://schemas.microsoft.com/office/drawing/2014/main" id="{00000000-0008-0000-1B00-000011000000}"/>
            </a:ext>
          </a:extLst>
        </xdr:cNvPr>
        <xdr:cNvSpPr>
          <a:spLocks noChangeArrowheads="1"/>
        </xdr:cNvSpPr>
      </xdr:nvSpPr>
      <xdr:spPr bwMode="auto">
        <a:xfrm>
          <a:off x="459440" y="3507441"/>
          <a:ext cx="6107207" cy="504265"/>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35</xdr:row>
          <xdr:rowOff>37539</xdr:rowOff>
        </xdr:from>
        <xdr:to>
          <xdr:col>24</xdr:col>
          <xdr:colOff>123825</xdr:colOff>
          <xdr:row>36</xdr:row>
          <xdr:rowOff>88526</xdr:rowOff>
        </xdr:to>
        <xdr:grpSp>
          <xdr:nvGrpSpPr>
            <xdr:cNvPr id="20" name="グループ化 19">
              <a:extLst>
                <a:ext uri="{FF2B5EF4-FFF2-40B4-BE49-F238E27FC236}">
                  <a16:creationId xmlns:a16="http://schemas.microsoft.com/office/drawing/2014/main" id="{00000000-0008-0000-1B00-000014000000}"/>
                </a:ext>
              </a:extLst>
            </xdr:cNvPr>
            <xdr:cNvGrpSpPr/>
          </xdr:nvGrpSpPr>
          <xdr:grpSpPr>
            <a:xfrm>
              <a:off x="2360518" y="5838264"/>
              <a:ext cx="1954307" cy="222437"/>
              <a:chOff x="4146180" y="7877735"/>
              <a:chExt cx="1935818" cy="215725"/>
            </a:xfrm>
          </xdr:grpSpPr>
          <xdr:sp macro="" textlink="">
            <xdr:nvSpPr>
              <xdr:cNvPr id="679978" name="Check Box 42" hidden="1">
                <a:extLst>
                  <a:ext uri="{63B3BB69-23CF-44E3-9099-C40C66FF867C}">
                    <a14:compatExt spid="_x0000_s679978"/>
                  </a:ext>
                  <a:ext uri="{FF2B5EF4-FFF2-40B4-BE49-F238E27FC236}">
                    <a16:creationId xmlns:a16="http://schemas.microsoft.com/office/drawing/2014/main" id="{00000000-0008-0000-1B00-00002A600A00}"/>
                  </a:ext>
                </a:extLst>
              </xdr:cNvPr>
              <xdr:cNvSpPr/>
            </xdr:nvSpPr>
            <xdr:spPr bwMode="auto">
              <a:xfrm>
                <a:off x="4146180" y="7877735"/>
                <a:ext cx="667665"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9" name="Check Box 43" hidden="1">
                <a:extLst>
                  <a:ext uri="{63B3BB69-23CF-44E3-9099-C40C66FF867C}">
                    <a14:compatExt spid="_x0000_s679979"/>
                  </a:ext>
                  <a:ext uri="{FF2B5EF4-FFF2-40B4-BE49-F238E27FC236}">
                    <a16:creationId xmlns:a16="http://schemas.microsoft.com/office/drawing/2014/main" id="{00000000-0008-0000-1B00-00002B600A00}"/>
                  </a:ext>
                </a:extLst>
              </xdr:cNvPr>
              <xdr:cNvSpPr/>
            </xdr:nvSpPr>
            <xdr:spPr bwMode="auto">
              <a:xfrm>
                <a:off x="4688584" y="7877735"/>
                <a:ext cx="67464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1B00-00002C600A00}"/>
                  </a:ext>
                </a:extLst>
              </xdr:cNvPr>
              <xdr:cNvSpPr/>
            </xdr:nvSpPr>
            <xdr:spPr bwMode="auto">
              <a:xfrm>
                <a:off x="5401239" y="7877746"/>
                <a:ext cx="680759" cy="2157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39</xdr:row>
      <xdr:rowOff>38100</xdr:rowOff>
    </xdr:from>
    <xdr:to>
      <xdr:col>37</xdr:col>
      <xdr:colOff>95250</xdr:colOff>
      <xdr:row>42</xdr:row>
      <xdr:rowOff>9525</xdr:rowOff>
    </xdr:to>
    <xdr:sp macro="" textlink="">
      <xdr:nvSpPr>
        <xdr:cNvPr id="21" name="AutoShape 5">
          <a:extLst>
            <a:ext uri="{FF2B5EF4-FFF2-40B4-BE49-F238E27FC236}">
              <a16:creationId xmlns:a16="http://schemas.microsoft.com/office/drawing/2014/main" id="{00000000-0008-0000-1B00-000015000000}"/>
            </a:ext>
          </a:extLst>
        </xdr:cNvPr>
        <xdr:cNvSpPr>
          <a:spLocks noChangeArrowheads="1"/>
        </xdr:cNvSpPr>
      </xdr:nvSpPr>
      <xdr:spPr bwMode="auto">
        <a:xfrm>
          <a:off x="352425" y="6010275"/>
          <a:ext cx="6124575" cy="485775"/>
        </a:xfrm>
        <a:prstGeom prst="bracketPair">
          <a:avLst>
            <a:gd name="adj" fmla="val 7556"/>
          </a:avLst>
        </a:prstGeom>
        <a:noFill/>
        <a:ln w="9525">
          <a:solidFill>
            <a:srgbClr val="000000"/>
          </a:solidFill>
          <a:round/>
          <a:headEnd/>
          <a:tailEnd/>
        </a:ln>
      </xdr:spPr>
    </xdr:sp>
    <xdr:clientData/>
  </xdr:twoCellAnchor>
  <xdr:twoCellAnchor>
    <xdr:from>
      <xdr:col>63</xdr:col>
      <xdr:colOff>9525</xdr:colOff>
      <xdr:row>46</xdr:row>
      <xdr:rowOff>0</xdr:rowOff>
    </xdr:from>
    <xdr:to>
      <xdr:col>69</xdr:col>
      <xdr:colOff>159916</xdr:colOff>
      <xdr:row>47</xdr:row>
      <xdr:rowOff>34723</xdr:rowOff>
    </xdr:to>
    <xdr:grpSp>
      <xdr:nvGrpSpPr>
        <xdr:cNvPr id="9" name="グループ化 8">
          <a:extLst>
            <a:ext uri="{FF2B5EF4-FFF2-40B4-BE49-F238E27FC236}">
              <a16:creationId xmlns:a16="http://schemas.microsoft.com/office/drawing/2014/main" id="{00000000-0008-0000-1B00-000009000000}"/>
            </a:ext>
          </a:extLst>
        </xdr:cNvPr>
        <xdr:cNvGrpSpPr/>
      </xdr:nvGrpSpPr>
      <xdr:grpSpPr>
        <a:xfrm>
          <a:off x="11258550" y="7686675"/>
          <a:ext cx="1664866" cy="206173"/>
          <a:chOff x="3337887" y="405848"/>
          <a:chExt cx="1222096" cy="212035"/>
        </a:xfrm>
      </xdr:grpSpPr>
      <xdr:sp macro="" textlink="">
        <xdr:nvSpPr>
          <xdr:cNvPr id="10"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B00-00000A0000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B00-00000B0000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50</xdr:row>
          <xdr:rowOff>66675</xdr:rowOff>
        </xdr:from>
        <xdr:to>
          <xdr:col>24</xdr:col>
          <xdr:colOff>123825</xdr:colOff>
          <xdr:row>51</xdr:row>
          <xdr:rowOff>114299</xdr:rowOff>
        </xdr:to>
        <xdr:grpSp>
          <xdr:nvGrpSpPr>
            <xdr:cNvPr id="13" name="グループ化 39">
              <a:extLst>
                <a:ext uri="{FF2B5EF4-FFF2-40B4-BE49-F238E27FC236}">
                  <a16:creationId xmlns:a16="http://schemas.microsoft.com/office/drawing/2014/main" id="{00000000-0008-0000-1B00-00000D000000}"/>
                </a:ext>
              </a:extLst>
            </xdr:cNvPr>
            <xdr:cNvGrpSpPr>
              <a:grpSpLocks/>
            </xdr:cNvGrpSpPr>
          </xdr:nvGrpSpPr>
          <xdr:grpSpPr bwMode="auto">
            <a:xfrm>
              <a:off x="3086100" y="8439150"/>
              <a:ext cx="1228725" cy="219074"/>
              <a:chOff x="33378" y="4058"/>
              <a:chExt cx="12222" cy="2120"/>
            </a:xfrm>
          </xdr:grpSpPr>
          <xdr:sp macro="" textlink="">
            <xdr:nvSpPr>
              <xdr:cNvPr id="679989" name="Check Box 53" hidden="1">
                <a:extLst>
                  <a:ext uri="{63B3BB69-23CF-44E3-9099-C40C66FF867C}">
                    <a14:compatExt spid="_x0000_s679989"/>
                  </a:ext>
                  <a:ext uri="{FF2B5EF4-FFF2-40B4-BE49-F238E27FC236}">
                    <a16:creationId xmlns:a16="http://schemas.microsoft.com/office/drawing/2014/main" id="{00000000-0008-0000-1B00-000035600A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90" name="Check Box 54" hidden="1">
                <a:extLst>
                  <a:ext uri="{63B3BB69-23CF-44E3-9099-C40C66FF867C}">
                    <a14:compatExt spid="_x0000_s679990"/>
                  </a:ext>
                  <a:ext uri="{FF2B5EF4-FFF2-40B4-BE49-F238E27FC236}">
                    <a16:creationId xmlns:a16="http://schemas.microsoft.com/office/drawing/2014/main" id="{00000000-0008-0000-1B00-000036600A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102025</xdr:colOff>
      <xdr:row>53</xdr:row>
      <xdr:rowOff>161926</xdr:rowOff>
    </xdr:from>
    <xdr:to>
      <xdr:col>23</xdr:col>
      <xdr:colOff>91838</xdr:colOff>
      <xdr:row>55</xdr:row>
      <xdr:rowOff>142875</xdr:rowOff>
    </xdr:to>
    <xdr:sp macro="" textlink="">
      <xdr:nvSpPr>
        <xdr:cNvPr id="14" name="AutoShape 5">
          <a:extLst>
            <a:ext uri="{FF2B5EF4-FFF2-40B4-BE49-F238E27FC236}">
              <a16:creationId xmlns:a16="http://schemas.microsoft.com/office/drawing/2014/main" id="{00000000-0008-0000-1B00-00000E000000}"/>
            </a:ext>
          </a:extLst>
        </xdr:cNvPr>
        <xdr:cNvSpPr>
          <a:spLocks noChangeArrowheads="1"/>
        </xdr:cNvSpPr>
      </xdr:nvSpPr>
      <xdr:spPr bwMode="auto">
        <a:xfrm>
          <a:off x="492550" y="9048751"/>
          <a:ext cx="3609313" cy="323849"/>
        </a:xfrm>
        <a:prstGeom prst="bracketPair">
          <a:avLst>
            <a:gd name="adj" fmla="val 7556"/>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56</xdr:col>
      <xdr:colOff>0</xdr:colOff>
      <xdr:row>28</xdr:row>
      <xdr:rowOff>66675</xdr:rowOff>
    </xdr:from>
    <xdr:to>
      <xdr:col>67</xdr:col>
      <xdr:colOff>66675</xdr:colOff>
      <xdr:row>29</xdr:row>
      <xdr:rowOff>76200</xdr:rowOff>
    </xdr:to>
    <xdr:grpSp>
      <xdr:nvGrpSpPr>
        <xdr:cNvPr id="5" name="グループ化 4">
          <a:extLst>
            <a:ext uri="{FF2B5EF4-FFF2-40B4-BE49-F238E27FC236}">
              <a16:creationId xmlns:a16="http://schemas.microsoft.com/office/drawing/2014/main" id="{00000000-0008-0000-1C00-000005000000}"/>
            </a:ext>
          </a:extLst>
        </xdr:cNvPr>
        <xdr:cNvGrpSpPr/>
      </xdr:nvGrpSpPr>
      <xdr:grpSpPr>
        <a:xfrm>
          <a:off x="10001250" y="4667250"/>
          <a:ext cx="2057400" cy="180975"/>
          <a:chOff x="2200016" y="6486525"/>
          <a:chExt cx="2057386" cy="180775"/>
        </a:xfrm>
      </xdr:grpSpPr>
      <xdr:sp macro="" textlink="">
        <xdr:nvSpPr>
          <xdr:cNvPr id="680961"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C00-000001640A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2"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C00-000002640A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0963"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C00-000003640A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14</xdr:row>
          <xdr:rowOff>11206</xdr:rowOff>
        </xdr:from>
        <xdr:to>
          <xdr:col>26</xdr:col>
          <xdr:colOff>32975</xdr:colOff>
          <xdr:row>15</xdr:row>
          <xdr:rowOff>45928</xdr:rowOff>
        </xdr:to>
        <xdr:grpSp>
          <xdr:nvGrpSpPr>
            <xdr:cNvPr id="9" name="グループ化 8">
              <a:extLst>
                <a:ext uri="{FF2B5EF4-FFF2-40B4-BE49-F238E27FC236}">
                  <a16:creationId xmlns:a16="http://schemas.microsoft.com/office/drawing/2014/main" id="{00000000-0008-0000-1C00-000009000000}"/>
                </a:ext>
              </a:extLst>
            </xdr:cNvPr>
            <xdr:cNvGrpSpPr/>
          </xdr:nvGrpSpPr>
          <xdr:grpSpPr>
            <a:xfrm>
              <a:off x="3367052" y="2211481"/>
              <a:ext cx="1237923" cy="206172"/>
              <a:chOff x="3337792" y="405848"/>
              <a:chExt cx="1222092" cy="212035"/>
            </a:xfrm>
          </xdr:grpSpPr>
          <xdr:sp macro="" textlink="">
            <xdr:nvSpPr>
              <xdr:cNvPr id="680964" name="Check Box 24" hidden="1">
                <a:extLst>
                  <a:ext uri="{63B3BB69-23CF-44E3-9099-C40C66FF867C}">
                    <a14:compatExt spid="_x0000_s680964"/>
                  </a:ext>
                  <a:ext uri="{FF2B5EF4-FFF2-40B4-BE49-F238E27FC236}">
                    <a16:creationId xmlns:a16="http://schemas.microsoft.com/office/drawing/2014/main" id="{00000000-0008-0000-1C00-000004640A00}"/>
                  </a:ext>
                </a:extLst>
              </xdr:cNvPr>
              <xdr:cNvSpPr/>
            </xdr:nvSpPr>
            <xdr:spPr bwMode="auto">
              <a:xfrm>
                <a:off x="3337792"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5" name="Check Box 25" hidden="1">
                <a:extLst>
                  <a:ext uri="{63B3BB69-23CF-44E3-9099-C40C66FF867C}">
                    <a14:compatExt spid="_x0000_s680965"/>
                  </a:ext>
                  <a:ext uri="{FF2B5EF4-FFF2-40B4-BE49-F238E27FC236}">
                    <a16:creationId xmlns:a16="http://schemas.microsoft.com/office/drawing/2014/main" id="{00000000-0008-0000-1C00-000005640A00}"/>
                  </a:ext>
                </a:extLst>
              </xdr:cNvPr>
              <xdr:cNvSpPr/>
            </xdr:nvSpPr>
            <xdr:spPr bwMode="auto">
              <a:xfrm>
                <a:off x="3882358"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9525</xdr:colOff>
      <xdr:row>8</xdr:row>
      <xdr:rowOff>0</xdr:rowOff>
    </xdr:from>
    <xdr:to>
      <xdr:col>66</xdr:col>
      <xdr:colOff>159916</xdr:colOff>
      <xdr:row>9</xdr:row>
      <xdr:rowOff>34723</xdr:rowOff>
    </xdr:to>
    <xdr:grpSp>
      <xdr:nvGrpSpPr>
        <xdr:cNvPr id="12" name="グループ化 11">
          <a:extLst>
            <a:ext uri="{FF2B5EF4-FFF2-40B4-BE49-F238E27FC236}">
              <a16:creationId xmlns:a16="http://schemas.microsoft.com/office/drawing/2014/main" id="{00000000-0008-0000-1C00-00000C000000}"/>
            </a:ext>
          </a:extLst>
        </xdr:cNvPr>
        <xdr:cNvGrpSpPr/>
      </xdr:nvGrpSpPr>
      <xdr:grpSpPr>
        <a:xfrm>
          <a:off x="10734675" y="1171575"/>
          <a:ext cx="1236241" cy="206173"/>
          <a:chOff x="3337887" y="405848"/>
          <a:chExt cx="1222096" cy="212035"/>
        </a:xfrm>
      </xdr:grpSpPr>
      <xdr:sp macro="" textlink="">
        <xdr:nvSpPr>
          <xdr:cNvPr id="680966"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C00-000006640A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7"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C00-000007640A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11</xdr:row>
          <xdr:rowOff>132789</xdr:rowOff>
        </xdr:from>
        <xdr:to>
          <xdr:col>26</xdr:col>
          <xdr:colOff>32975</xdr:colOff>
          <xdr:row>12</xdr:row>
          <xdr:rowOff>167513</xdr:rowOff>
        </xdr:to>
        <xdr:grpSp>
          <xdr:nvGrpSpPr>
            <xdr:cNvPr id="19" name="グループ化 18">
              <a:extLst>
                <a:ext uri="{FF2B5EF4-FFF2-40B4-BE49-F238E27FC236}">
                  <a16:creationId xmlns:a16="http://schemas.microsoft.com/office/drawing/2014/main" id="{00000000-0008-0000-1C00-000013000000}"/>
                </a:ext>
              </a:extLst>
            </xdr:cNvPr>
            <xdr:cNvGrpSpPr/>
          </xdr:nvGrpSpPr>
          <xdr:grpSpPr>
            <a:xfrm>
              <a:off x="3367052" y="1818714"/>
              <a:ext cx="1237923" cy="206174"/>
              <a:chOff x="3337792" y="405848"/>
              <a:chExt cx="1222092" cy="212035"/>
            </a:xfrm>
          </xdr:grpSpPr>
          <xdr:sp macro="" textlink="">
            <xdr:nvSpPr>
              <xdr:cNvPr id="680971" name="Check Box 30" hidden="1">
                <a:extLst>
                  <a:ext uri="{63B3BB69-23CF-44E3-9099-C40C66FF867C}">
                    <a14:compatExt spid="_x0000_s680971"/>
                  </a:ext>
                  <a:ext uri="{FF2B5EF4-FFF2-40B4-BE49-F238E27FC236}">
                    <a16:creationId xmlns:a16="http://schemas.microsoft.com/office/drawing/2014/main" id="{00000000-0008-0000-1C00-00000B640A00}"/>
                  </a:ext>
                </a:extLst>
              </xdr:cNvPr>
              <xdr:cNvSpPr/>
            </xdr:nvSpPr>
            <xdr:spPr bwMode="auto">
              <a:xfrm>
                <a:off x="3337792"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2" name="Check Box 31" hidden="1">
                <a:extLst>
                  <a:ext uri="{63B3BB69-23CF-44E3-9099-C40C66FF867C}">
                    <a14:compatExt spid="_x0000_s680972"/>
                  </a:ext>
                  <a:ext uri="{FF2B5EF4-FFF2-40B4-BE49-F238E27FC236}">
                    <a16:creationId xmlns:a16="http://schemas.microsoft.com/office/drawing/2014/main" id="{00000000-0008-0000-1C00-00000C640A00}"/>
                  </a:ext>
                </a:extLst>
              </xdr:cNvPr>
              <xdr:cNvSpPr/>
            </xdr:nvSpPr>
            <xdr:spPr bwMode="auto">
              <a:xfrm>
                <a:off x="3882358"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25</xdr:row>
      <xdr:rowOff>19050</xdr:rowOff>
    </xdr:from>
    <xdr:to>
      <xdr:col>66</xdr:col>
      <xdr:colOff>178966</xdr:colOff>
      <xdr:row>26</xdr:row>
      <xdr:rowOff>53773</xdr:rowOff>
    </xdr:to>
    <xdr:grpSp>
      <xdr:nvGrpSpPr>
        <xdr:cNvPr id="22" name="グループ化 21">
          <a:extLst>
            <a:ext uri="{FF2B5EF4-FFF2-40B4-BE49-F238E27FC236}">
              <a16:creationId xmlns:a16="http://schemas.microsoft.com/office/drawing/2014/main" id="{00000000-0008-0000-1C00-000016000000}"/>
            </a:ext>
          </a:extLst>
        </xdr:cNvPr>
        <xdr:cNvGrpSpPr/>
      </xdr:nvGrpSpPr>
      <xdr:grpSpPr>
        <a:xfrm>
          <a:off x="10753725" y="4105275"/>
          <a:ext cx="1236241" cy="206173"/>
          <a:chOff x="3337999" y="405848"/>
          <a:chExt cx="1222106" cy="212035"/>
        </a:xfrm>
      </xdr:grpSpPr>
      <xdr:sp macro="" textlink="">
        <xdr:nvSpPr>
          <xdr:cNvPr id="680973"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C00-00000D640A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4"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C00-00000E640A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5</xdr:row>
          <xdr:rowOff>148985</xdr:rowOff>
        </xdr:from>
        <xdr:to>
          <xdr:col>26</xdr:col>
          <xdr:colOff>30051</xdr:colOff>
          <xdr:row>7</xdr:row>
          <xdr:rowOff>18105</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3367052" y="806210"/>
              <a:ext cx="1234999" cy="212020"/>
              <a:chOff x="3338181" y="405848"/>
              <a:chExt cx="1222073" cy="212035"/>
            </a:xfrm>
          </xdr:grpSpPr>
          <xdr:sp macro="" textlink="">
            <xdr:nvSpPr>
              <xdr:cNvPr id="680980" name="Check Box 39" hidden="1">
                <a:extLst>
                  <a:ext uri="{63B3BB69-23CF-44E3-9099-C40C66FF867C}">
                    <a14:compatExt spid="_x0000_s680980"/>
                  </a:ext>
                  <a:ext uri="{FF2B5EF4-FFF2-40B4-BE49-F238E27FC236}">
                    <a16:creationId xmlns:a16="http://schemas.microsoft.com/office/drawing/2014/main" id="{00000000-0008-0000-1C00-000014640A00}"/>
                  </a:ext>
                </a:extLst>
              </xdr:cNvPr>
              <xdr:cNvSpPr/>
            </xdr:nvSpPr>
            <xdr:spPr bwMode="auto">
              <a:xfrm>
                <a:off x="3338181"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1" name="Check Box 40" hidden="1">
                <a:extLst>
                  <a:ext uri="{63B3BB69-23CF-44E3-9099-C40C66FF867C}">
                    <a14:compatExt spid="_x0000_s680981"/>
                  </a:ext>
                  <a:ext uri="{FF2B5EF4-FFF2-40B4-BE49-F238E27FC236}">
                    <a16:creationId xmlns:a16="http://schemas.microsoft.com/office/drawing/2014/main" id="{00000000-0008-0000-1C00-000015640A00}"/>
                  </a:ext>
                </a:extLst>
              </xdr:cNvPr>
              <xdr:cNvSpPr/>
            </xdr:nvSpPr>
            <xdr:spPr bwMode="auto">
              <a:xfrm>
                <a:off x="3882736"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9</xdr:row>
          <xdr:rowOff>1</xdr:rowOff>
        </xdr:from>
        <xdr:to>
          <xdr:col>26</xdr:col>
          <xdr:colOff>34984</xdr:colOff>
          <xdr:row>10</xdr:row>
          <xdr:rowOff>38100</xdr:rowOff>
        </xdr:to>
        <xdr:grpSp>
          <xdr:nvGrpSpPr>
            <xdr:cNvPr id="680986" name="グループ化 11">
              <a:extLst>
                <a:ext uri="{FF2B5EF4-FFF2-40B4-BE49-F238E27FC236}">
                  <a16:creationId xmlns:a16="http://schemas.microsoft.com/office/drawing/2014/main" id="{00000000-0008-0000-1C00-00001A640A00}"/>
                </a:ext>
              </a:extLst>
            </xdr:cNvPr>
            <xdr:cNvGrpSpPr>
              <a:grpSpLocks/>
            </xdr:cNvGrpSpPr>
          </xdr:nvGrpSpPr>
          <xdr:grpSpPr bwMode="auto">
            <a:xfrm>
              <a:off x="3367052" y="1343026"/>
              <a:ext cx="1239932" cy="209549"/>
              <a:chOff x="33378" y="4058"/>
              <a:chExt cx="12221" cy="2120"/>
            </a:xfrm>
          </xdr:grpSpPr>
          <xdr:sp macro="" textlink="">
            <xdr:nvSpPr>
              <xdr:cNvPr id="2" name="Check Box 26" hidden="1">
                <a:extLst>
                  <a:ext uri="{63B3BB69-23CF-44E3-9099-C40C66FF867C}">
                    <a14:compatExt spid="_x0000_s680966"/>
                  </a:ext>
                  <a:ext uri="{FF2B5EF4-FFF2-40B4-BE49-F238E27FC236}">
                    <a16:creationId xmlns:a16="http://schemas.microsoft.com/office/drawing/2014/main" id="{00000000-0008-0000-1C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7" hidden="1">
                <a:extLst>
                  <a:ext uri="{63B3BB69-23CF-44E3-9099-C40C66FF867C}">
                    <a14:compatExt spid="_x0000_s680967"/>
                  </a:ext>
                  <a:ext uri="{FF2B5EF4-FFF2-40B4-BE49-F238E27FC236}">
                    <a16:creationId xmlns:a16="http://schemas.microsoft.com/office/drawing/2014/main" id="{00000000-0008-0000-1C00-0000030000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15</xdr:row>
          <xdr:rowOff>164727</xdr:rowOff>
        </xdr:from>
        <xdr:to>
          <xdr:col>26</xdr:col>
          <xdr:colOff>33303</xdr:colOff>
          <xdr:row>17</xdr:row>
          <xdr:rowOff>34739</xdr:rowOff>
        </xdr:to>
        <xdr:grpSp>
          <xdr:nvGrpSpPr>
            <xdr:cNvPr id="680990" name="グループ化 21">
              <a:extLst>
                <a:ext uri="{FF2B5EF4-FFF2-40B4-BE49-F238E27FC236}">
                  <a16:creationId xmlns:a16="http://schemas.microsoft.com/office/drawing/2014/main" id="{00000000-0008-0000-1C00-00001E640A00}"/>
                </a:ext>
              </a:extLst>
            </xdr:cNvPr>
            <xdr:cNvGrpSpPr>
              <a:grpSpLocks/>
            </xdr:cNvGrpSpPr>
          </xdr:nvGrpSpPr>
          <xdr:grpSpPr bwMode="auto">
            <a:xfrm>
              <a:off x="3367052" y="2536452"/>
              <a:ext cx="1238251" cy="212912"/>
              <a:chOff x="33379" y="4058"/>
              <a:chExt cx="12222" cy="2120"/>
            </a:xfrm>
          </xdr:grpSpPr>
          <xdr:sp macro="" textlink="">
            <xdr:nvSpPr>
              <xdr:cNvPr id="4" name="Check Box 32" hidden="1">
                <a:extLst>
                  <a:ext uri="{63B3BB69-23CF-44E3-9099-C40C66FF867C}">
                    <a14:compatExt spid="_x0000_s680973"/>
                  </a:ext>
                  <a:ext uri="{FF2B5EF4-FFF2-40B4-BE49-F238E27FC236}">
                    <a16:creationId xmlns:a16="http://schemas.microsoft.com/office/drawing/2014/main" id="{00000000-0008-0000-1C00-0000040000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33" hidden="1">
                <a:extLst>
                  <a:ext uri="{63B3BB69-23CF-44E3-9099-C40C66FF867C}">
                    <a14:compatExt spid="_x0000_s680974"/>
                  </a:ext>
                  <a:ext uri="{FF2B5EF4-FFF2-40B4-BE49-F238E27FC236}">
                    <a16:creationId xmlns:a16="http://schemas.microsoft.com/office/drawing/2014/main" id="{00000000-0008-0000-1C00-000006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40</xdr:row>
          <xdr:rowOff>157369</xdr:rowOff>
        </xdr:from>
        <xdr:to>
          <xdr:col>26</xdr:col>
          <xdr:colOff>32061</xdr:colOff>
          <xdr:row>42</xdr:row>
          <xdr:rowOff>24896</xdr:rowOff>
        </xdr:to>
        <xdr:grpSp>
          <xdr:nvGrpSpPr>
            <xdr:cNvPr id="21" name="グループ化 21">
              <a:extLst>
                <a:ext uri="{FF2B5EF4-FFF2-40B4-BE49-F238E27FC236}">
                  <a16:creationId xmlns:a16="http://schemas.microsoft.com/office/drawing/2014/main" id="{00000000-0008-0000-1C00-000015000000}"/>
                </a:ext>
              </a:extLst>
            </xdr:cNvPr>
            <xdr:cNvGrpSpPr>
              <a:grpSpLocks/>
            </xdr:cNvGrpSpPr>
          </xdr:nvGrpSpPr>
          <xdr:grpSpPr bwMode="auto">
            <a:xfrm>
              <a:off x="3367052" y="6815344"/>
              <a:ext cx="1237009" cy="210427"/>
              <a:chOff x="33379" y="4058"/>
              <a:chExt cx="12222" cy="2120"/>
            </a:xfrm>
          </xdr:grpSpPr>
          <xdr:sp macro="" textlink="">
            <xdr:nvSpPr>
              <xdr:cNvPr id="680987" name="Check Box 32" hidden="1">
                <a:extLst>
                  <a:ext uri="{63B3BB69-23CF-44E3-9099-C40C66FF867C}">
                    <a14:compatExt spid="_x0000_s680987"/>
                  </a:ext>
                  <a:ext uri="{FF2B5EF4-FFF2-40B4-BE49-F238E27FC236}">
                    <a16:creationId xmlns:a16="http://schemas.microsoft.com/office/drawing/2014/main" id="{00000000-0008-0000-1C00-00001B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8" name="Check Box 33" hidden="1">
                <a:extLst>
                  <a:ext uri="{63B3BB69-23CF-44E3-9099-C40C66FF867C}">
                    <a14:compatExt spid="_x0000_s680988"/>
                  </a:ext>
                  <a:ext uri="{FF2B5EF4-FFF2-40B4-BE49-F238E27FC236}">
                    <a16:creationId xmlns:a16="http://schemas.microsoft.com/office/drawing/2014/main" id="{00000000-0008-0000-1C00-00001C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43</xdr:row>
      <xdr:rowOff>9525</xdr:rowOff>
    </xdr:from>
    <xdr:to>
      <xdr:col>36</xdr:col>
      <xdr:colOff>95250</xdr:colOff>
      <xdr:row>45</xdr:row>
      <xdr:rowOff>12009</xdr:rowOff>
    </xdr:to>
    <xdr:sp macro="" textlink="">
      <xdr:nvSpPr>
        <xdr:cNvPr id="24" name="AutoShape 2">
          <a:extLst>
            <a:ext uri="{FF2B5EF4-FFF2-40B4-BE49-F238E27FC236}">
              <a16:creationId xmlns:a16="http://schemas.microsoft.com/office/drawing/2014/main" id="{00000000-0008-0000-1C00-000018000000}"/>
            </a:ext>
          </a:extLst>
        </xdr:cNvPr>
        <xdr:cNvSpPr>
          <a:spLocks noChangeArrowheads="1"/>
        </xdr:cNvSpPr>
      </xdr:nvSpPr>
      <xdr:spPr bwMode="auto">
        <a:xfrm>
          <a:off x="500681" y="100965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47</xdr:row>
          <xdr:rowOff>0</xdr:rowOff>
        </xdr:from>
        <xdr:to>
          <xdr:col>26</xdr:col>
          <xdr:colOff>32061</xdr:colOff>
          <xdr:row>48</xdr:row>
          <xdr:rowOff>29452</xdr:rowOff>
        </xdr:to>
        <xdr:grpSp>
          <xdr:nvGrpSpPr>
            <xdr:cNvPr id="26" name="グループ化 21">
              <a:extLst>
                <a:ext uri="{FF2B5EF4-FFF2-40B4-BE49-F238E27FC236}">
                  <a16:creationId xmlns:a16="http://schemas.microsoft.com/office/drawing/2014/main" id="{00000000-0008-0000-1C00-00001A000000}"/>
                </a:ext>
              </a:extLst>
            </xdr:cNvPr>
            <xdr:cNvGrpSpPr>
              <a:grpSpLocks/>
            </xdr:cNvGrpSpPr>
          </xdr:nvGrpSpPr>
          <xdr:grpSpPr bwMode="auto">
            <a:xfrm>
              <a:off x="3367052" y="7858125"/>
              <a:ext cx="1237009" cy="200902"/>
              <a:chOff x="33379" y="4058"/>
              <a:chExt cx="12222" cy="2120"/>
            </a:xfrm>
          </xdr:grpSpPr>
          <xdr:sp macro="" textlink="">
            <xdr:nvSpPr>
              <xdr:cNvPr id="680989" name="Check Box 32" hidden="1">
                <a:extLst>
                  <a:ext uri="{63B3BB69-23CF-44E3-9099-C40C66FF867C}">
                    <a14:compatExt spid="_x0000_s680989"/>
                  </a:ext>
                  <a:ext uri="{FF2B5EF4-FFF2-40B4-BE49-F238E27FC236}">
                    <a16:creationId xmlns:a16="http://schemas.microsoft.com/office/drawing/2014/main" id="{00000000-0008-0000-1C00-00001D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3" hidden="1">
                <a:extLst>
                  <a:ext uri="{63B3BB69-23CF-44E3-9099-C40C66FF867C}">
                    <a14:compatExt spid="_x0000_s680990"/>
                  </a:ext>
                  <a:ext uri="{FF2B5EF4-FFF2-40B4-BE49-F238E27FC236}">
                    <a16:creationId xmlns:a16="http://schemas.microsoft.com/office/drawing/2014/main" id="{00000000-0008-0000-1C00-000007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39</xdr:col>
      <xdr:colOff>142875</xdr:colOff>
      <xdr:row>22</xdr:row>
      <xdr:rowOff>161925</xdr:rowOff>
    </xdr:from>
    <xdr:to>
      <xdr:col>76</xdr:col>
      <xdr:colOff>28575</xdr:colOff>
      <xdr:row>58</xdr:row>
      <xdr:rowOff>133350</xdr:rowOff>
    </xdr:to>
    <xdr:grpSp>
      <xdr:nvGrpSpPr>
        <xdr:cNvPr id="8" name="グループ化 7">
          <a:extLst>
            <a:ext uri="{FF2B5EF4-FFF2-40B4-BE49-F238E27FC236}">
              <a16:creationId xmlns:a16="http://schemas.microsoft.com/office/drawing/2014/main" id="{00000000-0008-0000-1C00-000008000000}"/>
            </a:ext>
          </a:extLst>
        </xdr:cNvPr>
        <xdr:cNvGrpSpPr/>
      </xdr:nvGrpSpPr>
      <xdr:grpSpPr>
        <a:xfrm>
          <a:off x="7067550" y="3733800"/>
          <a:ext cx="8724900" cy="6143625"/>
          <a:chOff x="7629525" y="247650"/>
          <a:chExt cx="9334500" cy="6826748"/>
        </a:xfrm>
      </xdr:grpSpPr>
      <xdr:pic>
        <xdr:nvPicPr>
          <xdr:cNvPr id="10" name="図 9">
            <a:extLst>
              <a:ext uri="{FF2B5EF4-FFF2-40B4-BE49-F238E27FC236}">
                <a16:creationId xmlns:a16="http://schemas.microsoft.com/office/drawing/2014/main" id="{00000000-0008-0000-1C00-00000A000000}"/>
              </a:ext>
            </a:extLst>
          </xdr:cNvPr>
          <xdr:cNvPicPr>
            <a:picLocks noChangeAspect="1"/>
          </xdr:cNvPicPr>
        </xdr:nvPicPr>
        <xdr:blipFill rotWithShape="1">
          <a:blip xmlns:r="http://schemas.openxmlformats.org/officeDocument/2006/relationships" r:embed="rId1"/>
          <a:srcRect l="40794" t="20005" r="29744" b="4158"/>
          <a:stretch/>
        </xdr:blipFill>
        <xdr:spPr>
          <a:xfrm>
            <a:off x="7629525" y="247650"/>
            <a:ext cx="4714876" cy="6826748"/>
          </a:xfrm>
          <a:prstGeom prst="rect">
            <a:avLst/>
          </a:prstGeom>
        </xdr:spPr>
      </xdr:pic>
      <xdr:pic>
        <xdr:nvPicPr>
          <xdr:cNvPr id="11" name="図 10">
            <a:extLst>
              <a:ext uri="{FF2B5EF4-FFF2-40B4-BE49-F238E27FC236}">
                <a16:creationId xmlns:a16="http://schemas.microsoft.com/office/drawing/2014/main" id="{00000000-0008-0000-1C00-00000B000000}"/>
              </a:ext>
            </a:extLst>
          </xdr:cNvPr>
          <xdr:cNvPicPr>
            <a:picLocks noChangeAspect="1"/>
          </xdr:cNvPicPr>
        </xdr:nvPicPr>
        <xdr:blipFill rotWithShape="1">
          <a:blip xmlns:r="http://schemas.openxmlformats.org/officeDocument/2006/relationships" r:embed="rId2"/>
          <a:srcRect l="41067" t="17576" r="30085" b="28172"/>
          <a:stretch/>
        </xdr:blipFill>
        <xdr:spPr>
          <a:xfrm>
            <a:off x="12353924" y="257176"/>
            <a:ext cx="4610101" cy="4876800"/>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104775</xdr:colOff>
      <xdr:row>6</xdr:row>
      <xdr:rowOff>0</xdr:rowOff>
    </xdr:from>
    <xdr:to>
      <xdr:col>25</xdr:col>
      <xdr:colOff>66675</xdr:colOff>
      <xdr:row>8</xdr:row>
      <xdr:rowOff>0</xdr:rowOff>
    </xdr:to>
    <xdr:sp macro="" textlink="">
      <xdr:nvSpPr>
        <xdr:cNvPr id="2" name="AutoShape 2">
          <a:extLst>
            <a:ext uri="{FF2B5EF4-FFF2-40B4-BE49-F238E27FC236}">
              <a16:creationId xmlns:a16="http://schemas.microsoft.com/office/drawing/2014/main" id="{00000000-0008-0000-1D00-000002000000}"/>
            </a:ext>
          </a:extLst>
        </xdr:cNvPr>
        <xdr:cNvSpPr>
          <a:spLocks noChangeArrowheads="1"/>
        </xdr:cNvSpPr>
      </xdr:nvSpPr>
      <xdr:spPr bwMode="auto">
        <a:xfrm>
          <a:off x="495300" y="82867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41</xdr:row>
      <xdr:rowOff>0</xdr:rowOff>
    </xdr:from>
    <xdr:to>
      <xdr:col>36</xdr:col>
      <xdr:colOff>66675</xdr:colOff>
      <xdr:row>43</xdr:row>
      <xdr:rowOff>2484</xdr:rowOff>
    </xdr:to>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472106" y="6829425"/>
          <a:ext cx="5957269" cy="34538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17</xdr:row>
      <xdr:rowOff>0</xdr:rowOff>
    </xdr:from>
    <xdr:to>
      <xdr:col>36</xdr:col>
      <xdr:colOff>95250</xdr:colOff>
      <xdr:row>19</xdr:row>
      <xdr:rowOff>19050</xdr:rowOff>
    </xdr:to>
    <xdr:sp macro="" textlink="">
      <xdr:nvSpPr>
        <xdr:cNvPr id="4" name="AutoShape 2">
          <a:extLst>
            <a:ext uri="{FF2B5EF4-FFF2-40B4-BE49-F238E27FC236}">
              <a16:creationId xmlns:a16="http://schemas.microsoft.com/office/drawing/2014/main" id="{00000000-0008-0000-1D00-000004000000}"/>
            </a:ext>
          </a:extLst>
        </xdr:cNvPr>
        <xdr:cNvSpPr>
          <a:spLocks noChangeArrowheads="1"/>
        </xdr:cNvSpPr>
      </xdr:nvSpPr>
      <xdr:spPr bwMode="auto">
        <a:xfrm>
          <a:off x="485775" y="2714625"/>
          <a:ext cx="5972175" cy="36195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38</xdr:row>
      <xdr:rowOff>95250</xdr:rowOff>
    </xdr:from>
    <xdr:to>
      <xdr:col>26</xdr:col>
      <xdr:colOff>121816</xdr:colOff>
      <xdr:row>39</xdr:row>
      <xdr:rowOff>142875</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3438525" y="6410325"/>
          <a:ext cx="1236241" cy="219075"/>
          <a:chOff x="3337678" y="405848"/>
          <a:chExt cx="1222098" cy="212035"/>
        </a:xfrm>
      </xdr:grpSpPr>
      <xdr:sp macro="" textlink="">
        <xdr:nvSpPr>
          <xdr:cNvPr id="6"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D00-0000060000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D00-0000070000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10</xdr:row>
          <xdr:rowOff>152400</xdr:rowOff>
        </xdr:from>
        <xdr:to>
          <xdr:col>26</xdr:col>
          <xdr:colOff>112291</xdr:colOff>
          <xdr:row>12</xdr:row>
          <xdr:rowOff>28575</xdr:rowOff>
        </xdr:to>
        <xdr:grpSp>
          <xdr:nvGrpSpPr>
            <xdr:cNvPr id="8" name="グループ化 7">
              <a:extLst>
                <a:ext uri="{FF2B5EF4-FFF2-40B4-BE49-F238E27FC236}">
                  <a16:creationId xmlns:a16="http://schemas.microsoft.com/office/drawing/2014/main" id="{00000000-0008-0000-1D00-000008000000}"/>
                </a:ext>
              </a:extLst>
            </xdr:cNvPr>
            <xdr:cNvGrpSpPr/>
          </xdr:nvGrpSpPr>
          <xdr:grpSpPr>
            <a:xfrm>
              <a:off x="3429000" y="1666875"/>
              <a:ext cx="1236241" cy="219075"/>
              <a:chOff x="3337607" y="405848"/>
              <a:chExt cx="1222104" cy="212035"/>
            </a:xfrm>
          </xdr:grpSpPr>
          <xdr:sp macro="" textlink="">
            <xdr:nvSpPr>
              <xdr:cNvPr id="1416193" name="Check Box 1" hidden="1">
                <a:extLst>
                  <a:ext uri="{63B3BB69-23CF-44E3-9099-C40C66FF867C}">
                    <a14:compatExt spid="_x0000_s1416193"/>
                  </a:ext>
                  <a:ext uri="{FF2B5EF4-FFF2-40B4-BE49-F238E27FC236}">
                    <a16:creationId xmlns:a16="http://schemas.microsoft.com/office/drawing/2014/main" id="{00000000-0008-0000-1D00-0000019C1500}"/>
                  </a:ext>
                </a:extLst>
              </xdr:cNvPr>
              <xdr:cNvSpPr/>
            </xdr:nvSpPr>
            <xdr:spPr bwMode="auto">
              <a:xfrm>
                <a:off x="3337607" y="405848"/>
                <a:ext cx="67046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4" name="Check Box 2" hidden="1">
                <a:extLst>
                  <a:ext uri="{63B3BB69-23CF-44E3-9099-C40C66FF867C}">
                    <a14:compatExt spid="_x0000_s1416194"/>
                  </a:ext>
                  <a:ext uri="{FF2B5EF4-FFF2-40B4-BE49-F238E27FC236}">
                    <a16:creationId xmlns:a16="http://schemas.microsoft.com/office/drawing/2014/main" id="{00000000-0008-0000-1D00-0000029C1500}"/>
                  </a:ext>
                </a:extLst>
              </xdr:cNvPr>
              <xdr:cNvSpPr/>
            </xdr:nvSpPr>
            <xdr:spPr bwMode="auto">
              <a:xfrm>
                <a:off x="3882196"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14</xdr:row>
          <xdr:rowOff>152400</xdr:rowOff>
        </xdr:from>
        <xdr:to>
          <xdr:col>26</xdr:col>
          <xdr:colOff>121816</xdr:colOff>
          <xdr:row>16</xdr:row>
          <xdr:rowOff>28575</xdr:rowOff>
        </xdr:to>
        <xdr:grpSp>
          <xdr:nvGrpSpPr>
            <xdr:cNvPr id="9" name="グループ化 8">
              <a:extLst>
                <a:ext uri="{FF2B5EF4-FFF2-40B4-BE49-F238E27FC236}">
                  <a16:creationId xmlns:a16="http://schemas.microsoft.com/office/drawing/2014/main" id="{00000000-0008-0000-1D00-000009000000}"/>
                </a:ext>
              </a:extLst>
            </xdr:cNvPr>
            <xdr:cNvGrpSpPr/>
          </xdr:nvGrpSpPr>
          <xdr:grpSpPr>
            <a:xfrm>
              <a:off x="3438525" y="2352675"/>
              <a:ext cx="1236241" cy="219075"/>
              <a:chOff x="3337607" y="405848"/>
              <a:chExt cx="1222104" cy="212035"/>
            </a:xfrm>
          </xdr:grpSpPr>
          <xdr:sp macro="" textlink="">
            <xdr:nvSpPr>
              <xdr:cNvPr id="1416195" name="Check Box 3" hidden="1">
                <a:extLst>
                  <a:ext uri="{63B3BB69-23CF-44E3-9099-C40C66FF867C}">
                    <a14:compatExt spid="_x0000_s1416195"/>
                  </a:ext>
                  <a:ext uri="{FF2B5EF4-FFF2-40B4-BE49-F238E27FC236}">
                    <a16:creationId xmlns:a16="http://schemas.microsoft.com/office/drawing/2014/main" id="{00000000-0008-0000-1D00-0000039C1500}"/>
                  </a:ext>
                </a:extLst>
              </xdr:cNvPr>
              <xdr:cNvSpPr/>
            </xdr:nvSpPr>
            <xdr:spPr bwMode="auto">
              <a:xfrm>
                <a:off x="3337607" y="405848"/>
                <a:ext cx="67046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6" name="Check Box 4" hidden="1">
                <a:extLst>
                  <a:ext uri="{63B3BB69-23CF-44E3-9099-C40C66FF867C}">
                    <a14:compatExt spid="_x0000_s1416196"/>
                  </a:ext>
                  <a:ext uri="{FF2B5EF4-FFF2-40B4-BE49-F238E27FC236}">
                    <a16:creationId xmlns:a16="http://schemas.microsoft.com/office/drawing/2014/main" id="{00000000-0008-0000-1D00-0000049C1500}"/>
                  </a:ext>
                </a:extLst>
              </xdr:cNvPr>
              <xdr:cNvSpPr/>
            </xdr:nvSpPr>
            <xdr:spPr bwMode="auto">
              <a:xfrm>
                <a:off x="3882196"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20</xdr:row>
          <xdr:rowOff>152400</xdr:rowOff>
        </xdr:from>
        <xdr:to>
          <xdr:col>26</xdr:col>
          <xdr:colOff>121816</xdr:colOff>
          <xdr:row>22</xdr:row>
          <xdr:rowOff>28575</xdr:rowOff>
        </xdr:to>
        <xdr:grpSp>
          <xdr:nvGrpSpPr>
            <xdr:cNvPr id="10" name="グループ化 9">
              <a:extLst>
                <a:ext uri="{FF2B5EF4-FFF2-40B4-BE49-F238E27FC236}">
                  <a16:creationId xmlns:a16="http://schemas.microsoft.com/office/drawing/2014/main" id="{00000000-0008-0000-1D00-00000A000000}"/>
                </a:ext>
              </a:extLst>
            </xdr:cNvPr>
            <xdr:cNvGrpSpPr/>
          </xdr:nvGrpSpPr>
          <xdr:grpSpPr>
            <a:xfrm>
              <a:off x="3438525" y="3381375"/>
              <a:ext cx="1236241" cy="219075"/>
              <a:chOff x="3337607" y="405848"/>
              <a:chExt cx="1222104" cy="212035"/>
            </a:xfrm>
          </xdr:grpSpPr>
          <xdr:sp macro="" textlink="">
            <xdr:nvSpPr>
              <xdr:cNvPr id="1416197" name="Check Box 5" hidden="1">
                <a:extLst>
                  <a:ext uri="{63B3BB69-23CF-44E3-9099-C40C66FF867C}">
                    <a14:compatExt spid="_x0000_s1416197"/>
                  </a:ext>
                  <a:ext uri="{FF2B5EF4-FFF2-40B4-BE49-F238E27FC236}">
                    <a16:creationId xmlns:a16="http://schemas.microsoft.com/office/drawing/2014/main" id="{00000000-0008-0000-1D00-0000059C1500}"/>
                  </a:ext>
                </a:extLst>
              </xdr:cNvPr>
              <xdr:cNvSpPr/>
            </xdr:nvSpPr>
            <xdr:spPr bwMode="auto">
              <a:xfrm>
                <a:off x="3337607" y="405848"/>
                <a:ext cx="67046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8" name="Check Box 6" hidden="1">
                <a:extLst>
                  <a:ext uri="{63B3BB69-23CF-44E3-9099-C40C66FF867C}">
                    <a14:compatExt spid="_x0000_s1416198"/>
                  </a:ext>
                  <a:ext uri="{FF2B5EF4-FFF2-40B4-BE49-F238E27FC236}">
                    <a16:creationId xmlns:a16="http://schemas.microsoft.com/office/drawing/2014/main" id="{00000000-0008-0000-1D00-0000069C1500}"/>
                  </a:ext>
                </a:extLst>
              </xdr:cNvPr>
              <xdr:cNvSpPr/>
            </xdr:nvSpPr>
            <xdr:spPr bwMode="auto">
              <a:xfrm>
                <a:off x="3882196"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22</xdr:row>
          <xdr:rowOff>142875</xdr:rowOff>
        </xdr:from>
        <xdr:to>
          <xdr:col>26</xdr:col>
          <xdr:colOff>121816</xdr:colOff>
          <xdr:row>24</xdr:row>
          <xdr:rowOff>19050</xdr:rowOff>
        </xdr:to>
        <xdr:grpSp>
          <xdr:nvGrpSpPr>
            <xdr:cNvPr id="11" name="グループ化 10">
              <a:extLst>
                <a:ext uri="{FF2B5EF4-FFF2-40B4-BE49-F238E27FC236}">
                  <a16:creationId xmlns:a16="http://schemas.microsoft.com/office/drawing/2014/main" id="{00000000-0008-0000-1D00-00000B000000}"/>
                </a:ext>
              </a:extLst>
            </xdr:cNvPr>
            <xdr:cNvGrpSpPr/>
          </xdr:nvGrpSpPr>
          <xdr:grpSpPr>
            <a:xfrm>
              <a:off x="3438525" y="3714750"/>
              <a:ext cx="1236241" cy="219075"/>
              <a:chOff x="3337607" y="405848"/>
              <a:chExt cx="1222104" cy="212035"/>
            </a:xfrm>
          </xdr:grpSpPr>
          <xdr:sp macro="" textlink="">
            <xdr:nvSpPr>
              <xdr:cNvPr id="1416199" name="Check Box 7" hidden="1">
                <a:extLst>
                  <a:ext uri="{63B3BB69-23CF-44E3-9099-C40C66FF867C}">
                    <a14:compatExt spid="_x0000_s1416199"/>
                  </a:ext>
                  <a:ext uri="{FF2B5EF4-FFF2-40B4-BE49-F238E27FC236}">
                    <a16:creationId xmlns:a16="http://schemas.microsoft.com/office/drawing/2014/main" id="{00000000-0008-0000-1D00-0000079C1500}"/>
                  </a:ext>
                </a:extLst>
              </xdr:cNvPr>
              <xdr:cNvSpPr/>
            </xdr:nvSpPr>
            <xdr:spPr bwMode="auto">
              <a:xfrm>
                <a:off x="3337607" y="405848"/>
                <a:ext cx="67046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0" name="Check Box 8" hidden="1">
                <a:extLst>
                  <a:ext uri="{63B3BB69-23CF-44E3-9099-C40C66FF867C}">
                    <a14:compatExt spid="_x0000_s1416200"/>
                  </a:ext>
                  <a:ext uri="{FF2B5EF4-FFF2-40B4-BE49-F238E27FC236}">
                    <a16:creationId xmlns:a16="http://schemas.microsoft.com/office/drawing/2014/main" id="{00000000-0008-0000-1D00-0000089C1500}"/>
                  </a:ext>
                </a:extLst>
              </xdr:cNvPr>
              <xdr:cNvSpPr/>
            </xdr:nvSpPr>
            <xdr:spPr bwMode="auto">
              <a:xfrm>
                <a:off x="3882196"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25</xdr:row>
      <xdr:rowOff>1</xdr:rowOff>
    </xdr:from>
    <xdr:to>
      <xdr:col>25</xdr:col>
      <xdr:colOff>57149</xdr:colOff>
      <xdr:row>27</xdr:row>
      <xdr:rowOff>1</xdr:rowOff>
    </xdr:to>
    <xdr:sp macro="" textlink="">
      <xdr:nvSpPr>
        <xdr:cNvPr id="12" name="AutoShape 2">
          <a:extLst>
            <a:ext uri="{FF2B5EF4-FFF2-40B4-BE49-F238E27FC236}">
              <a16:creationId xmlns:a16="http://schemas.microsoft.com/office/drawing/2014/main" id="{00000000-0008-0000-1D00-00000C000000}"/>
            </a:ext>
          </a:extLst>
        </xdr:cNvPr>
        <xdr:cNvSpPr>
          <a:spLocks noChangeArrowheads="1"/>
        </xdr:cNvSpPr>
      </xdr:nvSpPr>
      <xdr:spPr bwMode="auto">
        <a:xfrm>
          <a:off x="514349" y="4086226"/>
          <a:ext cx="3914775" cy="34290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27</xdr:row>
          <xdr:rowOff>152400</xdr:rowOff>
        </xdr:from>
        <xdr:to>
          <xdr:col>26</xdr:col>
          <xdr:colOff>121816</xdr:colOff>
          <xdr:row>29</xdr:row>
          <xdr:rowOff>28575</xdr:rowOff>
        </xdr:to>
        <xdr:grpSp>
          <xdr:nvGrpSpPr>
            <xdr:cNvPr id="13" name="グループ化 12">
              <a:extLst>
                <a:ext uri="{FF2B5EF4-FFF2-40B4-BE49-F238E27FC236}">
                  <a16:creationId xmlns:a16="http://schemas.microsoft.com/office/drawing/2014/main" id="{00000000-0008-0000-1D00-00000D000000}"/>
                </a:ext>
              </a:extLst>
            </xdr:cNvPr>
            <xdr:cNvGrpSpPr/>
          </xdr:nvGrpSpPr>
          <xdr:grpSpPr>
            <a:xfrm>
              <a:off x="3438525" y="4581525"/>
              <a:ext cx="1236241" cy="219075"/>
              <a:chOff x="3337607" y="405848"/>
              <a:chExt cx="1222104" cy="212035"/>
            </a:xfrm>
          </xdr:grpSpPr>
          <xdr:sp macro="" textlink="">
            <xdr:nvSpPr>
              <xdr:cNvPr id="1416201" name="Check Box 9" hidden="1">
                <a:extLst>
                  <a:ext uri="{63B3BB69-23CF-44E3-9099-C40C66FF867C}">
                    <a14:compatExt spid="_x0000_s1416201"/>
                  </a:ext>
                  <a:ext uri="{FF2B5EF4-FFF2-40B4-BE49-F238E27FC236}">
                    <a16:creationId xmlns:a16="http://schemas.microsoft.com/office/drawing/2014/main" id="{00000000-0008-0000-1D00-0000099C1500}"/>
                  </a:ext>
                </a:extLst>
              </xdr:cNvPr>
              <xdr:cNvSpPr/>
            </xdr:nvSpPr>
            <xdr:spPr bwMode="auto">
              <a:xfrm>
                <a:off x="3337607" y="405848"/>
                <a:ext cx="67046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2" name="Check Box 10" hidden="1">
                <a:extLst>
                  <a:ext uri="{63B3BB69-23CF-44E3-9099-C40C66FF867C}">
                    <a14:compatExt spid="_x0000_s1416202"/>
                  </a:ext>
                  <a:ext uri="{FF2B5EF4-FFF2-40B4-BE49-F238E27FC236}">
                    <a16:creationId xmlns:a16="http://schemas.microsoft.com/office/drawing/2014/main" id="{00000000-0008-0000-1D00-00000A9C1500}"/>
                  </a:ext>
                </a:extLst>
              </xdr:cNvPr>
              <xdr:cNvSpPr/>
            </xdr:nvSpPr>
            <xdr:spPr bwMode="auto">
              <a:xfrm>
                <a:off x="3882196"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31</xdr:row>
          <xdr:rowOff>133350</xdr:rowOff>
        </xdr:from>
        <xdr:to>
          <xdr:col>26</xdr:col>
          <xdr:colOff>121816</xdr:colOff>
          <xdr:row>33</xdr:row>
          <xdr:rowOff>9525</xdr:rowOff>
        </xdr:to>
        <xdr:grpSp>
          <xdr:nvGrpSpPr>
            <xdr:cNvPr id="14" name="グループ化 13">
              <a:extLst>
                <a:ext uri="{FF2B5EF4-FFF2-40B4-BE49-F238E27FC236}">
                  <a16:creationId xmlns:a16="http://schemas.microsoft.com/office/drawing/2014/main" id="{00000000-0008-0000-1D00-00000E000000}"/>
                </a:ext>
              </a:extLst>
            </xdr:cNvPr>
            <xdr:cNvGrpSpPr/>
          </xdr:nvGrpSpPr>
          <xdr:grpSpPr>
            <a:xfrm>
              <a:off x="3438525" y="5248275"/>
              <a:ext cx="1236241" cy="219075"/>
              <a:chOff x="3337607" y="405848"/>
              <a:chExt cx="1222104" cy="212035"/>
            </a:xfrm>
          </xdr:grpSpPr>
          <xdr:sp macro="" textlink="">
            <xdr:nvSpPr>
              <xdr:cNvPr id="1416203" name="Check Box 11" hidden="1">
                <a:extLst>
                  <a:ext uri="{63B3BB69-23CF-44E3-9099-C40C66FF867C}">
                    <a14:compatExt spid="_x0000_s1416203"/>
                  </a:ext>
                  <a:ext uri="{FF2B5EF4-FFF2-40B4-BE49-F238E27FC236}">
                    <a16:creationId xmlns:a16="http://schemas.microsoft.com/office/drawing/2014/main" id="{00000000-0008-0000-1D00-00000B9C1500}"/>
                  </a:ext>
                </a:extLst>
              </xdr:cNvPr>
              <xdr:cNvSpPr/>
            </xdr:nvSpPr>
            <xdr:spPr bwMode="auto">
              <a:xfrm>
                <a:off x="3337607" y="405848"/>
                <a:ext cx="67046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4" name="Check Box 12" hidden="1">
                <a:extLst>
                  <a:ext uri="{63B3BB69-23CF-44E3-9099-C40C66FF867C}">
                    <a14:compatExt spid="_x0000_s1416204"/>
                  </a:ext>
                  <a:ext uri="{FF2B5EF4-FFF2-40B4-BE49-F238E27FC236}">
                    <a16:creationId xmlns:a16="http://schemas.microsoft.com/office/drawing/2014/main" id="{00000000-0008-0000-1D00-00000C9C1500}"/>
                  </a:ext>
                </a:extLst>
              </xdr:cNvPr>
              <xdr:cNvSpPr/>
            </xdr:nvSpPr>
            <xdr:spPr bwMode="auto">
              <a:xfrm>
                <a:off x="3882196"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33</xdr:row>
          <xdr:rowOff>152400</xdr:rowOff>
        </xdr:from>
        <xdr:to>
          <xdr:col>26</xdr:col>
          <xdr:colOff>121816</xdr:colOff>
          <xdr:row>35</xdr:row>
          <xdr:rowOff>28575</xdr:rowOff>
        </xdr:to>
        <xdr:grpSp>
          <xdr:nvGrpSpPr>
            <xdr:cNvPr id="15" name="グループ化 14">
              <a:extLst>
                <a:ext uri="{FF2B5EF4-FFF2-40B4-BE49-F238E27FC236}">
                  <a16:creationId xmlns:a16="http://schemas.microsoft.com/office/drawing/2014/main" id="{00000000-0008-0000-1D00-00000F000000}"/>
                </a:ext>
              </a:extLst>
            </xdr:cNvPr>
            <xdr:cNvGrpSpPr/>
          </xdr:nvGrpSpPr>
          <xdr:grpSpPr>
            <a:xfrm>
              <a:off x="3438525" y="5610225"/>
              <a:ext cx="1236241" cy="219075"/>
              <a:chOff x="3337607" y="405848"/>
              <a:chExt cx="1222104" cy="212035"/>
            </a:xfrm>
          </xdr:grpSpPr>
          <xdr:sp macro="" textlink="">
            <xdr:nvSpPr>
              <xdr:cNvPr id="1416205" name="Check Box 13" hidden="1">
                <a:extLst>
                  <a:ext uri="{63B3BB69-23CF-44E3-9099-C40C66FF867C}">
                    <a14:compatExt spid="_x0000_s1416205"/>
                  </a:ext>
                  <a:ext uri="{FF2B5EF4-FFF2-40B4-BE49-F238E27FC236}">
                    <a16:creationId xmlns:a16="http://schemas.microsoft.com/office/drawing/2014/main" id="{00000000-0008-0000-1D00-00000D9C1500}"/>
                  </a:ext>
                </a:extLst>
              </xdr:cNvPr>
              <xdr:cNvSpPr/>
            </xdr:nvSpPr>
            <xdr:spPr bwMode="auto">
              <a:xfrm>
                <a:off x="3337607" y="405848"/>
                <a:ext cx="67046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6" name="Check Box 14" hidden="1">
                <a:extLst>
                  <a:ext uri="{63B3BB69-23CF-44E3-9099-C40C66FF867C}">
                    <a14:compatExt spid="_x0000_s1416206"/>
                  </a:ext>
                  <a:ext uri="{FF2B5EF4-FFF2-40B4-BE49-F238E27FC236}">
                    <a16:creationId xmlns:a16="http://schemas.microsoft.com/office/drawing/2014/main" id="{00000000-0008-0000-1D00-00000E9C1500}"/>
                  </a:ext>
                </a:extLst>
              </xdr:cNvPr>
              <xdr:cNvSpPr/>
            </xdr:nvSpPr>
            <xdr:spPr bwMode="auto">
              <a:xfrm>
                <a:off x="3882196"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104775</xdr:colOff>
          <xdr:row>44</xdr:row>
          <xdr:rowOff>85725</xdr:rowOff>
        </xdr:from>
        <xdr:to>
          <xdr:col>25</xdr:col>
          <xdr:colOff>60959</xdr:colOff>
          <xdr:row>46</xdr:row>
          <xdr:rowOff>28575</xdr:rowOff>
        </xdr:to>
        <xdr:grpSp>
          <xdr:nvGrpSpPr>
            <xdr:cNvPr id="16" name="グループ化 15">
              <a:extLst>
                <a:ext uri="{FF2B5EF4-FFF2-40B4-BE49-F238E27FC236}">
                  <a16:creationId xmlns:a16="http://schemas.microsoft.com/office/drawing/2014/main" id="{00000000-0008-0000-1D00-000010000000}"/>
                </a:ext>
              </a:extLst>
            </xdr:cNvPr>
            <xdr:cNvGrpSpPr/>
          </xdr:nvGrpSpPr>
          <xdr:grpSpPr>
            <a:xfrm>
              <a:off x="2486025" y="7429500"/>
              <a:ext cx="1946909" cy="285750"/>
              <a:chOff x="2562224" y="9705970"/>
              <a:chExt cx="2009775" cy="247650"/>
            </a:xfrm>
          </xdr:grpSpPr>
          <xdr:grpSp>
            <xdr:nvGrpSpPr>
              <xdr:cNvPr id="17" name="グループ化 29">
                <a:extLst>
                  <a:ext uri="{FF2B5EF4-FFF2-40B4-BE49-F238E27FC236}">
                    <a16:creationId xmlns:a16="http://schemas.microsoft.com/office/drawing/2014/main" id="{00000000-0008-0000-1D00-000011000000}"/>
                  </a:ext>
                </a:extLst>
              </xdr:cNvPr>
              <xdr:cNvGrpSpPr>
                <a:grpSpLocks/>
              </xdr:cNvGrpSpPr>
            </xdr:nvGrpSpPr>
            <xdr:grpSpPr bwMode="auto">
              <a:xfrm>
                <a:off x="2562224" y="9715500"/>
                <a:ext cx="1238351" cy="219075"/>
                <a:chOff x="33376" y="4058"/>
                <a:chExt cx="12221" cy="2120"/>
              </a:xfrm>
            </xdr:grpSpPr>
            <xdr:sp macro="" textlink="">
              <xdr:nvSpPr>
                <xdr:cNvPr id="1416207" name="Check Box 15" hidden="1">
                  <a:extLst>
                    <a:ext uri="{63B3BB69-23CF-44E3-9099-C40C66FF867C}">
                      <a14:compatExt spid="_x0000_s1416207"/>
                    </a:ext>
                    <a:ext uri="{FF2B5EF4-FFF2-40B4-BE49-F238E27FC236}">
                      <a16:creationId xmlns:a16="http://schemas.microsoft.com/office/drawing/2014/main" id="{00000000-0008-0000-1D00-00000F9C15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8" name="Check Box 16" hidden="1">
                  <a:extLst>
                    <a:ext uri="{63B3BB69-23CF-44E3-9099-C40C66FF867C}">
                      <a14:compatExt spid="_x0000_s1416208"/>
                    </a:ext>
                    <a:ext uri="{FF2B5EF4-FFF2-40B4-BE49-F238E27FC236}">
                      <a16:creationId xmlns:a16="http://schemas.microsoft.com/office/drawing/2014/main" id="{00000000-0008-0000-1D00-0000109C15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6209" name="Check Box 17" hidden="1">
                <a:extLst>
                  <a:ext uri="{63B3BB69-23CF-44E3-9099-C40C66FF867C}">
                    <a14:compatExt spid="_x0000_s1416209"/>
                  </a:ext>
                  <a:ext uri="{FF2B5EF4-FFF2-40B4-BE49-F238E27FC236}">
                    <a16:creationId xmlns:a16="http://schemas.microsoft.com/office/drawing/2014/main" id="{00000000-0008-0000-1D00-0000119C1500}"/>
                  </a:ext>
                </a:extLst>
              </xdr:cNvPr>
              <xdr:cNvSpPr/>
            </xdr:nvSpPr>
            <xdr:spPr bwMode="auto">
              <a:xfrm>
                <a:off x="3724274" y="9705970"/>
                <a:ext cx="8477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38</xdr:row>
          <xdr:rowOff>114300</xdr:rowOff>
        </xdr:from>
        <xdr:to>
          <xdr:col>26</xdr:col>
          <xdr:colOff>121816</xdr:colOff>
          <xdr:row>39</xdr:row>
          <xdr:rowOff>161925</xdr:rowOff>
        </xdr:to>
        <xdr:grpSp>
          <xdr:nvGrpSpPr>
            <xdr:cNvPr id="18" name="グループ化 17">
              <a:extLst>
                <a:ext uri="{FF2B5EF4-FFF2-40B4-BE49-F238E27FC236}">
                  <a16:creationId xmlns:a16="http://schemas.microsoft.com/office/drawing/2014/main" id="{00000000-0008-0000-1D00-000012000000}"/>
                </a:ext>
              </a:extLst>
            </xdr:cNvPr>
            <xdr:cNvGrpSpPr/>
          </xdr:nvGrpSpPr>
          <xdr:grpSpPr>
            <a:xfrm>
              <a:off x="3438525" y="6429375"/>
              <a:ext cx="1236241" cy="219075"/>
              <a:chOff x="3337607" y="405848"/>
              <a:chExt cx="1222104" cy="212035"/>
            </a:xfrm>
          </xdr:grpSpPr>
          <xdr:sp macro="" textlink="">
            <xdr:nvSpPr>
              <xdr:cNvPr id="1416210" name="Check Box 18" hidden="1">
                <a:extLst>
                  <a:ext uri="{63B3BB69-23CF-44E3-9099-C40C66FF867C}">
                    <a14:compatExt spid="_x0000_s1416210"/>
                  </a:ext>
                  <a:ext uri="{FF2B5EF4-FFF2-40B4-BE49-F238E27FC236}">
                    <a16:creationId xmlns:a16="http://schemas.microsoft.com/office/drawing/2014/main" id="{00000000-0008-0000-1D00-0000129C1500}"/>
                  </a:ext>
                </a:extLst>
              </xdr:cNvPr>
              <xdr:cNvSpPr/>
            </xdr:nvSpPr>
            <xdr:spPr bwMode="auto">
              <a:xfrm>
                <a:off x="3337607" y="405848"/>
                <a:ext cx="67046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11" name="Check Box 19" hidden="1">
                <a:extLst>
                  <a:ext uri="{63B3BB69-23CF-44E3-9099-C40C66FF867C}">
                    <a14:compatExt spid="_x0000_s1416211"/>
                  </a:ext>
                  <a:ext uri="{FF2B5EF4-FFF2-40B4-BE49-F238E27FC236}">
                    <a16:creationId xmlns:a16="http://schemas.microsoft.com/office/drawing/2014/main" id="{00000000-0008-0000-1D00-0000139C1500}"/>
                  </a:ext>
                </a:extLst>
              </xdr:cNvPr>
              <xdr:cNvSpPr/>
            </xdr:nvSpPr>
            <xdr:spPr bwMode="auto">
              <a:xfrm>
                <a:off x="3882196"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49</xdr:row>
      <xdr:rowOff>0</xdr:rowOff>
    </xdr:from>
    <xdr:to>
      <xdr:col>23</xdr:col>
      <xdr:colOff>57150</xdr:colOff>
      <xdr:row>50</xdr:row>
      <xdr:rowOff>19422</xdr:rowOff>
    </xdr:to>
    <xdr:grpSp>
      <xdr:nvGrpSpPr>
        <xdr:cNvPr id="19" name="グループ化 18">
          <a:extLst>
            <a:ext uri="{FF2B5EF4-FFF2-40B4-BE49-F238E27FC236}">
              <a16:creationId xmlns:a16="http://schemas.microsoft.com/office/drawing/2014/main" id="{00000000-0008-0000-1D00-000013000000}"/>
            </a:ext>
          </a:extLst>
        </xdr:cNvPr>
        <xdr:cNvGrpSpPr/>
      </xdr:nvGrpSpPr>
      <xdr:grpSpPr>
        <a:xfrm>
          <a:off x="2905125" y="8201025"/>
          <a:ext cx="1162050" cy="190872"/>
          <a:chOff x="3149608" y="2696140"/>
          <a:chExt cx="1162622" cy="202825"/>
        </a:xfrm>
      </xdr:grpSpPr>
      <xdr:sp macro="" textlink="">
        <xdr:nvSpPr>
          <xdr:cNvPr id="20"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14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1"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15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49</xdr:row>
          <xdr:rowOff>161925</xdr:rowOff>
        </xdr:from>
        <xdr:to>
          <xdr:col>25</xdr:col>
          <xdr:colOff>57150</xdr:colOff>
          <xdr:row>51</xdr:row>
          <xdr:rowOff>0</xdr:rowOff>
        </xdr:to>
        <xdr:grpSp>
          <xdr:nvGrpSpPr>
            <xdr:cNvPr id="22" name="グループ化 21">
              <a:extLst>
                <a:ext uri="{FF2B5EF4-FFF2-40B4-BE49-F238E27FC236}">
                  <a16:creationId xmlns:a16="http://schemas.microsoft.com/office/drawing/2014/main" id="{00000000-0008-0000-1D00-000016000000}"/>
                </a:ext>
              </a:extLst>
            </xdr:cNvPr>
            <xdr:cNvGrpSpPr/>
          </xdr:nvGrpSpPr>
          <xdr:grpSpPr>
            <a:xfrm>
              <a:off x="3267075" y="8362950"/>
              <a:ext cx="1162050" cy="180975"/>
              <a:chOff x="3149684" y="2697233"/>
              <a:chExt cx="1162625" cy="202824"/>
            </a:xfrm>
          </xdr:grpSpPr>
          <xdr:sp macro="" textlink="">
            <xdr:nvSpPr>
              <xdr:cNvPr id="1416212" name="Check Box 20" hidden="1">
                <a:extLst>
                  <a:ext uri="{63B3BB69-23CF-44E3-9099-C40C66FF867C}">
                    <a14:compatExt spid="_x0000_s1416212"/>
                  </a:ext>
                  <a:ext uri="{FF2B5EF4-FFF2-40B4-BE49-F238E27FC236}">
                    <a16:creationId xmlns:a16="http://schemas.microsoft.com/office/drawing/2014/main" id="{00000000-0008-0000-1D00-0000149C1500}"/>
                  </a:ext>
                </a:extLst>
              </xdr:cNvPr>
              <xdr:cNvSpPr/>
            </xdr:nvSpPr>
            <xdr:spPr bwMode="auto">
              <a:xfrm>
                <a:off x="3149684" y="269723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13" name="Check Box 21" hidden="1">
                <a:extLst>
                  <a:ext uri="{63B3BB69-23CF-44E3-9099-C40C66FF867C}">
                    <a14:compatExt spid="_x0000_s1416213"/>
                  </a:ext>
                  <a:ext uri="{FF2B5EF4-FFF2-40B4-BE49-F238E27FC236}">
                    <a16:creationId xmlns:a16="http://schemas.microsoft.com/office/drawing/2014/main" id="{00000000-0008-0000-1D00-0000159C1500}"/>
                  </a:ext>
                </a:extLst>
              </xdr:cNvPr>
              <xdr:cNvSpPr/>
            </xdr:nvSpPr>
            <xdr:spPr bwMode="auto">
              <a:xfrm>
                <a:off x="3754816" y="2697234"/>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171450</xdr:colOff>
          <xdr:row>54</xdr:row>
          <xdr:rowOff>152401</xdr:rowOff>
        </xdr:from>
        <xdr:to>
          <xdr:col>13</xdr:col>
          <xdr:colOff>47625</xdr:colOff>
          <xdr:row>57</xdr:row>
          <xdr:rowOff>9525</xdr:rowOff>
        </xdr:to>
        <xdr:grpSp>
          <xdr:nvGrpSpPr>
            <xdr:cNvPr id="23" name="グループ化 22">
              <a:extLst>
                <a:ext uri="{FF2B5EF4-FFF2-40B4-BE49-F238E27FC236}">
                  <a16:creationId xmlns:a16="http://schemas.microsoft.com/office/drawing/2014/main" id="{00000000-0008-0000-1D00-000017000000}"/>
                </a:ext>
              </a:extLst>
            </xdr:cNvPr>
            <xdr:cNvGrpSpPr/>
          </xdr:nvGrpSpPr>
          <xdr:grpSpPr>
            <a:xfrm>
              <a:off x="2009775" y="9210676"/>
              <a:ext cx="238125" cy="371474"/>
              <a:chOff x="2028825" y="8353448"/>
              <a:chExt cx="238125" cy="371457"/>
            </a:xfrm>
          </xdr:grpSpPr>
          <xdr:sp macro="" textlink="">
            <xdr:nvSpPr>
              <xdr:cNvPr id="1416214" name="Check Box 25" hidden="1">
                <a:extLst>
                  <a:ext uri="{63B3BB69-23CF-44E3-9099-C40C66FF867C}">
                    <a14:compatExt spid="_x0000_s1416214"/>
                  </a:ext>
                  <a:ext uri="{FF2B5EF4-FFF2-40B4-BE49-F238E27FC236}">
                    <a16:creationId xmlns:a16="http://schemas.microsoft.com/office/drawing/2014/main" id="{00000000-0008-0000-1D00-0000169C1500}"/>
                  </a:ext>
                </a:extLst>
              </xdr:cNvPr>
              <xdr:cNvSpPr/>
            </xdr:nvSpPr>
            <xdr:spPr bwMode="auto">
              <a:xfrm>
                <a:off x="2028825" y="8353448"/>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16215" name="Check Box 23" hidden="1">
                <a:extLst>
                  <a:ext uri="{63B3BB69-23CF-44E3-9099-C40C66FF867C}">
                    <a14:compatExt spid="_x0000_s1416215"/>
                  </a:ext>
                  <a:ext uri="{FF2B5EF4-FFF2-40B4-BE49-F238E27FC236}">
                    <a16:creationId xmlns:a16="http://schemas.microsoft.com/office/drawing/2014/main" id="{00000000-0008-0000-1D00-0000179C1500}"/>
                  </a:ext>
                </a:extLst>
              </xdr:cNvPr>
              <xdr:cNvSpPr/>
            </xdr:nvSpPr>
            <xdr:spPr bwMode="auto">
              <a:xfrm>
                <a:off x="2028825" y="8524880"/>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161925</xdr:colOff>
      <xdr:row>56</xdr:row>
      <xdr:rowOff>0</xdr:rowOff>
    </xdr:from>
    <xdr:to>
      <xdr:col>24</xdr:col>
      <xdr:colOff>57150</xdr:colOff>
      <xdr:row>57</xdr:row>
      <xdr:rowOff>28947</xdr:rowOff>
    </xdr:to>
    <xdr:grpSp>
      <xdr:nvGrpSpPr>
        <xdr:cNvPr id="24" name="グループ化 23">
          <a:extLst>
            <a:ext uri="{FF2B5EF4-FFF2-40B4-BE49-F238E27FC236}">
              <a16:creationId xmlns:a16="http://schemas.microsoft.com/office/drawing/2014/main" id="{00000000-0008-0000-1D00-000018000000}"/>
            </a:ext>
          </a:extLst>
        </xdr:cNvPr>
        <xdr:cNvGrpSpPr/>
      </xdr:nvGrpSpPr>
      <xdr:grpSpPr>
        <a:xfrm>
          <a:off x="3086100" y="9401175"/>
          <a:ext cx="1162050" cy="200397"/>
          <a:chOff x="3149650" y="2696140"/>
          <a:chExt cx="1162627" cy="202825"/>
        </a:xfrm>
      </xdr:grpSpPr>
      <xdr:sp macro="" textlink="">
        <xdr:nvSpPr>
          <xdr:cNvPr id="25"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D00-000019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6"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D00-00001A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16</xdr:col>
      <xdr:colOff>161925</xdr:colOff>
      <xdr:row>49</xdr:row>
      <xdr:rowOff>0</xdr:rowOff>
    </xdr:from>
    <xdr:to>
      <xdr:col>23</xdr:col>
      <xdr:colOff>57150</xdr:colOff>
      <xdr:row>50</xdr:row>
      <xdr:rowOff>19050</xdr:rowOff>
    </xdr:to>
    <xdr:grpSp>
      <xdr:nvGrpSpPr>
        <xdr:cNvPr id="27" name="Group 36">
          <a:extLst>
            <a:ext uri="{FF2B5EF4-FFF2-40B4-BE49-F238E27FC236}">
              <a16:creationId xmlns:a16="http://schemas.microsoft.com/office/drawing/2014/main" id="{00000000-0008-0000-1D00-00001B000000}"/>
            </a:ext>
          </a:extLst>
        </xdr:cNvPr>
        <xdr:cNvGrpSpPr>
          <a:grpSpLocks/>
        </xdr:cNvGrpSpPr>
      </xdr:nvGrpSpPr>
      <xdr:grpSpPr bwMode="auto">
        <a:xfrm>
          <a:off x="2905125" y="8201025"/>
          <a:ext cx="1162050" cy="190500"/>
          <a:chOff x="31496" y="26961"/>
          <a:chExt cx="11626" cy="2028"/>
        </a:xfrm>
      </xdr:grpSpPr>
      <xdr:sp macro="" textlink="">
        <xdr:nvSpPr>
          <xdr:cNvPr id="28"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1C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1D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19</xdr:col>
          <xdr:colOff>171450</xdr:colOff>
          <xdr:row>53</xdr:row>
          <xdr:rowOff>161925</xdr:rowOff>
        </xdr:from>
        <xdr:to>
          <xdr:col>21</xdr:col>
          <xdr:colOff>47625</xdr:colOff>
          <xdr:row>55</xdr:row>
          <xdr:rowOff>19050</xdr:rowOff>
        </xdr:to>
        <xdr:sp macro="" textlink="">
          <xdr:nvSpPr>
            <xdr:cNvPr id="1416216" name="Check Box 24" hidden="1">
              <a:extLst>
                <a:ext uri="{63B3BB69-23CF-44E3-9099-C40C66FF867C}">
                  <a14:compatExt spid="_x0000_s1416216"/>
                </a:ext>
                <a:ext uri="{FF2B5EF4-FFF2-40B4-BE49-F238E27FC236}">
                  <a16:creationId xmlns:a16="http://schemas.microsoft.com/office/drawing/2014/main" id="{00000000-0008-0000-1D00-000018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53</xdr:row>
          <xdr:rowOff>161925</xdr:rowOff>
        </xdr:from>
        <xdr:to>
          <xdr:col>24</xdr:col>
          <xdr:colOff>38100</xdr:colOff>
          <xdr:row>55</xdr:row>
          <xdr:rowOff>19050</xdr:rowOff>
        </xdr:to>
        <xdr:sp macro="" textlink="">
          <xdr:nvSpPr>
            <xdr:cNvPr id="1416217" name="Check Box 25" hidden="1">
              <a:extLst>
                <a:ext uri="{63B3BB69-23CF-44E3-9099-C40C66FF867C}">
                  <a14:compatExt spid="_x0000_s1416217"/>
                </a:ext>
                <a:ext uri="{FF2B5EF4-FFF2-40B4-BE49-F238E27FC236}">
                  <a16:creationId xmlns:a16="http://schemas.microsoft.com/office/drawing/2014/main" id="{00000000-0008-0000-1D00-000019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54</xdr:row>
          <xdr:rowOff>161925</xdr:rowOff>
        </xdr:from>
        <xdr:to>
          <xdr:col>21</xdr:col>
          <xdr:colOff>47625</xdr:colOff>
          <xdr:row>56</xdr:row>
          <xdr:rowOff>19050</xdr:rowOff>
        </xdr:to>
        <xdr:sp macro="" textlink="">
          <xdr:nvSpPr>
            <xdr:cNvPr id="1416218" name="Check Box 26" hidden="1">
              <a:extLst>
                <a:ext uri="{63B3BB69-23CF-44E3-9099-C40C66FF867C}">
                  <a14:compatExt spid="_x0000_s1416218"/>
                </a:ext>
                <a:ext uri="{FF2B5EF4-FFF2-40B4-BE49-F238E27FC236}">
                  <a16:creationId xmlns:a16="http://schemas.microsoft.com/office/drawing/2014/main" id="{00000000-0008-0000-1D00-00001A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54</xdr:row>
          <xdr:rowOff>161925</xdr:rowOff>
        </xdr:from>
        <xdr:to>
          <xdr:col>24</xdr:col>
          <xdr:colOff>38100</xdr:colOff>
          <xdr:row>56</xdr:row>
          <xdr:rowOff>19050</xdr:rowOff>
        </xdr:to>
        <xdr:sp macro="" textlink="">
          <xdr:nvSpPr>
            <xdr:cNvPr id="1416219" name="Check Box 27" hidden="1">
              <a:extLst>
                <a:ext uri="{63B3BB69-23CF-44E3-9099-C40C66FF867C}">
                  <a14:compatExt spid="_x0000_s1416219"/>
                </a:ext>
                <a:ext uri="{FF2B5EF4-FFF2-40B4-BE49-F238E27FC236}">
                  <a16:creationId xmlns:a16="http://schemas.microsoft.com/office/drawing/2014/main" id="{00000000-0008-0000-1D00-00001B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55</xdr:row>
          <xdr:rowOff>161925</xdr:rowOff>
        </xdr:from>
        <xdr:to>
          <xdr:col>21</xdr:col>
          <xdr:colOff>47625</xdr:colOff>
          <xdr:row>57</xdr:row>
          <xdr:rowOff>19050</xdr:rowOff>
        </xdr:to>
        <xdr:sp macro="" textlink="">
          <xdr:nvSpPr>
            <xdr:cNvPr id="1416220" name="Check Box 28" hidden="1">
              <a:extLst>
                <a:ext uri="{63B3BB69-23CF-44E3-9099-C40C66FF867C}">
                  <a14:compatExt spid="_x0000_s1416220"/>
                </a:ext>
                <a:ext uri="{FF2B5EF4-FFF2-40B4-BE49-F238E27FC236}">
                  <a16:creationId xmlns:a16="http://schemas.microsoft.com/office/drawing/2014/main" id="{00000000-0008-0000-1D00-00001C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55</xdr:row>
          <xdr:rowOff>161925</xdr:rowOff>
        </xdr:from>
        <xdr:to>
          <xdr:col>24</xdr:col>
          <xdr:colOff>38100</xdr:colOff>
          <xdr:row>57</xdr:row>
          <xdr:rowOff>19050</xdr:rowOff>
        </xdr:to>
        <xdr:sp macro="" textlink="">
          <xdr:nvSpPr>
            <xdr:cNvPr id="1416221" name="Check Box 29" hidden="1">
              <a:extLst>
                <a:ext uri="{63B3BB69-23CF-44E3-9099-C40C66FF867C}">
                  <a14:compatExt spid="_x0000_s1416221"/>
                </a:ext>
                <a:ext uri="{FF2B5EF4-FFF2-40B4-BE49-F238E27FC236}">
                  <a16:creationId xmlns:a16="http://schemas.microsoft.com/office/drawing/2014/main" id="{00000000-0008-0000-1D00-00001D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59</xdr:row>
          <xdr:rowOff>0</xdr:rowOff>
        </xdr:from>
        <xdr:to>
          <xdr:col>25</xdr:col>
          <xdr:colOff>57150</xdr:colOff>
          <xdr:row>60</xdr:row>
          <xdr:rowOff>9525</xdr:rowOff>
        </xdr:to>
        <xdr:grpSp>
          <xdr:nvGrpSpPr>
            <xdr:cNvPr id="30" name="グループ化 29">
              <a:extLst>
                <a:ext uri="{FF2B5EF4-FFF2-40B4-BE49-F238E27FC236}">
                  <a16:creationId xmlns:a16="http://schemas.microsoft.com/office/drawing/2014/main" id="{00000000-0008-0000-1D00-00001E000000}"/>
                </a:ext>
              </a:extLst>
            </xdr:cNvPr>
            <xdr:cNvGrpSpPr/>
          </xdr:nvGrpSpPr>
          <xdr:grpSpPr>
            <a:xfrm>
              <a:off x="3267075" y="9915525"/>
              <a:ext cx="1162050" cy="180975"/>
              <a:chOff x="3149684" y="2697242"/>
              <a:chExt cx="1162625" cy="202824"/>
            </a:xfrm>
          </xdr:grpSpPr>
          <xdr:sp macro="" textlink="">
            <xdr:nvSpPr>
              <xdr:cNvPr id="1416222" name="Check Box 30" hidden="1">
                <a:extLst>
                  <a:ext uri="{63B3BB69-23CF-44E3-9099-C40C66FF867C}">
                    <a14:compatExt spid="_x0000_s1416222"/>
                  </a:ext>
                  <a:ext uri="{FF2B5EF4-FFF2-40B4-BE49-F238E27FC236}">
                    <a16:creationId xmlns:a16="http://schemas.microsoft.com/office/drawing/2014/main" id="{00000000-0008-0000-1D00-00001E9C1500}"/>
                  </a:ext>
                </a:extLst>
              </xdr:cNvPr>
              <xdr:cNvSpPr/>
            </xdr:nvSpPr>
            <xdr:spPr bwMode="auto">
              <a:xfrm>
                <a:off x="3149684" y="269724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23" name="Check Box 31" hidden="1">
                <a:extLst>
                  <a:ext uri="{63B3BB69-23CF-44E3-9099-C40C66FF867C}">
                    <a14:compatExt spid="_x0000_s1416223"/>
                  </a:ext>
                  <a:ext uri="{FF2B5EF4-FFF2-40B4-BE49-F238E27FC236}">
                    <a16:creationId xmlns:a16="http://schemas.microsoft.com/office/drawing/2014/main" id="{00000000-0008-0000-1D00-00001F9C1500}"/>
                  </a:ext>
                </a:extLst>
              </xdr:cNvPr>
              <xdr:cNvSpPr/>
            </xdr:nvSpPr>
            <xdr:spPr bwMode="auto">
              <a:xfrm>
                <a:off x="3754816" y="2697243"/>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3" name="グループ化 2">
              <a:extLst>
                <a:ext uri="{FF2B5EF4-FFF2-40B4-BE49-F238E27FC236}">
                  <a16:creationId xmlns:a16="http://schemas.microsoft.com/office/drawing/2014/main" id="{00000000-0008-0000-1E00-000003000000}"/>
                </a:ext>
              </a:extLst>
            </xdr:cNvPr>
            <xdr:cNvGrpSpPr/>
          </xdr:nvGrpSpPr>
          <xdr:grpSpPr>
            <a:xfrm>
              <a:off x="-61959" y="-1168440"/>
              <a:ext cx="0" cy="0"/>
              <a:chOff x="-61959" y="-1168440"/>
              <a:chExt cx="0" cy="0"/>
            </a:xfrm>
          </xdr:grpSpPr>
        </xdr:grpSp>
        <xdr:clientData/>
      </xdr:twoCellAnchor>
    </mc:Choice>
    <mc:Fallback/>
  </mc:AlternateContent>
  <xdr:twoCellAnchor>
    <xdr:from>
      <xdr:col>16</xdr:col>
      <xdr:colOff>161925</xdr:colOff>
      <xdr:row>5</xdr:row>
      <xdr:rowOff>0</xdr:rowOff>
    </xdr:from>
    <xdr:to>
      <xdr:col>23</xdr:col>
      <xdr:colOff>57150</xdr:colOff>
      <xdr:row>6</xdr:row>
      <xdr:rowOff>0</xdr:rowOff>
    </xdr:to>
    <xdr:grpSp>
      <xdr:nvGrpSpPr>
        <xdr:cNvPr id="4" name="グループ化 3">
          <a:extLst>
            <a:ext uri="{FF2B5EF4-FFF2-40B4-BE49-F238E27FC236}">
              <a16:creationId xmlns:a16="http://schemas.microsoft.com/office/drawing/2014/main" id="{00000000-0008-0000-1E00-000004000000}"/>
            </a:ext>
          </a:extLst>
        </xdr:cNvPr>
        <xdr:cNvGrpSpPr/>
      </xdr:nvGrpSpPr>
      <xdr:grpSpPr>
        <a:xfrm>
          <a:off x="2905125" y="657225"/>
          <a:ext cx="1162050" cy="171450"/>
          <a:chOff x="3149608" y="2696140"/>
          <a:chExt cx="1162622" cy="202825"/>
        </a:xfrm>
      </xdr:grpSpPr>
      <xdr:sp macro="" textlink="">
        <xdr:nvSpPr>
          <xdr:cNvPr id="5"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E00-000005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E00-000006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17</xdr:col>
      <xdr:colOff>161925</xdr:colOff>
      <xdr:row>10</xdr:row>
      <xdr:rowOff>0</xdr:rowOff>
    </xdr:from>
    <xdr:to>
      <xdr:col>24</xdr:col>
      <xdr:colOff>57150</xdr:colOff>
      <xdr:row>11</xdr:row>
      <xdr:rowOff>28947</xdr:rowOff>
    </xdr:to>
    <xdr:grpSp>
      <xdr:nvGrpSpPr>
        <xdr:cNvPr id="7" name="グループ化 6">
          <a:extLst>
            <a:ext uri="{FF2B5EF4-FFF2-40B4-BE49-F238E27FC236}">
              <a16:creationId xmlns:a16="http://schemas.microsoft.com/office/drawing/2014/main" id="{00000000-0008-0000-1E00-000007000000}"/>
            </a:ext>
          </a:extLst>
        </xdr:cNvPr>
        <xdr:cNvGrpSpPr/>
      </xdr:nvGrpSpPr>
      <xdr:grpSpPr>
        <a:xfrm>
          <a:off x="3086100" y="1514475"/>
          <a:ext cx="1162050" cy="200397"/>
          <a:chOff x="3149650" y="2696140"/>
          <a:chExt cx="1162627" cy="202825"/>
        </a:xfrm>
      </xdr:grpSpPr>
      <xdr:sp macro="" textlink="">
        <xdr:nvSpPr>
          <xdr:cNvPr id="8"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E00-000008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E00-000009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161925</xdr:colOff>
          <xdr:row>19</xdr:row>
          <xdr:rowOff>142875</xdr:rowOff>
        </xdr:from>
        <xdr:to>
          <xdr:col>6</xdr:col>
          <xdr:colOff>0</xdr:colOff>
          <xdr:row>21</xdr:row>
          <xdr:rowOff>0</xdr:rowOff>
        </xdr:to>
        <xdr:sp macro="" textlink="">
          <xdr:nvSpPr>
            <xdr:cNvPr id="1372161" name="Check Box 1" hidden="1">
              <a:extLst>
                <a:ext uri="{63B3BB69-23CF-44E3-9099-C40C66FF867C}">
                  <a14:compatExt spid="_x0000_s1372161"/>
                </a:ext>
                <a:ext uri="{FF2B5EF4-FFF2-40B4-BE49-F238E27FC236}">
                  <a16:creationId xmlns:a16="http://schemas.microsoft.com/office/drawing/2014/main" id="{00000000-0008-0000-1E00-000001F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142875</xdr:rowOff>
        </xdr:from>
        <xdr:to>
          <xdr:col>26</xdr:col>
          <xdr:colOff>47625</xdr:colOff>
          <xdr:row>21</xdr:row>
          <xdr:rowOff>0</xdr:rowOff>
        </xdr:to>
        <xdr:sp macro="" textlink="">
          <xdr:nvSpPr>
            <xdr:cNvPr id="1372162" name="Check Box 2" hidden="1">
              <a:extLst>
                <a:ext uri="{63B3BB69-23CF-44E3-9099-C40C66FF867C}">
                  <a14:compatExt spid="_x0000_s1372162"/>
                </a:ext>
                <a:ext uri="{FF2B5EF4-FFF2-40B4-BE49-F238E27FC236}">
                  <a16:creationId xmlns:a16="http://schemas.microsoft.com/office/drawing/2014/main" id="{00000000-0008-0000-1E00-000002F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133350</xdr:colOff>
      <xdr:row>5</xdr:row>
      <xdr:rowOff>9525</xdr:rowOff>
    </xdr:from>
    <xdr:to>
      <xdr:col>36</xdr:col>
      <xdr:colOff>104775</xdr:colOff>
      <xdr:row>7</xdr:row>
      <xdr:rowOff>0</xdr:rowOff>
    </xdr:to>
    <xdr:sp macro="" textlink="">
      <xdr:nvSpPr>
        <xdr:cNvPr id="10" name="AutoShape 5">
          <a:extLst>
            <a:ext uri="{FF2B5EF4-FFF2-40B4-BE49-F238E27FC236}">
              <a16:creationId xmlns:a16="http://schemas.microsoft.com/office/drawing/2014/main" id="{00000000-0008-0000-1E00-00000A000000}"/>
            </a:ext>
          </a:extLst>
        </xdr:cNvPr>
        <xdr:cNvSpPr>
          <a:spLocks noChangeArrowheads="1"/>
        </xdr:cNvSpPr>
      </xdr:nvSpPr>
      <xdr:spPr bwMode="auto">
        <a:xfrm>
          <a:off x="704850" y="666750"/>
          <a:ext cx="5762625" cy="333375"/>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23</xdr:row>
      <xdr:rowOff>0</xdr:rowOff>
    </xdr:from>
    <xdr:to>
      <xdr:col>36</xdr:col>
      <xdr:colOff>85726</xdr:colOff>
      <xdr:row>26</xdr:row>
      <xdr:rowOff>9526</xdr:rowOff>
    </xdr:to>
    <xdr:sp macro="" textlink="">
      <xdr:nvSpPr>
        <xdr:cNvPr id="11" name="AutoShape 5">
          <a:extLst>
            <a:ext uri="{FF2B5EF4-FFF2-40B4-BE49-F238E27FC236}">
              <a16:creationId xmlns:a16="http://schemas.microsoft.com/office/drawing/2014/main" id="{00000000-0008-0000-1E00-00000B000000}"/>
            </a:ext>
          </a:extLst>
        </xdr:cNvPr>
        <xdr:cNvSpPr>
          <a:spLocks noChangeArrowheads="1"/>
        </xdr:cNvSpPr>
      </xdr:nvSpPr>
      <xdr:spPr bwMode="auto">
        <a:xfrm>
          <a:off x="666750" y="3743325"/>
          <a:ext cx="5781676" cy="523876"/>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30</xdr:row>
      <xdr:rowOff>0</xdr:rowOff>
    </xdr:from>
    <xdr:to>
      <xdr:col>36</xdr:col>
      <xdr:colOff>85726</xdr:colOff>
      <xdr:row>33</xdr:row>
      <xdr:rowOff>9526</xdr:rowOff>
    </xdr:to>
    <xdr:sp macro="" textlink="">
      <xdr:nvSpPr>
        <xdr:cNvPr id="12" name="AutoShape 5">
          <a:extLst>
            <a:ext uri="{FF2B5EF4-FFF2-40B4-BE49-F238E27FC236}">
              <a16:creationId xmlns:a16="http://schemas.microsoft.com/office/drawing/2014/main" id="{00000000-0008-0000-1E00-00000C000000}"/>
            </a:ext>
          </a:extLst>
        </xdr:cNvPr>
        <xdr:cNvSpPr>
          <a:spLocks noChangeArrowheads="1"/>
        </xdr:cNvSpPr>
      </xdr:nvSpPr>
      <xdr:spPr bwMode="auto">
        <a:xfrm>
          <a:off x="666750" y="4943475"/>
          <a:ext cx="5781676" cy="52387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28</xdr:row>
          <xdr:rowOff>0</xdr:rowOff>
        </xdr:from>
        <xdr:to>
          <xdr:col>24</xdr:col>
          <xdr:colOff>57150</xdr:colOff>
          <xdr:row>29</xdr:row>
          <xdr:rowOff>9525</xdr:rowOff>
        </xdr:to>
        <xdr:grpSp>
          <xdr:nvGrpSpPr>
            <xdr:cNvPr id="13" name="グループ化 12">
              <a:extLst>
                <a:ext uri="{FF2B5EF4-FFF2-40B4-BE49-F238E27FC236}">
                  <a16:creationId xmlns:a16="http://schemas.microsoft.com/office/drawing/2014/main" id="{00000000-0008-0000-1E00-00000D000000}"/>
                </a:ext>
              </a:extLst>
            </xdr:cNvPr>
            <xdr:cNvGrpSpPr/>
          </xdr:nvGrpSpPr>
          <xdr:grpSpPr>
            <a:xfrm>
              <a:off x="3086100" y="4600575"/>
              <a:ext cx="1162050" cy="180975"/>
              <a:chOff x="3149678" y="2697181"/>
              <a:chExt cx="1162623" cy="202824"/>
            </a:xfrm>
          </xdr:grpSpPr>
          <xdr:sp macro="" textlink="">
            <xdr:nvSpPr>
              <xdr:cNvPr id="1372163" name="Check Box 3" hidden="1">
                <a:extLst>
                  <a:ext uri="{63B3BB69-23CF-44E3-9099-C40C66FF867C}">
                    <a14:compatExt spid="_x0000_s1372163"/>
                  </a:ext>
                  <a:ext uri="{FF2B5EF4-FFF2-40B4-BE49-F238E27FC236}">
                    <a16:creationId xmlns:a16="http://schemas.microsoft.com/office/drawing/2014/main" id="{00000000-0008-0000-1E00-000003F01400}"/>
                  </a:ext>
                </a:extLst>
              </xdr:cNvPr>
              <xdr:cNvSpPr/>
            </xdr:nvSpPr>
            <xdr:spPr bwMode="auto">
              <a:xfrm>
                <a:off x="3149678" y="269718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64" name="Check Box 4" hidden="1">
                <a:extLst>
                  <a:ext uri="{63B3BB69-23CF-44E3-9099-C40C66FF867C}">
                    <a14:compatExt spid="_x0000_s1372164"/>
                  </a:ext>
                  <a:ext uri="{FF2B5EF4-FFF2-40B4-BE49-F238E27FC236}">
                    <a16:creationId xmlns:a16="http://schemas.microsoft.com/office/drawing/2014/main" id="{00000000-0008-0000-1E00-000004F01400}"/>
                  </a:ext>
                </a:extLst>
              </xdr:cNvPr>
              <xdr:cNvSpPr/>
            </xdr:nvSpPr>
            <xdr:spPr bwMode="auto">
              <a:xfrm>
                <a:off x="3754808" y="2697182"/>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37</xdr:row>
      <xdr:rowOff>161925</xdr:rowOff>
    </xdr:from>
    <xdr:to>
      <xdr:col>36</xdr:col>
      <xdr:colOff>85726</xdr:colOff>
      <xdr:row>40</xdr:row>
      <xdr:rowOff>0</xdr:rowOff>
    </xdr:to>
    <xdr:sp macro="" textlink="">
      <xdr:nvSpPr>
        <xdr:cNvPr id="14" name="AutoShape 5">
          <a:extLst>
            <a:ext uri="{FF2B5EF4-FFF2-40B4-BE49-F238E27FC236}">
              <a16:creationId xmlns:a16="http://schemas.microsoft.com/office/drawing/2014/main" id="{00000000-0008-0000-1E00-00000E000000}"/>
            </a:ext>
          </a:extLst>
        </xdr:cNvPr>
        <xdr:cNvSpPr>
          <a:spLocks noChangeArrowheads="1"/>
        </xdr:cNvSpPr>
      </xdr:nvSpPr>
      <xdr:spPr bwMode="auto">
        <a:xfrm>
          <a:off x="666750" y="6305550"/>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xdr:col>
          <xdr:colOff>161925</xdr:colOff>
          <xdr:row>42</xdr:row>
          <xdr:rowOff>161925</xdr:rowOff>
        </xdr:from>
        <xdr:to>
          <xdr:col>25</xdr:col>
          <xdr:colOff>95250</xdr:colOff>
          <xdr:row>44</xdr:row>
          <xdr:rowOff>8550</xdr:rowOff>
        </xdr:to>
        <xdr:grpSp>
          <xdr:nvGrpSpPr>
            <xdr:cNvPr id="15" name="グループ化 14">
              <a:extLst>
                <a:ext uri="{FF2B5EF4-FFF2-40B4-BE49-F238E27FC236}">
                  <a16:creationId xmlns:a16="http://schemas.microsoft.com/office/drawing/2014/main" id="{00000000-0008-0000-1E00-00000F000000}"/>
                </a:ext>
              </a:extLst>
            </xdr:cNvPr>
            <xdr:cNvGrpSpPr/>
          </xdr:nvGrpSpPr>
          <xdr:grpSpPr>
            <a:xfrm>
              <a:off x="371475" y="7162800"/>
              <a:ext cx="4095750" cy="189525"/>
              <a:chOff x="371475" y="9048750"/>
              <a:chExt cx="4095751" cy="189618"/>
            </a:xfrm>
          </xdr:grpSpPr>
          <xdr:sp macro="" textlink="">
            <xdr:nvSpPr>
              <xdr:cNvPr id="1372165" name="Check Box 7" hidden="1">
                <a:extLst>
                  <a:ext uri="{63B3BB69-23CF-44E3-9099-C40C66FF867C}">
                    <a14:compatExt spid="_x0000_s1372165"/>
                  </a:ext>
                  <a:ext uri="{FF2B5EF4-FFF2-40B4-BE49-F238E27FC236}">
                    <a16:creationId xmlns:a16="http://schemas.microsoft.com/office/drawing/2014/main" id="{00000000-0008-0000-1E00-000005F01400}"/>
                  </a:ext>
                </a:extLst>
              </xdr:cNvPr>
              <xdr:cNvSpPr/>
            </xdr:nvSpPr>
            <xdr:spPr bwMode="auto">
              <a:xfrm>
                <a:off x="371475" y="9058368"/>
                <a:ext cx="66674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66" name="Check Box 8" hidden="1">
                <a:extLst>
                  <a:ext uri="{63B3BB69-23CF-44E3-9099-C40C66FF867C}">
                    <a14:compatExt spid="_x0000_s1372166"/>
                  </a:ext>
                  <a:ext uri="{FF2B5EF4-FFF2-40B4-BE49-F238E27FC236}">
                    <a16:creationId xmlns:a16="http://schemas.microsoft.com/office/drawing/2014/main" id="{00000000-0008-0000-1E00-000006F01400}"/>
                  </a:ext>
                </a:extLst>
              </xdr:cNvPr>
              <xdr:cNvSpPr/>
            </xdr:nvSpPr>
            <xdr:spPr bwMode="auto">
              <a:xfrm>
                <a:off x="3038475"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72167" name="Check Box 23" hidden="1">
                <a:extLst>
                  <a:ext uri="{63B3BB69-23CF-44E3-9099-C40C66FF867C}">
                    <a14:compatExt spid="_x0000_s1372167"/>
                  </a:ext>
                  <a:ext uri="{FF2B5EF4-FFF2-40B4-BE49-F238E27FC236}">
                    <a16:creationId xmlns:a16="http://schemas.microsoft.com/office/drawing/2014/main" id="{00000000-0008-0000-1E00-000007F01400}"/>
                  </a:ext>
                </a:extLst>
              </xdr:cNvPr>
              <xdr:cNvSpPr/>
            </xdr:nvSpPr>
            <xdr:spPr bwMode="auto">
              <a:xfrm>
                <a:off x="3790951"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35</xdr:row>
          <xdr:rowOff>9525</xdr:rowOff>
        </xdr:from>
        <xdr:to>
          <xdr:col>24</xdr:col>
          <xdr:colOff>57150</xdr:colOff>
          <xdr:row>36</xdr:row>
          <xdr:rowOff>19050</xdr:rowOff>
        </xdr:to>
        <xdr:grpSp>
          <xdr:nvGrpSpPr>
            <xdr:cNvPr id="16" name="グループ化 15">
              <a:extLst>
                <a:ext uri="{FF2B5EF4-FFF2-40B4-BE49-F238E27FC236}">
                  <a16:creationId xmlns:a16="http://schemas.microsoft.com/office/drawing/2014/main" id="{00000000-0008-0000-1E00-000010000000}"/>
                </a:ext>
              </a:extLst>
            </xdr:cNvPr>
            <xdr:cNvGrpSpPr/>
          </xdr:nvGrpSpPr>
          <xdr:grpSpPr>
            <a:xfrm>
              <a:off x="3086100" y="5810250"/>
              <a:ext cx="1162050" cy="180975"/>
              <a:chOff x="3149678" y="2697159"/>
              <a:chExt cx="1162623" cy="202823"/>
            </a:xfrm>
          </xdr:grpSpPr>
          <xdr:sp macro="" textlink="">
            <xdr:nvSpPr>
              <xdr:cNvPr id="1372168" name="Check Box 8" hidden="1">
                <a:extLst>
                  <a:ext uri="{63B3BB69-23CF-44E3-9099-C40C66FF867C}">
                    <a14:compatExt spid="_x0000_s1372168"/>
                  </a:ext>
                  <a:ext uri="{FF2B5EF4-FFF2-40B4-BE49-F238E27FC236}">
                    <a16:creationId xmlns:a16="http://schemas.microsoft.com/office/drawing/2014/main" id="{00000000-0008-0000-1E00-000008F01400}"/>
                  </a:ext>
                </a:extLst>
              </xdr:cNvPr>
              <xdr:cNvSpPr/>
            </xdr:nvSpPr>
            <xdr:spPr bwMode="auto">
              <a:xfrm>
                <a:off x="3149678" y="2697159"/>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69" name="Check Box 9" hidden="1">
                <a:extLst>
                  <a:ext uri="{63B3BB69-23CF-44E3-9099-C40C66FF867C}">
                    <a14:compatExt spid="_x0000_s1372169"/>
                  </a:ext>
                  <a:ext uri="{FF2B5EF4-FFF2-40B4-BE49-F238E27FC236}">
                    <a16:creationId xmlns:a16="http://schemas.microsoft.com/office/drawing/2014/main" id="{00000000-0008-0000-1E00-000009F01400}"/>
                  </a:ext>
                </a:extLst>
              </xdr:cNvPr>
              <xdr:cNvSpPr/>
            </xdr:nvSpPr>
            <xdr:spPr bwMode="auto">
              <a:xfrm>
                <a:off x="3754808" y="269717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5</xdr:row>
      <xdr:rowOff>0</xdr:rowOff>
    </xdr:from>
    <xdr:to>
      <xdr:col>23</xdr:col>
      <xdr:colOff>57150</xdr:colOff>
      <xdr:row>6</xdr:row>
      <xdr:rowOff>0</xdr:rowOff>
    </xdr:to>
    <xdr:grpSp>
      <xdr:nvGrpSpPr>
        <xdr:cNvPr id="17" name="Group 36">
          <a:extLst>
            <a:ext uri="{FF2B5EF4-FFF2-40B4-BE49-F238E27FC236}">
              <a16:creationId xmlns:a16="http://schemas.microsoft.com/office/drawing/2014/main" id="{00000000-0008-0000-1E00-000011000000}"/>
            </a:ext>
          </a:extLst>
        </xdr:cNvPr>
        <xdr:cNvGrpSpPr>
          <a:grpSpLocks/>
        </xdr:cNvGrpSpPr>
      </xdr:nvGrpSpPr>
      <xdr:grpSpPr bwMode="auto">
        <a:xfrm>
          <a:off x="2905125" y="657225"/>
          <a:ext cx="1162050" cy="171450"/>
          <a:chOff x="31496" y="26961"/>
          <a:chExt cx="11626" cy="2028"/>
        </a:xfrm>
      </xdr:grpSpPr>
      <xdr:sp macro="" textlink="">
        <xdr:nvSpPr>
          <xdr:cNvPr id="18"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E00-000012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9"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E00-000013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10</xdr:row>
          <xdr:rowOff>142875</xdr:rowOff>
        </xdr:from>
        <xdr:to>
          <xdr:col>25</xdr:col>
          <xdr:colOff>57150</xdr:colOff>
          <xdr:row>12</xdr:row>
          <xdr:rowOff>0</xdr:rowOff>
        </xdr:to>
        <xdr:grpSp>
          <xdr:nvGrpSpPr>
            <xdr:cNvPr id="20" name="Group 68">
              <a:extLst>
                <a:ext uri="{FF2B5EF4-FFF2-40B4-BE49-F238E27FC236}">
                  <a16:creationId xmlns:a16="http://schemas.microsoft.com/office/drawing/2014/main" id="{00000000-0008-0000-1E00-000014000000}"/>
                </a:ext>
              </a:extLst>
            </xdr:cNvPr>
            <xdr:cNvGrpSpPr>
              <a:grpSpLocks/>
            </xdr:cNvGrpSpPr>
          </xdr:nvGrpSpPr>
          <xdr:grpSpPr bwMode="auto">
            <a:xfrm>
              <a:off x="3267075" y="1657350"/>
              <a:ext cx="1162050" cy="200025"/>
              <a:chOff x="31496" y="26961"/>
              <a:chExt cx="11626" cy="2028"/>
            </a:xfrm>
          </xdr:grpSpPr>
          <xdr:sp macro="" textlink="">
            <xdr:nvSpPr>
              <xdr:cNvPr id="1372170" name="Check Box 10" hidden="1">
                <a:extLst>
                  <a:ext uri="{63B3BB69-23CF-44E3-9099-C40C66FF867C}">
                    <a14:compatExt spid="_x0000_s1372170"/>
                  </a:ext>
                  <a:ext uri="{FF2B5EF4-FFF2-40B4-BE49-F238E27FC236}">
                    <a16:creationId xmlns:a16="http://schemas.microsoft.com/office/drawing/2014/main" id="{00000000-0008-0000-1E00-00000AF014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1" name="Check Box 11" hidden="1">
                <a:extLst>
                  <a:ext uri="{63B3BB69-23CF-44E3-9099-C40C66FF867C}">
                    <a14:compatExt spid="_x0000_s1372171"/>
                  </a:ext>
                  <a:ext uri="{FF2B5EF4-FFF2-40B4-BE49-F238E27FC236}">
                    <a16:creationId xmlns:a16="http://schemas.microsoft.com/office/drawing/2014/main" id="{00000000-0008-0000-1E00-00000BF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15</xdr:row>
          <xdr:rowOff>136571</xdr:rowOff>
        </xdr:from>
        <xdr:to>
          <xdr:col>25</xdr:col>
          <xdr:colOff>57150</xdr:colOff>
          <xdr:row>16</xdr:row>
          <xdr:rowOff>165146</xdr:rowOff>
        </xdr:to>
        <xdr:grpSp>
          <xdr:nvGrpSpPr>
            <xdr:cNvPr id="21" name="Group 68">
              <a:extLst>
                <a:ext uri="{FF2B5EF4-FFF2-40B4-BE49-F238E27FC236}">
                  <a16:creationId xmlns:a16="http://schemas.microsoft.com/office/drawing/2014/main" id="{00000000-0008-0000-1E00-000015000000}"/>
                </a:ext>
              </a:extLst>
            </xdr:cNvPr>
            <xdr:cNvGrpSpPr>
              <a:grpSpLocks/>
            </xdr:cNvGrpSpPr>
          </xdr:nvGrpSpPr>
          <xdr:grpSpPr bwMode="auto">
            <a:xfrm>
              <a:off x="3267075" y="2508296"/>
              <a:ext cx="1162050" cy="200025"/>
              <a:chOff x="31496" y="26961"/>
              <a:chExt cx="11626" cy="2028"/>
            </a:xfrm>
          </xdr:grpSpPr>
          <xdr:sp macro="" textlink="">
            <xdr:nvSpPr>
              <xdr:cNvPr id="1372172" name="Check Box 12" hidden="1">
                <a:extLst>
                  <a:ext uri="{63B3BB69-23CF-44E3-9099-C40C66FF867C}">
                    <a14:compatExt spid="_x0000_s1372172"/>
                  </a:ext>
                  <a:ext uri="{FF2B5EF4-FFF2-40B4-BE49-F238E27FC236}">
                    <a16:creationId xmlns:a16="http://schemas.microsoft.com/office/drawing/2014/main" id="{00000000-0008-0000-1E00-00000CF014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3" name="Check Box 13" hidden="1">
                <a:extLst>
                  <a:ext uri="{63B3BB69-23CF-44E3-9099-C40C66FF867C}">
                    <a14:compatExt spid="_x0000_s1372173"/>
                  </a:ext>
                  <a:ext uri="{FF2B5EF4-FFF2-40B4-BE49-F238E27FC236}">
                    <a16:creationId xmlns:a16="http://schemas.microsoft.com/office/drawing/2014/main" id="{00000000-0008-0000-1E00-00000DF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161925</xdr:rowOff>
        </xdr:from>
        <xdr:to>
          <xdr:col>24</xdr:col>
          <xdr:colOff>66675</xdr:colOff>
          <xdr:row>52</xdr:row>
          <xdr:rowOff>19422</xdr:rowOff>
        </xdr:to>
        <xdr:grpSp>
          <xdr:nvGrpSpPr>
            <xdr:cNvPr id="22" name="グループ化 21">
              <a:extLst>
                <a:ext uri="{FF2B5EF4-FFF2-40B4-BE49-F238E27FC236}">
                  <a16:creationId xmlns:a16="http://schemas.microsoft.com/office/drawing/2014/main" id="{00000000-0008-0000-1E00-000016000000}"/>
                </a:ext>
              </a:extLst>
            </xdr:cNvPr>
            <xdr:cNvGrpSpPr/>
          </xdr:nvGrpSpPr>
          <xdr:grpSpPr>
            <a:xfrm>
              <a:off x="3095625" y="8534400"/>
              <a:ext cx="1162050" cy="200397"/>
              <a:chOff x="3149666" y="2696525"/>
              <a:chExt cx="1162624" cy="202821"/>
            </a:xfrm>
          </xdr:grpSpPr>
          <xdr:sp macro="" textlink="">
            <xdr:nvSpPr>
              <xdr:cNvPr id="1372174" name="Check Box 14" hidden="1">
                <a:extLst>
                  <a:ext uri="{63B3BB69-23CF-44E3-9099-C40C66FF867C}">
                    <a14:compatExt spid="_x0000_s1372174"/>
                  </a:ext>
                  <a:ext uri="{FF2B5EF4-FFF2-40B4-BE49-F238E27FC236}">
                    <a16:creationId xmlns:a16="http://schemas.microsoft.com/office/drawing/2014/main" id="{00000000-0008-0000-1E00-00000EF01400}"/>
                  </a:ext>
                </a:extLst>
              </xdr:cNvPr>
              <xdr:cNvSpPr/>
            </xdr:nvSpPr>
            <xdr:spPr bwMode="auto">
              <a:xfrm>
                <a:off x="3149666" y="2696525"/>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5" name="Check Box 15" hidden="1">
                <a:extLst>
                  <a:ext uri="{63B3BB69-23CF-44E3-9099-C40C66FF867C}">
                    <a14:compatExt spid="_x0000_s1372175"/>
                  </a:ext>
                  <a:ext uri="{FF2B5EF4-FFF2-40B4-BE49-F238E27FC236}">
                    <a16:creationId xmlns:a16="http://schemas.microsoft.com/office/drawing/2014/main" id="{00000000-0008-0000-1E00-00000FF01400}"/>
                  </a:ext>
                </a:extLst>
              </xdr:cNvPr>
              <xdr:cNvSpPr/>
            </xdr:nvSpPr>
            <xdr:spPr bwMode="auto">
              <a:xfrm>
                <a:off x="3754797" y="269654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53</xdr:row>
          <xdr:rowOff>152400</xdr:rowOff>
        </xdr:from>
        <xdr:to>
          <xdr:col>24</xdr:col>
          <xdr:colOff>66675</xdr:colOff>
          <xdr:row>55</xdr:row>
          <xdr:rowOff>38100</xdr:rowOff>
        </xdr:to>
        <xdr:grpSp>
          <xdr:nvGrpSpPr>
            <xdr:cNvPr id="23" name="グループ化 23">
              <a:extLst>
                <a:ext uri="{FF2B5EF4-FFF2-40B4-BE49-F238E27FC236}">
                  <a16:creationId xmlns:a16="http://schemas.microsoft.com/office/drawing/2014/main" id="{00000000-0008-0000-1E00-000017000000}"/>
                </a:ext>
              </a:extLst>
            </xdr:cNvPr>
            <xdr:cNvGrpSpPr>
              <a:grpSpLocks/>
            </xdr:cNvGrpSpPr>
          </xdr:nvGrpSpPr>
          <xdr:grpSpPr bwMode="auto">
            <a:xfrm>
              <a:off x="3095625" y="9039225"/>
              <a:ext cx="1162050" cy="228600"/>
              <a:chOff x="31496" y="26964"/>
              <a:chExt cx="11626" cy="2029"/>
            </a:xfrm>
          </xdr:grpSpPr>
          <xdr:sp macro="" textlink="">
            <xdr:nvSpPr>
              <xdr:cNvPr id="1372176" name="Check Box 16" hidden="1">
                <a:extLst>
                  <a:ext uri="{63B3BB69-23CF-44E3-9099-C40C66FF867C}">
                    <a14:compatExt spid="_x0000_s1372176"/>
                  </a:ext>
                  <a:ext uri="{FF2B5EF4-FFF2-40B4-BE49-F238E27FC236}">
                    <a16:creationId xmlns:a16="http://schemas.microsoft.com/office/drawing/2014/main" id="{00000000-0008-0000-1E00-000010F014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7" name="Check Box 17" hidden="1">
                <a:extLst>
                  <a:ext uri="{63B3BB69-23CF-44E3-9099-C40C66FF867C}">
                    <a14:compatExt spid="_x0000_s1372177"/>
                  </a:ext>
                  <a:ext uri="{FF2B5EF4-FFF2-40B4-BE49-F238E27FC236}">
                    <a16:creationId xmlns:a16="http://schemas.microsoft.com/office/drawing/2014/main" id="{00000000-0008-0000-1E00-000011F014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56</xdr:row>
          <xdr:rowOff>152400</xdr:rowOff>
        </xdr:from>
        <xdr:to>
          <xdr:col>24</xdr:col>
          <xdr:colOff>66675</xdr:colOff>
          <xdr:row>58</xdr:row>
          <xdr:rowOff>9897</xdr:rowOff>
        </xdr:to>
        <xdr:grpSp>
          <xdr:nvGrpSpPr>
            <xdr:cNvPr id="24" name="グループ化 23">
              <a:extLst>
                <a:ext uri="{FF2B5EF4-FFF2-40B4-BE49-F238E27FC236}">
                  <a16:creationId xmlns:a16="http://schemas.microsoft.com/office/drawing/2014/main" id="{00000000-0008-0000-1E00-000018000000}"/>
                </a:ext>
              </a:extLst>
            </xdr:cNvPr>
            <xdr:cNvGrpSpPr/>
          </xdr:nvGrpSpPr>
          <xdr:grpSpPr>
            <a:xfrm>
              <a:off x="3095625" y="9553575"/>
              <a:ext cx="1162050" cy="200397"/>
              <a:chOff x="3149666" y="2696525"/>
              <a:chExt cx="1162624" cy="202821"/>
            </a:xfrm>
          </xdr:grpSpPr>
          <xdr:sp macro="" textlink="">
            <xdr:nvSpPr>
              <xdr:cNvPr id="1372178" name="Check Box 18" hidden="1">
                <a:extLst>
                  <a:ext uri="{63B3BB69-23CF-44E3-9099-C40C66FF867C}">
                    <a14:compatExt spid="_x0000_s1372178"/>
                  </a:ext>
                  <a:ext uri="{FF2B5EF4-FFF2-40B4-BE49-F238E27FC236}">
                    <a16:creationId xmlns:a16="http://schemas.microsoft.com/office/drawing/2014/main" id="{00000000-0008-0000-1E00-000012F01400}"/>
                  </a:ext>
                </a:extLst>
              </xdr:cNvPr>
              <xdr:cNvSpPr/>
            </xdr:nvSpPr>
            <xdr:spPr bwMode="auto">
              <a:xfrm>
                <a:off x="3149666" y="2696525"/>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9" name="Check Box 19" hidden="1">
                <a:extLst>
                  <a:ext uri="{63B3BB69-23CF-44E3-9099-C40C66FF867C}">
                    <a14:compatExt spid="_x0000_s1372179"/>
                  </a:ext>
                  <a:ext uri="{FF2B5EF4-FFF2-40B4-BE49-F238E27FC236}">
                    <a16:creationId xmlns:a16="http://schemas.microsoft.com/office/drawing/2014/main" id="{00000000-0008-0000-1E00-000013F01400}"/>
                  </a:ext>
                </a:extLst>
              </xdr:cNvPr>
              <xdr:cNvSpPr/>
            </xdr:nvSpPr>
            <xdr:spPr bwMode="auto">
              <a:xfrm>
                <a:off x="3754797" y="269654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46</xdr:row>
      <xdr:rowOff>0</xdr:rowOff>
    </xdr:from>
    <xdr:to>
      <xdr:col>36</xdr:col>
      <xdr:colOff>85726</xdr:colOff>
      <xdr:row>48</xdr:row>
      <xdr:rowOff>9525</xdr:rowOff>
    </xdr:to>
    <xdr:sp macro="" textlink="">
      <xdr:nvSpPr>
        <xdr:cNvPr id="25" name="AutoShape 5">
          <a:extLst>
            <a:ext uri="{FF2B5EF4-FFF2-40B4-BE49-F238E27FC236}">
              <a16:creationId xmlns:a16="http://schemas.microsoft.com/office/drawing/2014/main" id="{00000000-0008-0000-1E00-000019000000}"/>
            </a:ext>
          </a:extLst>
        </xdr:cNvPr>
        <xdr:cNvSpPr>
          <a:spLocks noChangeArrowheads="1"/>
        </xdr:cNvSpPr>
      </xdr:nvSpPr>
      <xdr:spPr bwMode="auto">
        <a:xfrm>
          <a:off x="666750" y="7686675"/>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171450</xdr:colOff>
          <xdr:row>59</xdr:row>
          <xdr:rowOff>152400</xdr:rowOff>
        </xdr:from>
        <xdr:to>
          <xdr:col>24</xdr:col>
          <xdr:colOff>66675</xdr:colOff>
          <xdr:row>61</xdr:row>
          <xdr:rowOff>9897</xdr:rowOff>
        </xdr:to>
        <xdr:grpSp>
          <xdr:nvGrpSpPr>
            <xdr:cNvPr id="26" name="グループ化 25">
              <a:extLst>
                <a:ext uri="{FF2B5EF4-FFF2-40B4-BE49-F238E27FC236}">
                  <a16:creationId xmlns:a16="http://schemas.microsoft.com/office/drawing/2014/main" id="{00000000-0008-0000-1E00-00001A000000}"/>
                </a:ext>
              </a:extLst>
            </xdr:cNvPr>
            <xdr:cNvGrpSpPr/>
          </xdr:nvGrpSpPr>
          <xdr:grpSpPr>
            <a:xfrm>
              <a:off x="3095625" y="10067925"/>
              <a:ext cx="1162050" cy="200397"/>
              <a:chOff x="3149666" y="2696525"/>
              <a:chExt cx="1162624" cy="202821"/>
            </a:xfrm>
          </xdr:grpSpPr>
          <xdr:sp macro="" textlink="">
            <xdr:nvSpPr>
              <xdr:cNvPr id="1372180" name="Check Box 20" hidden="1">
                <a:extLst>
                  <a:ext uri="{63B3BB69-23CF-44E3-9099-C40C66FF867C}">
                    <a14:compatExt spid="_x0000_s1372180"/>
                  </a:ext>
                  <a:ext uri="{FF2B5EF4-FFF2-40B4-BE49-F238E27FC236}">
                    <a16:creationId xmlns:a16="http://schemas.microsoft.com/office/drawing/2014/main" id="{00000000-0008-0000-1E00-000014F01400}"/>
                  </a:ext>
                </a:extLst>
              </xdr:cNvPr>
              <xdr:cNvSpPr/>
            </xdr:nvSpPr>
            <xdr:spPr bwMode="auto">
              <a:xfrm>
                <a:off x="3149666" y="2696525"/>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81" name="Check Box 21" hidden="1">
                <a:extLst>
                  <a:ext uri="{63B3BB69-23CF-44E3-9099-C40C66FF867C}">
                    <a14:compatExt spid="_x0000_s1372181"/>
                  </a:ext>
                  <a:ext uri="{FF2B5EF4-FFF2-40B4-BE49-F238E27FC236}">
                    <a16:creationId xmlns:a16="http://schemas.microsoft.com/office/drawing/2014/main" id="{00000000-0008-0000-1E00-000015F01400}"/>
                  </a:ext>
                </a:extLst>
              </xdr:cNvPr>
              <xdr:cNvSpPr/>
            </xdr:nvSpPr>
            <xdr:spPr bwMode="auto">
              <a:xfrm>
                <a:off x="3754797" y="269654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14</xdr:row>
          <xdr:rowOff>1</xdr:rowOff>
        </xdr:from>
        <xdr:to>
          <xdr:col>24</xdr:col>
          <xdr:colOff>66675</xdr:colOff>
          <xdr:row>15</xdr:row>
          <xdr:rowOff>28947</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3095625" y="2200276"/>
              <a:ext cx="1162050" cy="200396"/>
              <a:chOff x="3149668" y="2696526"/>
              <a:chExt cx="1162624" cy="202821"/>
            </a:xfrm>
          </xdr:grpSpPr>
          <xdr:sp macro="" textlink="">
            <xdr:nvSpPr>
              <xdr:cNvPr id="1417217" name="Check Box 1" hidden="1">
                <a:extLst>
                  <a:ext uri="{63B3BB69-23CF-44E3-9099-C40C66FF867C}">
                    <a14:compatExt spid="_x0000_s1417217"/>
                  </a:ext>
                  <a:ext uri="{FF2B5EF4-FFF2-40B4-BE49-F238E27FC236}">
                    <a16:creationId xmlns:a16="http://schemas.microsoft.com/office/drawing/2014/main" id="{00000000-0008-0000-1F00-000001A01500}"/>
                  </a:ext>
                </a:extLst>
              </xdr:cNvPr>
              <xdr:cNvSpPr/>
            </xdr:nvSpPr>
            <xdr:spPr bwMode="auto">
              <a:xfrm>
                <a:off x="3149668" y="2696526"/>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18" name="Check Box 2" hidden="1">
                <a:extLst>
                  <a:ext uri="{63B3BB69-23CF-44E3-9099-C40C66FF867C}">
                    <a14:compatExt spid="_x0000_s1417218"/>
                  </a:ext>
                  <a:ext uri="{FF2B5EF4-FFF2-40B4-BE49-F238E27FC236}">
                    <a16:creationId xmlns:a16="http://schemas.microsoft.com/office/drawing/2014/main" id="{00000000-0008-0000-1F00-000002A01500}"/>
                  </a:ext>
                </a:extLst>
              </xdr:cNvPr>
              <xdr:cNvSpPr/>
            </xdr:nvSpPr>
            <xdr:spPr bwMode="auto">
              <a:xfrm>
                <a:off x="3754799" y="269655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49</xdr:row>
      <xdr:rowOff>0</xdr:rowOff>
    </xdr:from>
    <xdr:to>
      <xdr:col>14</xdr:col>
      <xdr:colOff>142875</xdr:colOff>
      <xdr:row>50</xdr:row>
      <xdr:rowOff>47997</xdr:rowOff>
    </xdr:to>
    <xdr:grpSp>
      <xdr:nvGrpSpPr>
        <xdr:cNvPr id="3" name="グループ化 2">
          <a:extLst>
            <a:ext uri="{FF2B5EF4-FFF2-40B4-BE49-F238E27FC236}">
              <a16:creationId xmlns:a16="http://schemas.microsoft.com/office/drawing/2014/main" id="{00000000-0008-0000-1F00-000003000000}"/>
            </a:ext>
          </a:extLst>
        </xdr:cNvPr>
        <xdr:cNvGrpSpPr/>
      </xdr:nvGrpSpPr>
      <xdr:grpSpPr>
        <a:xfrm>
          <a:off x="1362075" y="8201025"/>
          <a:ext cx="1162050" cy="219447"/>
          <a:chOff x="3149636" y="2696476"/>
          <a:chExt cx="1162624" cy="202828"/>
        </a:xfrm>
      </xdr:grpSpPr>
      <xdr:sp macro="" textlink="">
        <xdr:nvSpPr>
          <xdr:cNvPr id="4"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1F00-000004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1F00-000005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13</xdr:col>
          <xdr:colOff>152401</xdr:colOff>
          <xdr:row>5</xdr:row>
          <xdr:rowOff>114300</xdr:rowOff>
        </xdr:from>
        <xdr:to>
          <xdr:col>25</xdr:col>
          <xdr:colOff>47625</xdr:colOff>
          <xdr:row>7</xdr:row>
          <xdr:rowOff>65582</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2352676" y="771525"/>
              <a:ext cx="2066924" cy="294182"/>
              <a:chOff x="3095717" y="3133721"/>
              <a:chExt cx="1828714" cy="200461"/>
            </a:xfrm>
          </xdr:grpSpPr>
          <xdr:grpSp>
            <xdr:nvGrpSpPr>
              <xdr:cNvPr id="7" name="グループ化 6">
                <a:extLst>
                  <a:ext uri="{FF2B5EF4-FFF2-40B4-BE49-F238E27FC236}">
                    <a16:creationId xmlns:a16="http://schemas.microsoft.com/office/drawing/2014/main" id="{00000000-0008-0000-1F00-000007000000}"/>
                  </a:ext>
                </a:extLst>
              </xdr:cNvPr>
              <xdr:cNvGrpSpPr/>
            </xdr:nvGrpSpPr>
            <xdr:grpSpPr>
              <a:xfrm>
                <a:off x="3095717" y="3133791"/>
                <a:ext cx="1162035" cy="200391"/>
                <a:chOff x="3149730" y="2696547"/>
                <a:chExt cx="1162606" cy="202822"/>
              </a:xfrm>
            </xdr:grpSpPr>
            <xdr:sp macro="" textlink="">
              <xdr:nvSpPr>
                <xdr:cNvPr id="1417219" name="Check Box 3" hidden="1">
                  <a:extLst>
                    <a:ext uri="{63B3BB69-23CF-44E3-9099-C40C66FF867C}">
                      <a14:compatExt spid="_x0000_s1417219"/>
                    </a:ext>
                    <a:ext uri="{FF2B5EF4-FFF2-40B4-BE49-F238E27FC236}">
                      <a16:creationId xmlns:a16="http://schemas.microsoft.com/office/drawing/2014/main" id="{00000000-0008-0000-1F00-000003A01500}"/>
                    </a:ext>
                  </a:extLst>
                </xdr:cNvPr>
                <xdr:cNvSpPr/>
              </xdr:nvSpPr>
              <xdr:spPr bwMode="auto">
                <a:xfrm>
                  <a:off x="3149730" y="2696547"/>
                  <a:ext cx="557497"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0" name="Check Box 4" hidden="1">
                  <a:extLst>
                    <a:ext uri="{63B3BB69-23CF-44E3-9099-C40C66FF867C}">
                      <a14:compatExt spid="_x0000_s1417220"/>
                    </a:ext>
                    <a:ext uri="{FF2B5EF4-FFF2-40B4-BE49-F238E27FC236}">
                      <a16:creationId xmlns:a16="http://schemas.microsoft.com/office/drawing/2014/main" id="{00000000-0008-0000-1F00-000004A01500}"/>
                    </a:ext>
                  </a:extLst>
                </xdr:cNvPr>
                <xdr:cNvSpPr/>
              </xdr:nvSpPr>
              <xdr:spPr bwMode="auto">
                <a:xfrm>
                  <a:off x="3754842" y="2696548"/>
                  <a:ext cx="557494"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21" name="Check Box 5" hidden="1">
                <a:extLst>
                  <a:ext uri="{63B3BB69-23CF-44E3-9099-C40C66FF867C}">
                    <a14:compatExt spid="_x0000_s1417221"/>
                  </a:ext>
                  <a:ext uri="{FF2B5EF4-FFF2-40B4-BE49-F238E27FC236}">
                    <a16:creationId xmlns:a16="http://schemas.microsoft.com/office/drawing/2014/main" id="{00000000-0008-0000-1F00-000005A01500}"/>
                  </a:ext>
                </a:extLst>
              </xdr:cNvPr>
              <xdr:cNvSpPr/>
            </xdr:nvSpPr>
            <xdr:spPr bwMode="auto">
              <a:xfrm>
                <a:off x="4362454" y="3133721"/>
                <a:ext cx="561977"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19052</xdr:colOff>
          <xdr:row>9</xdr:row>
          <xdr:rowOff>161918</xdr:rowOff>
        </xdr:from>
        <xdr:to>
          <xdr:col>24</xdr:col>
          <xdr:colOff>136012</xdr:colOff>
          <xdr:row>11</xdr:row>
          <xdr:rowOff>89202</xdr:rowOff>
        </xdr:to>
        <xdr:grpSp>
          <xdr:nvGrpSpPr>
            <xdr:cNvPr id="8" name="グループ化 7">
              <a:extLst>
                <a:ext uri="{FF2B5EF4-FFF2-40B4-BE49-F238E27FC236}">
                  <a16:creationId xmlns:a16="http://schemas.microsoft.com/office/drawing/2014/main" id="{00000000-0008-0000-1F00-000008000000}"/>
                </a:ext>
              </a:extLst>
            </xdr:cNvPr>
            <xdr:cNvGrpSpPr/>
          </xdr:nvGrpSpPr>
          <xdr:grpSpPr>
            <a:xfrm>
              <a:off x="2400302" y="1504943"/>
              <a:ext cx="1926710" cy="270184"/>
              <a:chOff x="3095718" y="3133717"/>
              <a:chExt cx="1828710" cy="200469"/>
            </a:xfrm>
          </xdr:grpSpPr>
          <xdr:grpSp>
            <xdr:nvGrpSpPr>
              <xdr:cNvPr id="9" name="グループ化 8">
                <a:extLst>
                  <a:ext uri="{FF2B5EF4-FFF2-40B4-BE49-F238E27FC236}">
                    <a16:creationId xmlns:a16="http://schemas.microsoft.com/office/drawing/2014/main" id="{00000000-0008-0000-1F00-000009000000}"/>
                  </a:ext>
                </a:extLst>
              </xdr:cNvPr>
              <xdr:cNvGrpSpPr/>
            </xdr:nvGrpSpPr>
            <xdr:grpSpPr>
              <a:xfrm>
                <a:off x="3095718" y="3133787"/>
                <a:ext cx="1162036" cy="200399"/>
                <a:chOff x="3149731" y="2696542"/>
                <a:chExt cx="1162607" cy="202830"/>
              </a:xfrm>
            </xdr:grpSpPr>
            <xdr:sp macro="" textlink="">
              <xdr:nvSpPr>
                <xdr:cNvPr id="1417222" name="Check Box 6" hidden="1">
                  <a:extLst>
                    <a:ext uri="{63B3BB69-23CF-44E3-9099-C40C66FF867C}">
                      <a14:compatExt spid="_x0000_s1417222"/>
                    </a:ext>
                    <a:ext uri="{FF2B5EF4-FFF2-40B4-BE49-F238E27FC236}">
                      <a16:creationId xmlns:a16="http://schemas.microsoft.com/office/drawing/2014/main" id="{00000000-0008-0000-1F00-000006A01500}"/>
                    </a:ext>
                  </a:extLst>
                </xdr:cNvPr>
                <xdr:cNvSpPr/>
              </xdr:nvSpPr>
              <xdr:spPr bwMode="auto">
                <a:xfrm>
                  <a:off x="3149731" y="2696550"/>
                  <a:ext cx="557497"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3" name="Check Box 7" hidden="1">
                  <a:extLst>
                    <a:ext uri="{63B3BB69-23CF-44E3-9099-C40C66FF867C}">
                      <a14:compatExt spid="_x0000_s1417223"/>
                    </a:ext>
                    <a:ext uri="{FF2B5EF4-FFF2-40B4-BE49-F238E27FC236}">
                      <a16:creationId xmlns:a16="http://schemas.microsoft.com/office/drawing/2014/main" id="{00000000-0008-0000-1F00-000007A01500}"/>
                    </a:ext>
                  </a:extLst>
                </xdr:cNvPr>
                <xdr:cNvSpPr/>
              </xdr:nvSpPr>
              <xdr:spPr bwMode="auto">
                <a:xfrm>
                  <a:off x="3754843" y="2696542"/>
                  <a:ext cx="557495"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24" name="Check Box 8" hidden="1">
                <a:extLst>
                  <a:ext uri="{63B3BB69-23CF-44E3-9099-C40C66FF867C}">
                    <a14:compatExt spid="_x0000_s1417224"/>
                  </a:ext>
                  <a:ext uri="{FF2B5EF4-FFF2-40B4-BE49-F238E27FC236}">
                    <a16:creationId xmlns:a16="http://schemas.microsoft.com/office/drawing/2014/main" id="{00000000-0008-0000-1F00-000008A01500}"/>
                  </a:ext>
                </a:extLst>
              </xdr:cNvPr>
              <xdr:cNvSpPr/>
            </xdr:nvSpPr>
            <xdr:spPr bwMode="auto">
              <a:xfrm>
                <a:off x="4362451" y="3133717"/>
                <a:ext cx="561977"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161925</xdr:rowOff>
        </xdr:from>
        <xdr:to>
          <xdr:col>24</xdr:col>
          <xdr:colOff>66675</xdr:colOff>
          <xdr:row>18</xdr:row>
          <xdr:rowOff>19421</xdr:rowOff>
        </xdr:to>
        <xdr:grpSp>
          <xdr:nvGrpSpPr>
            <xdr:cNvPr id="10" name="グループ化 9">
              <a:extLst>
                <a:ext uri="{FF2B5EF4-FFF2-40B4-BE49-F238E27FC236}">
                  <a16:creationId xmlns:a16="http://schemas.microsoft.com/office/drawing/2014/main" id="{00000000-0008-0000-1F00-00000A000000}"/>
                </a:ext>
              </a:extLst>
            </xdr:cNvPr>
            <xdr:cNvGrpSpPr/>
          </xdr:nvGrpSpPr>
          <xdr:grpSpPr>
            <a:xfrm>
              <a:off x="3095625" y="2705100"/>
              <a:ext cx="1162050" cy="200396"/>
              <a:chOff x="3149668" y="2696531"/>
              <a:chExt cx="1162624" cy="202822"/>
            </a:xfrm>
          </xdr:grpSpPr>
          <xdr:sp macro="" textlink="">
            <xdr:nvSpPr>
              <xdr:cNvPr id="1417225" name="Check Box 9" hidden="1">
                <a:extLst>
                  <a:ext uri="{63B3BB69-23CF-44E3-9099-C40C66FF867C}">
                    <a14:compatExt spid="_x0000_s1417225"/>
                  </a:ext>
                  <a:ext uri="{FF2B5EF4-FFF2-40B4-BE49-F238E27FC236}">
                    <a16:creationId xmlns:a16="http://schemas.microsoft.com/office/drawing/2014/main" id="{00000000-0008-0000-1F00-000009A01500}"/>
                  </a:ext>
                </a:extLst>
              </xdr:cNvPr>
              <xdr:cNvSpPr/>
            </xdr:nvSpPr>
            <xdr:spPr bwMode="auto">
              <a:xfrm>
                <a:off x="3149668" y="269653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6" name="Check Box 10" hidden="1">
                <a:extLst>
                  <a:ext uri="{63B3BB69-23CF-44E3-9099-C40C66FF867C}">
                    <a14:compatExt spid="_x0000_s1417226"/>
                  </a:ext>
                  <a:ext uri="{FF2B5EF4-FFF2-40B4-BE49-F238E27FC236}">
                    <a16:creationId xmlns:a16="http://schemas.microsoft.com/office/drawing/2014/main" id="{00000000-0008-0000-1F00-00000AA01500}"/>
                  </a:ext>
                </a:extLst>
              </xdr:cNvPr>
              <xdr:cNvSpPr/>
            </xdr:nvSpPr>
            <xdr:spPr bwMode="auto">
              <a:xfrm>
                <a:off x="3754799" y="269655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66675</xdr:colOff>
          <xdr:row>21</xdr:row>
          <xdr:rowOff>19421</xdr:rowOff>
        </xdr:to>
        <xdr:grpSp>
          <xdr:nvGrpSpPr>
            <xdr:cNvPr id="11" name="グループ化 10">
              <a:extLst>
                <a:ext uri="{FF2B5EF4-FFF2-40B4-BE49-F238E27FC236}">
                  <a16:creationId xmlns:a16="http://schemas.microsoft.com/office/drawing/2014/main" id="{00000000-0008-0000-1F00-00000B000000}"/>
                </a:ext>
              </a:extLst>
            </xdr:cNvPr>
            <xdr:cNvGrpSpPr/>
          </xdr:nvGrpSpPr>
          <xdr:grpSpPr>
            <a:xfrm>
              <a:off x="3095625" y="3219450"/>
              <a:ext cx="1162050" cy="200396"/>
              <a:chOff x="3149668" y="2696531"/>
              <a:chExt cx="1162624" cy="202822"/>
            </a:xfrm>
          </xdr:grpSpPr>
          <xdr:sp macro="" textlink="">
            <xdr:nvSpPr>
              <xdr:cNvPr id="1417227" name="Check Box 11" hidden="1">
                <a:extLst>
                  <a:ext uri="{63B3BB69-23CF-44E3-9099-C40C66FF867C}">
                    <a14:compatExt spid="_x0000_s1417227"/>
                  </a:ext>
                  <a:ext uri="{FF2B5EF4-FFF2-40B4-BE49-F238E27FC236}">
                    <a16:creationId xmlns:a16="http://schemas.microsoft.com/office/drawing/2014/main" id="{00000000-0008-0000-1F00-00000BA01500}"/>
                  </a:ext>
                </a:extLst>
              </xdr:cNvPr>
              <xdr:cNvSpPr/>
            </xdr:nvSpPr>
            <xdr:spPr bwMode="auto">
              <a:xfrm>
                <a:off x="3149668" y="269653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8" name="Check Box 12" hidden="1">
                <a:extLst>
                  <a:ext uri="{63B3BB69-23CF-44E3-9099-C40C66FF867C}">
                    <a14:compatExt spid="_x0000_s1417228"/>
                  </a:ext>
                  <a:ext uri="{FF2B5EF4-FFF2-40B4-BE49-F238E27FC236}">
                    <a16:creationId xmlns:a16="http://schemas.microsoft.com/office/drawing/2014/main" id="{00000000-0008-0000-1F00-00000CA01500}"/>
                  </a:ext>
                </a:extLst>
              </xdr:cNvPr>
              <xdr:cNvSpPr/>
            </xdr:nvSpPr>
            <xdr:spPr bwMode="auto">
              <a:xfrm>
                <a:off x="3754799" y="269655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0</xdr:rowOff>
        </xdr:from>
        <xdr:to>
          <xdr:col>24</xdr:col>
          <xdr:colOff>66675</xdr:colOff>
          <xdr:row>51</xdr:row>
          <xdr:rowOff>9896</xdr:rowOff>
        </xdr:to>
        <xdr:grpSp>
          <xdr:nvGrpSpPr>
            <xdr:cNvPr id="12" name="グループ化 11">
              <a:extLst>
                <a:ext uri="{FF2B5EF4-FFF2-40B4-BE49-F238E27FC236}">
                  <a16:creationId xmlns:a16="http://schemas.microsoft.com/office/drawing/2014/main" id="{00000000-0008-0000-1F00-00000C000000}"/>
                </a:ext>
              </a:extLst>
            </xdr:cNvPr>
            <xdr:cNvGrpSpPr/>
          </xdr:nvGrpSpPr>
          <xdr:grpSpPr>
            <a:xfrm>
              <a:off x="3095625" y="8372475"/>
              <a:ext cx="1162050" cy="181346"/>
              <a:chOff x="3149668" y="2696093"/>
              <a:chExt cx="1162624" cy="202824"/>
            </a:xfrm>
          </xdr:grpSpPr>
          <xdr:sp macro="" textlink="">
            <xdr:nvSpPr>
              <xdr:cNvPr id="1417229" name="Check Box 13" hidden="1">
                <a:extLst>
                  <a:ext uri="{63B3BB69-23CF-44E3-9099-C40C66FF867C}">
                    <a14:compatExt spid="_x0000_s1417229"/>
                  </a:ext>
                  <a:ext uri="{FF2B5EF4-FFF2-40B4-BE49-F238E27FC236}">
                    <a16:creationId xmlns:a16="http://schemas.microsoft.com/office/drawing/2014/main" id="{00000000-0008-0000-1F00-00000DA01500}"/>
                  </a:ext>
                </a:extLst>
              </xdr:cNvPr>
              <xdr:cNvSpPr/>
            </xdr:nvSpPr>
            <xdr:spPr bwMode="auto">
              <a:xfrm>
                <a:off x="3149668" y="269609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0" name="Check Box 14" hidden="1">
                <a:extLst>
                  <a:ext uri="{63B3BB69-23CF-44E3-9099-C40C66FF867C}">
                    <a14:compatExt spid="_x0000_s1417230"/>
                  </a:ext>
                  <a:ext uri="{FF2B5EF4-FFF2-40B4-BE49-F238E27FC236}">
                    <a16:creationId xmlns:a16="http://schemas.microsoft.com/office/drawing/2014/main" id="{00000000-0008-0000-1F00-00000EA01500}"/>
                  </a:ext>
                </a:extLst>
              </xdr:cNvPr>
              <xdr:cNvSpPr/>
            </xdr:nvSpPr>
            <xdr:spPr bwMode="auto">
              <a:xfrm>
                <a:off x="3754799"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178398</xdr:colOff>
          <xdr:row>38</xdr:row>
          <xdr:rowOff>142866</xdr:rowOff>
        </xdr:from>
        <xdr:to>
          <xdr:col>25</xdr:col>
          <xdr:colOff>9524</xdr:colOff>
          <xdr:row>40</xdr:row>
          <xdr:rowOff>47680</xdr:rowOff>
        </xdr:to>
        <xdr:grpSp>
          <xdr:nvGrpSpPr>
            <xdr:cNvPr id="13" name="グループ化 12">
              <a:extLst>
                <a:ext uri="{FF2B5EF4-FFF2-40B4-BE49-F238E27FC236}">
                  <a16:creationId xmlns:a16="http://schemas.microsoft.com/office/drawing/2014/main" id="{00000000-0008-0000-1F00-00000D000000}"/>
                </a:ext>
              </a:extLst>
            </xdr:cNvPr>
            <xdr:cNvGrpSpPr/>
          </xdr:nvGrpSpPr>
          <xdr:grpSpPr>
            <a:xfrm>
              <a:off x="2378673" y="6457941"/>
              <a:ext cx="2002826" cy="247714"/>
              <a:chOff x="3095719" y="3133721"/>
              <a:chExt cx="1828709" cy="200455"/>
            </a:xfrm>
          </xdr:grpSpPr>
          <xdr:grpSp>
            <xdr:nvGrpSpPr>
              <xdr:cNvPr id="14" name="グループ化 13">
                <a:extLst>
                  <a:ext uri="{FF2B5EF4-FFF2-40B4-BE49-F238E27FC236}">
                    <a16:creationId xmlns:a16="http://schemas.microsoft.com/office/drawing/2014/main" id="{00000000-0008-0000-1F00-00000E000000}"/>
                  </a:ext>
                </a:extLst>
              </xdr:cNvPr>
              <xdr:cNvGrpSpPr/>
            </xdr:nvGrpSpPr>
            <xdr:grpSpPr>
              <a:xfrm>
                <a:off x="3095719" y="3133787"/>
                <a:ext cx="1162034" cy="200389"/>
                <a:chOff x="3149732" y="2696543"/>
                <a:chExt cx="1162605" cy="202820"/>
              </a:xfrm>
            </xdr:grpSpPr>
            <xdr:sp macro="" textlink="">
              <xdr:nvSpPr>
                <xdr:cNvPr id="1417231" name="Check Box 15" hidden="1">
                  <a:extLst>
                    <a:ext uri="{63B3BB69-23CF-44E3-9099-C40C66FF867C}">
                      <a14:compatExt spid="_x0000_s1417231"/>
                    </a:ext>
                    <a:ext uri="{FF2B5EF4-FFF2-40B4-BE49-F238E27FC236}">
                      <a16:creationId xmlns:a16="http://schemas.microsoft.com/office/drawing/2014/main" id="{00000000-0008-0000-1F00-00000FA01500}"/>
                    </a:ext>
                  </a:extLst>
                </xdr:cNvPr>
                <xdr:cNvSpPr/>
              </xdr:nvSpPr>
              <xdr:spPr bwMode="auto">
                <a:xfrm>
                  <a:off x="3149732" y="2696543"/>
                  <a:ext cx="557497"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2" name="Check Box 16" hidden="1">
                  <a:extLst>
                    <a:ext uri="{63B3BB69-23CF-44E3-9099-C40C66FF867C}">
                      <a14:compatExt spid="_x0000_s1417232"/>
                    </a:ext>
                    <a:ext uri="{FF2B5EF4-FFF2-40B4-BE49-F238E27FC236}">
                      <a16:creationId xmlns:a16="http://schemas.microsoft.com/office/drawing/2014/main" id="{00000000-0008-0000-1F00-000010A01500}"/>
                    </a:ext>
                  </a:extLst>
                </xdr:cNvPr>
                <xdr:cNvSpPr/>
              </xdr:nvSpPr>
              <xdr:spPr bwMode="auto">
                <a:xfrm>
                  <a:off x="3754842" y="2696548"/>
                  <a:ext cx="557495"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33" name="Check Box 17" hidden="1">
                <a:extLst>
                  <a:ext uri="{63B3BB69-23CF-44E3-9099-C40C66FF867C}">
                    <a14:compatExt spid="_x0000_s1417233"/>
                  </a:ext>
                  <a:ext uri="{FF2B5EF4-FFF2-40B4-BE49-F238E27FC236}">
                    <a16:creationId xmlns:a16="http://schemas.microsoft.com/office/drawing/2014/main" id="{00000000-0008-0000-1F00-000011A01500}"/>
                  </a:ext>
                </a:extLst>
              </xdr:cNvPr>
              <xdr:cNvSpPr/>
            </xdr:nvSpPr>
            <xdr:spPr bwMode="auto">
              <a:xfrm>
                <a:off x="4362452" y="3133721"/>
                <a:ext cx="561976"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6948</xdr:colOff>
          <xdr:row>41</xdr:row>
          <xdr:rowOff>171449</xdr:rowOff>
        </xdr:from>
        <xdr:to>
          <xdr:col>25</xdr:col>
          <xdr:colOff>6</xdr:colOff>
          <xdr:row>43</xdr:row>
          <xdr:rowOff>76642</xdr:rowOff>
        </xdr:to>
        <xdr:grpSp>
          <xdr:nvGrpSpPr>
            <xdr:cNvPr id="15" name="グループ化 14">
              <a:extLst>
                <a:ext uri="{FF2B5EF4-FFF2-40B4-BE49-F238E27FC236}">
                  <a16:creationId xmlns:a16="http://schemas.microsoft.com/office/drawing/2014/main" id="{00000000-0008-0000-1F00-00000F000000}"/>
                </a:ext>
              </a:extLst>
            </xdr:cNvPr>
            <xdr:cNvGrpSpPr/>
          </xdr:nvGrpSpPr>
          <xdr:grpSpPr>
            <a:xfrm>
              <a:off x="2388198" y="7000874"/>
              <a:ext cx="1983783" cy="248093"/>
              <a:chOff x="3095715" y="3133712"/>
              <a:chExt cx="1828715" cy="200462"/>
            </a:xfrm>
          </xdr:grpSpPr>
          <xdr:grpSp>
            <xdr:nvGrpSpPr>
              <xdr:cNvPr id="16" name="グループ化 15">
                <a:extLst>
                  <a:ext uri="{FF2B5EF4-FFF2-40B4-BE49-F238E27FC236}">
                    <a16:creationId xmlns:a16="http://schemas.microsoft.com/office/drawing/2014/main" id="{00000000-0008-0000-1F00-000010000000}"/>
                  </a:ext>
                </a:extLst>
              </xdr:cNvPr>
              <xdr:cNvGrpSpPr/>
            </xdr:nvGrpSpPr>
            <xdr:grpSpPr>
              <a:xfrm>
                <a:off x="3095715" y="3133786"/>
                <a:ext cx="1162039" cy="200388"/>
                <a:chOff x="3149728" y="2696542"/>
                <a:chExt cx="1162610" cy="202819"/>
              </a:xfrm>
            </xdr:grpSpPr>
            <xdr:sp macro="" textlink="">
              <xdr:nvSpPr>
                <xdr:cNvPr id="1417234" name="Check Box 18" hidden="1">
                  <a:extLst>
                    <a:ext uri="{63B3BB69-23CF-44E3-9099-C40C66FF867C}">
                      <a14:compatExt spid="_x0000_s1417234"/>
                    </a:ext>
                    <a:ext uri="{FF2B5EF4-FFF2-40B4-BE49-F238E27FC236}">
                      <a16:creationId xmlns:a16="http://schemas.microsoft.com/office/drawing/2014/main" id="{00000000-0008-0000-1F00-000012A01500}"/>
                    </a:ext>
                  </a:extLst>
                </xdr:cNvPr>
                <xdr:cNvSpPr/>
              </xdr:nvSpPr>
              <xdr:spPr bwMode="auto">
                <a:xfrm>
                  <a:off x="3149728" y="2696542"/>
                  <a:ext cx="557496"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5" name="Check Box 19" hidden="1">
                  <a:extLst>
                    <a:ext uri="{63B3BB69-23CF-44E3-9099-C40C66FF867C}">
                      <a14:compatExt spid="_x0000_s1417235"/>
                    </a:ext>
                    <a:ext uri="{FF2B5EF4-FFF2-40B4-BE49-F238E27FC236}">
                      <a16:creationId xmlns:a16="http://schemas.microsoft.com/office/drawing/2014/main" id="{00000000-0008-0000-1F00-000013A01500}"/>
                    </a:ext>
                  </a:extLst>
                </xdr:cNvPr>
                <xdr:cNvSpPr/>
              </xdr:nvSpPr>
              <xdr:spPr bwMode="auto">
                <a:xfrm>
                  <a:off x="3754843" y="2696548"/>
                  <a:ext cx="557495"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36" name="Check Box 20" hidden="1">
                <a:extLst>
                  <a:ext uri="{63B3BB69-23CF-44E3-9099-C40C66FF867C}">
                    <a14:compatExt spid="_x0000_s1417236"/>
                  </a:ext>
                  <a:ext uri="{FF2B5EF4-FFF2-40B4-BE49-F238E27FC236}">
                    <a16:creationId xmlns:a16="http://schemas.microsoft.com/office/drawing/2014/main" id="{00000000-0008-0000-1F00-000014A01500}"/>
                  </a:ext>
                </a:extLst>
              </xdr:cNvPr>
              <xdr:cNvSpPr/>
            </xdr:nvSpPr>
            <xdr:spPr bwMode="auto">
              <a:xfrm>
                <a:off x="4362452" y="3133712"/>
                <a:ext cx="561978"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9525</xdr:rowOff>
        </xdr:from>
        <xdr:to>
          <xdr:col>24</xdr:col>
          <xdr:colOff>66675</xdr:colOff>
          <xdr:row>27</xdr:row>
          <xdr:rowOff>38471</xdr:rowOff>
        </xdr:to>
        <xdr:grpSp>
          <xdr:nvGrpSpPr>
            <xdr:cNvPr id="17" name="グループ化 16">
              <a:extLst>
                <a:ext uri="{FF2B5EF4-FFF2-40B4-BE49-F238E27FC236}">
                  <a16:creationId xmlns:a16="http://schemas.microsoft.com/office/drawing/2014/main" id="{00000000-0008-0000-1F00-000011000000}"/>
                </a:ext>
              </a:extLst>
            </xdr:cNvPr>
            <xdr:cNvGrpSpPr/>
          </xdr:nvGrpSpPr>
          <xdr:grpSpPr>
            <a:xfrm>
              <a:off x="3095625" y="4267200"/>
              <a:ext cx="1162050" cy="200396"/>
              <a:chOff x="3149668" y="2696531"/>
              <a:chExt cx="1162624" cy="202822"/>
            </a:xfrm>
          </xdr:grpSpPr>
          <xdr:sp macro="" textlink="">
            <xdr:nvSpPr>
              <xdr:cNvPr id="1417237" name="Check Box 21" hidden="1">
                <a:extLst>
                  <a:ext uri="{63B3BB69-23CF-44E3-9099-C40C66FF867C}">
                    <a14:compatExt spid="_x0000_s1417237"/>
                  </a:ext>
                  <a:ext uri="{FF2B5EF4-FFF2-40B4-BE49-F238E27FC236}">
                    <a16:creationId xmlns:a16="http://schemas.microsoft.com/office/drawing/2014/main" id="{00000000-0008-0000-1F00-000015A01500}"/>
                  </a:ext>
                </a:extLst>
              </xdr:cNvPr>
              <xdr:cNvSpPr/>
            </xdr:nvSpPr>
            <xdr:spPr bwMode="auto">
              <a:xfrm>
                <a:off x="3149668" y="269653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8" name="Check Box 22" hidden="1">
                <a:extLst>
                  <a:ext uri="{63B3BB69-23CF-44E3-9099-C40C66FF867C}">
                    <a14:compatExt spid="_x0000_s1417238"/>
                  </a:ext>
                  <a:ext uri="{FF2B5EF4-FFF2-40B4-BE49-F238E27FC236}">
                    <a16:creationId xmlns:a16="http://schemas.microsoft.com/office/drawing/2014/main" id="{00000000-0008-0000-1F00-000016A01500}"/>
                  </a:ext>
                </a:extLst>
              </xdr:cNvPr>
              <xdr:cNvSpPr/>
            </xdr:nvSpPr>
            <xdr:spPr bwMode="auto">
              <a:xfrm>
                <a:off x="3754799" y="269655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11</xdr:col>
          <xdr:colOff>76200</xdr:colOff>
          <xdr:row>30</xdr:row>
          <xdr:rowOff>19050</xdr:rowOff>
        </xdr:to>
        <xdr:sp macro="" textlink="">
          <xdr:nvSpPr>
            <xdr:cNvPr id="1417239" name="Check Box 23" hidden="1">
              <a:extLst>
                <a:ext uri="{63B3BB69-23CF-44E3-9099-C40C66FF867C}">
                  <a14:compatExt spid="_x0000_s1417239"/>
                </a:ext>
                <a:ext uri="{FF2B5EF4-FFF2-40B4-BE49-F238E27FC236}">
                  <a16:creationId xmlns:a16="http://schemas.microsoft.com/office/drawing/2014/main" id="{00000000-0008-0000-1F00-000017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76200</xdr:colOff>
          <xdr:row>30</xdr:row>
          <xdr:rowOff>19050</xdr:rowOff>
        </xdr:to>
        <xdr:sp macro="" textlink="">
          <xdr:nvSpPr>
            <xdr:cNvPr id="1417240" name="Check Box 24" hidden="1">
              <a:extLst>
                <a:ext uri="{63B3BB69-23CF-44E3-9099-C40C66FF867C}">
                  <a14:compatExt spid="_x0000_s1417240"/>
                </a:ext>
                <a:ext uri="{FF2B5EF4-FFF2-40B4-BE49-F238E27FC236}">
                  <a16:creationId xmlns:a16="http://schemas.microsoft.com/office/drawing/2014/main" id="{00000000-0008-0000-1F00-000018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17</xdr:col>
          <xdr:colOff>76200</xdr:colOff>
          <xdr:row>30</xdr:row>
          <xdr:rowOff>19050</xdr:rowOff>
        </xdr:to>
        <xdr:sp macro="" textlink="">
          <xdr:nvSpPr>
            <xdr:cNvPr id="1417241" name="Check Box 25" hidden="1">
              <a:extLst>
                <a:ext uri="{63B3BB69-23CF-44E3-9099-C40C66FF867C}">
                  <a14:compatExt spid="_x0000_s1417241"/>
                </a:ext>
                <a:ext uri="{FF2B5EF4-FFF2-40B4-BE49-F238E27FC236}">
                  <a16:creationId xmlns:a16="http://schemas.microsoft.com/office/drawing/2014/main" id="{00000000-0008-0000-1F00-000019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161925</xdr:rowOff>
        </xdr:from>
        <xdr:to>
          <xdr:col>24</xdr:col>
          <xdr:colOff>76200</xdr:colOff>
          <xdr:row>30</xdr:row>
          <xdr:rowOff>9525</xdr:rowOff>
        </xdr:to>
        <xdr:sp macro="" textlink="">
          <xdr:nvSpPr>
            <xdr:cNvPr id="1417242" name="Check Box 26" hidden="1">
              <a:extLst>
                <a:ext uri="{63B3BB69-23CF-44E3-9099-C40C66FF867C}">
                  <a14:compatExt spid="_x0000_s1417242"/>
                </a:ext>
                <a:ext uri="{FF2B5EF4-FFF2-40B4-BE49-F238E27FC236}">
                  <a16:creationId xmlns:a16="http://schemas.microsoft.com/office/drawing/2014/main" id="{00000000-0008-0000-1F00-00001A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130774</xdr:colOff>
          <xdr:row>23</xdr:row>
          <xdr:rowOff>38106</xdr:rowOff>
        </xdr:from>
        <xdr:to>
          <xdr:col>24</xdr:col>
          <xdr:colOff>95251</xdr:colOff>
          <xdr:row>24</xdr:row>
          <xdr:rowOff>72051</xdr:rowOff>
        </xdr:to>
        <xdr:grpSp>
          <xdr:nvGrpSpPr>
            <xdr:cNvPr id="18" name="グループ化 17">
              <a:extLst>
                <a:ext uri="{FF2B5EF4-FFF2-40B4-BE49-F238E27FC236}">
                  <a16:creationId xmlns:a16="http://schemas.microsoft.com/office/drawing/2014/main" id="{00000000-0008-0000-1F00-000012000000}"/>
                </a:ext>
              </a:extLst>
            </xdr:cNvPr>
            <xdr:cNvGrpSpPr/>
          </xdr:nvGrpSpPr>
          <xdr:grpSpPr>
            <a:xfrm>
              <a:off x="2331049" y="3781431"/>
              <a:ext cx="1955202" cy="205395"/>
              <a:chOff x="3095719" y="3133727"/>
              <a:chExt cx="1828710" cy="200441"/>
            </a:xfrm>
          </xdr:grpSpPr>
          <xdr:grpSp>
            <xdr:nvGrpSpPr>
              <xdr:cNvPr id="19" name="グループ化 18">
                <a:extLst>
                  <a:ext uri="{FF2B5EF4-FFF2-40B4-BE49-F238E27FC236}">
                    <a16:creationId xmlns:a16="http://schemas.microsoft.com/office/drawing/2014/main" id="{00000000-0008-0000-1F00-000013000000}"/>
                  </a:ext>
                </a:extLst>
              </xdr:cNvPr>
              <xdr:cNvGrpSpPr/>
            </xdr:nvGrpSpPr>
            <xdr:grpSpPr>
              <a:xfrm>
                <a:off x="3095719" y="3133777"/>
                <a:ext cx="1162035" cy="200391"/>
                <a:chOff x="3149732" y="2696533"/>
                <a:chExt cx="1162606" cy="202822"/>
              </a:xfrm>
            </xdr:grpSpPr>
            <xdr:sp macro="" textlink="">
              <xdr:nvSpPr>
                <xdr:cNvPr id="1417243" name="Check Box 27" hidden="1">
                  <a:extLst>
                    <a:ext uri="{63B3BB69-23CF-44E3-9099-C40C66FF867C}">
                      <a14:compatExt spid="_x0000_s1417243"/>
                    </a:ext>
                    <a:ext uri="{FF2B5EF4-FFF2-40B4-BE49-F238E27FC236}">
                      <a16:creationId xmlns:a16="http://schemas.microsoft.com/office/drawing/2014/main" id="{00000000-0008-0000-1F00-00001BA01500}"/>
                    </a:ext>
                  </a:extLst>
                </xdr:cNvPr>
                <xdr:cNvSpPr/>
              </xdr:nvSpPr>
              <xdr:spPr bwMode="auto">
                <a:xfrm>
                  <a:off x="3149732" y="2696533"/>
                  <a:ext cx="557496"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4" name="Check Box 28" hidden="1">
                  <a:extLst>
                    <a:ext uri="{63B3BB69-23CF-44E3-9099-C40C66FF867C}">
                      <a14:compatExt spid="_x0000_s1417244"/>
                    </a:ext>
                    <a:ext uri="{FF2B5EF4-FFF2-40B4-BE49-F238E27FC236}">
                      <a16:creationId xmlns:a16="http://schemas.microsoft.com/office/drawing/2014/main" id="{00000000-0008-0000-1F00-00001CA01500}"/>
                    </a:ext>
                  </a:extLst>
                </xdr:cNvPr>
                <xdr:cNvSpPr/>
              </xdr:nvSpPr>
              <xdr:spPr bwMode="auto">
                <a:xfrm>
                  <a:off x="3754843" y="2696548"/>
                  <a:ext cx="557495"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45" name="Check Box 29" hidden="1">
                <a:extLst>
                  <a:ext uri="{63B3BB69-23CF-44E3-9099-C40C66FF867C}">
                    <a14:compatExt spid="_x0000_s1417245"/>
                  </a:ext>
                  <a:ext uri="{FF2B5EF4-FFF2-40B4-BE49-F238E27FC236}">
                    <a16:creationId xmlns:a16="http://schemas.microsoft.com/office/drawing/2014/main" id="{00000000-0008-0000-1F00-00001DA01500}"/>
                  </a:ext>
                </a:extLst>
              </xdr:cNvPr>
              <xdr:cNvSpPr/>
            </xdr:nvSpPr>
            <xdr:spPr bwMode="auto">
              <a:xfrm>
                <a:off x="4362452" y="3133727"/>
                <a:ext cx="561977"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30</xdr:row>
      <xdr:rowOff>85725</xdr:rowOff>
    </xdr:from>
    <xdr:to>
      <xdr:col>25</xdr:col>
      <xdr:colOff>57150</xdr:colOff>
      <xdr:row>32</xdr:row>
      <xdr:rowOff>19422</xdr:rowOff>
    </xdr:to>
    <xdr:grpSp>
      <xdr:nvGrpSpPr>
        <xdr:cNvPr id="20" name="グループ化 19">
          <a:extLst>
            <a:ext uri="{FF2B5EF4-FFF2-40B4-BE49-F238E27FC236}">
              <a16:creationId xmlns:a16="http://schemas.microsoft.com/office/drawing/2014/main" id="{00000000-0008-0000-1F00-000014000000}"/>
            </a:ext>
          </a:extLst>
        </xdr:cNvPr>
        <xdr:cNvGrpSpPr/>
      </xdr:nvGrpSpPr>
      <xdr:grpSpPr>
        <a:xfrm>
          <a:off x="3267075" y="5029200"/>
          <a:ext cx="1162050" cy="276597"/>
          <a:chOff x="3149654" y="2696140"/>
          <a:chExt cx="1162625" cy="202825"/>
        </a:xfrm>
      </xdr:grpSpPr>
      <xdr:sp macro="" textlink="">
        <xdr:nvSpPr>
          <xdr:cNvPr id="21"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1F00-000015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1F00-000016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30</xdr:row>
          <xdr:rowOff>152400</xdr:rowOff>
        </xdr:from>
        <xdr:to>
          <xdr:col>24</xdr:col>
          <xdr:colOff>66675</xdr:colOff>
          <xdr:row>32</xdr:row>
          <xdr:rowOff>9896</xdr:rowOff>
        </xdr:to>
        <xdr:grpSp>
          <xdr:nvGrpSpPr>
            <xdr:cNvPr id="23" name="グループ化 22">
              <a:extLst>
                <a:ext uri="{FF2B5EF4-FFF2-40B4-BE49-F238E27FC236}">
                  <a16:creationId xmlns:a16="http://schemas.microsoft.com/office/drawing/2014/main" id="{00000000-0008-0000-1F00-000017000000}"/>
                </a:ext>
              </a:extLst>
            </xdr:cNvPr>
            <xdr:cNvGrpSpPr/>
          </xdr:nvGrpSpPr>
          <xdr:grpSpPr>
            <a:xfrm>
              <a:off x="3095625" y="5095875"/>
              <a:ext cx="1162050" cy="200396"/>
              <a:chOff x="3149668" y="2696531"/>
              <a:chExt cx="1162624" cy="202822"/>
            </a:xfrm>
          </xdr:grpSpPr>
          <xdr:sp macro="" textlink="">
            <xdr:nvSpPr>
              <xdr:cNvPr id="1417246" name="Check Box 30" hidden="1">
                <a:extLst>
                  <a:ext uri="{63B3BB69-23CF-44E3-9099-C40C66FF867C}">
                    <a14:compatExt spid="_x0000_s1417246"/>
                  </a:ext>
                  <a:ext uri="{FF2B5EF4-FFF2-40B4-BE49-F238E27FC236}">
                    <a16:creationId xmlns:a16="http://schemas.microsoft.com/office/drawing/2014/main" id="{00000000-0008-0000-1F00-00001EA01500}"/>
                  </a:ext>
                </a:extLst>
              </xdr:cNvPr>
              <xdr:cNvSpPr/>
            </xdr:nvSpPr>
            <xdr:spPr bwMode="auto">
              <a:xfrm>
                <a:off x="3149668" y="269653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7" name="Check Box 31" hidden="1">
                <a:extLst>
                  <a:ext uri="{63B3BB69-23CF-44E3-9099-C40C66FF867C}">
                    <a14:compatExt spid="_x0000_s1417247"/>
                  </a:ext>
                  <a:ext uri="{FF2B5EF4-FFF2-40B4-BE49-F238E27FC236}">
                    <a16:creationId xmlns:a16="http://schemas.microsoft.com/office/drawing/2014/main" id="{00000000-0008-0000-1F00-00001FA01500}"/>
                  </a:ext>
                </a:extLst>
              </xdr:cNvPr>
              <xdr:cNvSpPr/>
            </xdr:nvSpPr>
            <xdr:spPr bwMode="auto">
              <a:xfrm>
                <a:off x="3754799" y="269655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152400</xdr:rowOff>
        </xdr:from>
        <xdr:to>
          <xdr:col>24</xdr:col>
          <xdr:colOff>66675</xdr:colOff>
          <xdr:row>35</xdr:row>
          <xdr:rowOff>9896</xdr:rowOff>
        </xdr:to>
        <xdr:grpSp>
          <xdr:nvGrpSpPr>
            <xdr:cNvPr id="24" name="グループ化 23">
              <a:extLst>
                <a:ext uri="{FF2B5EF4-FFF2-40B4-BE49-F238E27FC236}">
                  <a16:creationId xmlns:a16="http://schemas.microsoft.com/office/drawing/2014/main" id="{00000000-0008-0000-1F00-000018000000}"/>
                </a:ext>
              </a:extLst>
            </xdr:cNvPr>
            <xdr:cNvGrpSpPr/>
          </xdr:nvGrpSpPr>
          <xdr:grpSpPr>
            <a:xfrm>
              <a:off x="3095625" y="5610225"/>
              <a:ext cx="1162050" cy="200396"/>
              <a:chOff x="3149668" y="2696531"/>
              <a:chExt cx="1162624" cy="202822"/>
            </a:xfrm>
          </xdr:grpSpPr>
          <xdr:sp macro="" textlink="">
            <xdr:nvSpPr>
              <xdr:cNvPr id="1417248" name="Check Box 32" hidden="1">
                <a:extLst>
                  <a:ext uri="{63B3BB69-23CF-44E3-9099-C40C66FF867C}">
                    <a14:compatExt spid="_x0000_s1417248"/>
                  </a:ext>
                  <a:ext uri="{FF2B5EF4-FFF2-40B4-BE49-F238E27FC236}">
                    <a16:creationId xmlns:a16="http://schemas.microsoft.com/office/drawing/2014/main" id="{00000000-0008-0000-1F00-000020A01500}"/>
                  </a:ext>
                </a:extLst>
              </xdr:cNvPr>
              <xdr:cNvSpPr/>
            </xdr:nvSpPr>
            <xdr:spPr bwMode="auto">
              <a:xfrm>
                <a:off x="3149668" y="269653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9" name="Check Box 33" hidden="1">
                <a:extLst>
                  <a:ext uri="{63B3BB69-23CF-44E3-9099-C40C66FF867C}">
                    <a14:compatExt spid="_x0000_s1417249"/>
                  </a:ext>
                  <a:ext uri="{FF2B5EF4-FFF2-40B4-BE49-F238E27FC236}">
                    <a16:creationId xmlns:a16="http://schemas.microsoft.com/office/drawing/2014/main" id="{00000000-0008-0000-1F00-000021A01500}"/>
                  </a:ext>
                </a:extLst>
              </xdr:cNvPr>
              <xdr:cNvSpPr/>
            </xdr:nvSpPr>
            <xdr:spPr bwMode="auto">
              <a:xfrm>
                <a:off x="3754799" y="269655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57150</xdr:rowOff>
        </xdr:from>
        <xdr:to>
          <xdr:col>23</xdr:col>
          <xdr:colOff>175114</xdr:colOff>
          <xdr:row>46</xdr:row>
          <xdr:rowOff>60941</xdr:rowOff>
        </xdr:to>
        <xdr:grpSp>
          <xdr:nvGrpSpPr>
            <xdr:cNvPr id="25" name="グループ化 24">
              <a:extLst>
                <a:ext uri="{FF2B5EF4-FFF2-40B4-BE49-F238E27FC236}">
                  <a16:creationId xmlns:a16="http://schemas.microsoft.com/office/drawing/2014/main" id="{00000000-0008-0000-1F00-000019000000}"/>
                </a:ext>
              </a:extLst>
            </xdr:cNvPr>
            <xdr:cNvGrpSpPr/>
          </xdr:nvGrpSpPr>
          <xdr:grpSpPr>
            <a:xfrm>
              <a:off x="3095625" y="7572375"/>
              <a:ext cx="1089514" cy="175241"/>
              <a:chOff x="3149141" y="2695534"/>
              <a:chExt cx="1162615" cy="202822"/>
            </a:xfrm>
          </xdr:grpSpPr>
          <xdr:sp macro="" textlink="">
            <xdr:nvSpPr>
              <xdr:cNvPr id="1417250" name="Check Box 34" hidden="1">
                <a:extLst>
                  <a:ext uri="{63B3BB69-23CF-44E3-9099-C40C66FF867C}">
                    <a14:compatExt spid="_x0000_s1417250"/>
                  </a:ext>
                  <a:ext uri="{FF2B5EF4-FFF2-40B4-BE49-F238E27FC236}">
                    <a16:creationId xmlns:a16="http://schemas.microsoft.com/office/drawing/2014/main" id="{00000000-0008-0000-1F00-000022A01500}"/>
                  </a:ext>
                </a:extLst>
              </xdr:cNvPr>
              <xdr:cNvSpPr/>
            </xdr:nvSpPr>
            <xdr:spPr bwMode="auto">
              <a:xfrm>
                <a:off x="3149141" y="2695534"/>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1" name="Check Box 35" hidden="1">
                <a:extLst>
                  <a:ext uri="{63B3BB69-23CF-44E3-9099-C40C66FF867C}">
                    <a14:compatExt spid="_x0000_s1417251"/>
                  </a:ext>
                  <a:ext uri="{FF2B5EF4-FFF2-40B4-BE49-F238E27FC236}">
                    <a16:creationId xmlns:a16="http://schemas.microsoft.com/office/drawing/2014/main" id="{00000000-0008-0000-1F00-000023A01500}"/>
                  </a:ext>
                </a:extLst>
              </xdr:cNvPr>
              <xdr:cNvSpPr/>
            </xdr:nvSpPr>
            <xdr:spPr bwMode="auto">
              <a:xfrm>
                <a:off x="3754263"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54</xdr:row>
          <xdr:rowOff>162218</xdr:rowOff>
        </xdr:from>
        <xdr:to>
          <xdr:col>24</xdr:col>
          <xdr:colOff>66675</xdr:colOff>
          <xdr:row>56</xdr:row>
          <xdr:rowOff>1700</xdr:rowOff>
        </xdr:to>
        <xdr:grpSp>
          <xdr:nvGrpSpPr>
            <xdr:cNvPr id="26" name="グループ化 25">
              <a:extLst>
                <a:ext uri="{FF2B5EF4-FFF2-40B4-BE49-F238E27FC236}">
                  <a16:creationId xmlns:a16="http://schemas.microsoft.com/office/drawing/2014/main" id="{00000000-0008-0000-1F00-00001A000000}"/>
                </a:ext>
              </a:extLst>
            </xdr:cNvPr>
            <xdr:cNvGrpSpPr/>
          </xdr:nvGrpSpPr>
          <xdr:grpSpPr>
            <a:xfrm>
              <a:off x="3095625" y="9220493"/>
              <a:ext cx="1162050" cy="182382"/>
              <a:chOff x="3149702" y="2696187"/>
              <a:chExt cx="1162624" cy="202824"/>
            </a:xfrm>
          </xdr:grpSpPr>
          <xdr:sp macro="" textlink="">
            <xdr:nvSpPr>
              <xdr:cNvPr id="1417252" name="Check Box 36" hidden="1">
                <a:extLst>
                  <a:ext uri="{63B3BB69-23CF-44E3-9099-C40C66FF867C}">
                    <a14:compatExt spid="_x0000_s1417252"/>
                  </a:ext>
                  <a:ext uri="{FF2B5EF4-FFF2-40B4-BE49-F238E27FC236}">
                    <a16:creationId xmlns:a16="http://schemas.microsoft.com/office/drawing/2014/main" id="{00000000-0008-0000-1F00-000024A01500}"/>
                  </a:ext>
                </a:extLst>
              </xdr:cNvPr>
              <xdr:cNvSpPr/>
            </xdr:nvSpPr>
            <xdr:spPr bwMode="auto">
              <a:xfrm>
                <a:off x="3149702" y="269618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3" name="Check Box 37" hidden="1">
                <a:extLst>
                  <a:ext uri="{63B3BB69-23CF-44E3-9099-C40C66FF867C}">
                    <a14:compatExt spid="_x0000_s1417253"/>
                  </a:ext>
                  <a:ext uri="{FF2B5EF4-FFF2-40B4-BE49-F238E27FC236}">
                    <a16:creationId xmlns:a16="http://schemas.microsoft.com/office/drawing/2014/main" id="{00000000-0008-0000-1F00-000025A01500}"/>
                  </a:ext>
                </a:extLst>
              </xdr:cNvPr>
              <xdr:cNvSpPr/>
            </xdr:nvSpPr>
            <xdr:spPr bwMode="auto">
              <a:xfrm>
                <a:off x="3754833" y="2696187"/>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66675</xdr:colOff>
          <xdr:row>53</xdr:row>
          <xdr:rowOff>19050</xdr:rowOff>
        </xdr:to>
        <xdr:grpSp>
          <xdr:nvGrpSpPr>
            <xdr:cNvPr id="27" name="グループ化 55">
              <a:extLst>
                <a:ext uri="{FF2B5EF4-FFF2-40B4-BE49-F238E27FC236}">
                  <a16:creationId xmlns:a16="http://schemas.microsoft.com/office/drawing/2014/main" id="{00000000-0008-0000-1F00-00001B000000}"/>
                </a:ext>
              </a:extLst>
            </xdr:cNvPr>
            <xdr:cNvGrpSpPr>
              <a:grpSpLocks/>
            </xdr:cNvGrpSpPr>
          </xdr:nvGrpSpPr>
          <xdr:grpSpPr bwMode="auto">
            <a:xfrm>
              <a:off x="3095625" y="8715375"/>
              <a:ext cx="1162050" cy="190500"/>
              <a:chOff x="31496" y="26961"/>
              <a:chExt cx="11626" cy="2028"/>
            </a:xfrm>
          </xdr:grpSpPr>
          <xdr:sp macro="" textlink="">
            <xdr:nvSpPr>
              <xdr:cNvPr id="1417254" name="Check Box 38" hidden="1">
                <a:extLst>
                  <a:ext uri="{63B3BB69-23CF-44E3-9099-C40C66FF867C}">
                    <a14:compatExt spid="_x0000_s1417254"/>
                  </a:ext>
                  <a:ext uri="{FF2B5EF4-FFF2-40B4-BE49-F238E27FC236}">
                    <a16:creationId xmlns:a16="http://schemas.microsoft.com/office/drawing/2014/main" id="{00000000-0008-0000-1F00-000026A015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5" name="Check Box 39" hidden="1">
                <a:extLst>
                  <a:ext uri="{63B3BB69-23CF-44E3-9099-C40C66FF867C}">
                    <a14:compatExt spid="_x0000_s1417255"/>
                  </a:ext>
                  <a:ext uri="{FF2B5EF4-FFF2-40B4-BE49-F238E27FC236}">
                    <a16:creationId xmlns:a16="http://schemas.microsoft.com/office/drawing/2014/main" id="{00000000-0008-0000-1F00-000027A0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58</xdr:row>
          <xdr:rowOff>80595</xdr:rowOff>
        </xdr:from>
        <xdr:to>
          <xdr:col>24</xdr:col>
          <xdr:colOff>66675</xdr:colOff>
          <xdr:row>59</xdr:row>
          <xdr:rowOff>106181</xdr:rowOff>
        </xdr:to>
        <xdr:grpSp>
          <xdr:nvGrpSpPr>
            <xdr:cNvPr id="28" name="グループ化 27">
              <a:extLst>
                <a:ext uri="{FF2B5EF4-FFF2-40B4-BE49-F238E27FC236}">
                  <a16:creationId xmlns:a16="http://schemas.microsoft.com/office/drawing/2014/main" id="{00000000-0008-0000-1F00-00001C000000}"/>
                </a:ext>
              </a:extLst>
            </xdr:cNvPr>
            <xdr:cNvGrpSpPr/>
          </xdr:nvGrpSpPr>
          <xdr:grpSpPr>
            <a:xfrm>
              <a:off x="3095625" y="9824670"/>
              <a:ext cx="1162050" cy="197036"/>
              <a:chOff x="3149702" y="2695744"/>
              <a:chExt cx="1162624" cy="202825"/>
            </a:xfrm>
          </xdr:grpSpPr>
          <xdr:sp macro="" textlink="">
            <xdr:nvSpPr>
              <xdr:cNvPr id="1417256" name="Check Box 40" hidden="1">
                <a:extLst>
                  <a:ext uri="{63B3BB69-23CF-44E3-9099-C40C66FF867C}">
                    <a14:compatExt spid="_x0000_s1417256"/>
                  </a:ext>
                  <a:ext uri="{FF2B5EF4-FFF2-40B4-BE49-F238E27FC236}">
                    <a16:creationId xmlns:a16="http://schemas.microsoft.com/office/drawing/2014/main" id="{00000000-0008-0000-1F00-000028A01500}"/>
                  </a:ext>
                </a:extLst>
              </xdr:cNvPr>
              <xdr:cNvSpPr/>
            </xdr:nvSpPr>
            <xdr:spPr bwMode="auto">
              <a:xfrm>
                <a:off x="3149702" y="269574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7" name="Check Box 41" hidden="1">
                <a:extLst>
                  <a:ext uri="{63B3BB69-23CF-44E3-9099-C40C66FF867C}">
                    <a14:compatExt spid="_x0000_s1417257"/>
                  </a:ext>
                  <a:ext uri="{FF2B5EF4-FFF2-40B4-BE49-F238E27FC236}">
                    <a16:creationId xmlns:a16="http://schemas.microsoft.com/office/drawing/2014/main" id="{00000000-0008-0000-1F00-000029A01500}"/>
                  </a:ext>
                </a:extLst>
              </xdr:cNvPr>
              <xdr:cNvSpPr/>
            </xdr:nvSpPr>
            <xdr:spPr bwMode="auto">
              <a:xfrm>
                <a:off x="375483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53</xdr:col>
      <xdr:colOff>47625</xdr:colOff>
      <xdr:row>11</xdr:row>
      <xdr:rowOff>76200</xdr:rowOff>
    </xdr:from>
    <xdr:to>
      <xdr:col>59</xdr:col>
      <xdr:colOff>123825</xdr:colOff>
      <xdr:row>12</xdr:row>
      <xdr:rowOff>105147</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9505950" y="1762125"/>
          <a:ext cx="1162050" cy="200397"/>
          <a:chOff x="3149654" y="2696140"/>
          <a:chExt cx="1162625" cy="202825"/>
        </a:xfrm>
      </xdr:grpSpPr>
      <xdr:sp macro="" textlink="">
        <xdr:nvSpPr>
          <xdr:cNvPr id="3" name="Check Box 12" hidden="1">
            <a:extLst>
              <a:ext uri="{63B3BB69-23CF-44E3-9099-C40C66FF867C}">
                <a14:compatExt xmlns:a14="http://schemas.microsoft.com/office/drawing/2010/main" spid="_x0000_s684044"/>
              </a:ext>
              <a:ext uri="{FF2B5EF4-FFF2-40B4-BE49-F238E27FC236}">
                <a16:creationId xmlns:a16="http://schemas.microsoft.com/office/drawing/2014/main" id="{00000000-0008-0000-2000-00000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3" hidden="1">
            <a:extLst>
              <a:ext uri="{63B3BB69-23CF-44E3-9099-C40C66FF867C}">
                <a14:compatExt xmlns:a14="http://schemas.microsoft.com/office/drawing/2010/main" spid="_x0000_s684045"/>
              </a:ext>
              <a:ext uri="{FF2B5EF4-FFF2-40B4-BE49-F238E27FC236}">
                <a16:creationId xmlns:a16="http://schemas.microsoft.com/office/drawing/2014/main" id="{00000000-0008-0000-2000-00000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20</xdr:row>
      <xdr:rowOff>47625</xdr:rowOff>
    </xdr:from>
    <xdr:to>
      <xdr:col>59</xdr:col>
      <xdr:colOff>123825</xdr:colOff>
      <xdr:row>21</xdr:row>
      <xdr:rowOff>76572</xdr:rowOff>
    </xdr:to>
    <xdr:grpSp>
      <xdr:nvGrpSpPr>
        <xdr:cNvPr id="5" name="グループ化 4">
          <a:extLst>
            <a:ext uri="{FF2B5EF4-FFF2-40B4-BE49-F238E27FC236}">
              <a16:creationId xmlns:a16="http://schemas.microsoft.com/office/drawing/2014/main" id="{00000000-0008-0000-2000-000005000000}"/>
            </a:ext>
          </a:extLst>
        </xdr:cNvPr>
        <xdr:cNvGrpSpPr/>
      </xdr:nvGrpSpPr>
      <xdr:grpSpPr>
        <a:xfrm>
          <a:off x="9505950" y="3276600"/>
          <a:ext cx="1162050" cy="200397"/>
          <a:chOff x="3149654" y="2696140"/>
          <a:chExt cx="1162625" cy="202825"/>
        </a:xfrm>
      </xdr:grpSpPr>
      <xdr:sp macro="" textlink="">
        <xdr:nvSpPr>
          <xdr:cNvPr id="6" name="Check Box 18" hidden="1">
            <a:extLst>
              <a:ext uri="{63B3BB69-23CF-44E3-9099-C40C66FF867C}">
                <a14:compatExt xmlns:a14="http://schemas.microsoft.com/office/drawing/2010/main" spid="_x0000_s684050"/>
              </a:ext>
              <a:ext uri="{FF2B5EF4-FFF2-40B4-BE49-F238E27FC236}">
                <a16:creationId xmlns:a16="http://schemas.microsoft.com/office/drawing/2014/main" id="{00000000-0008-0000-2000-000006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9" hidden="1">
            <a:extLst>
              <a:ext uri="{63B3BB69-23CF-44E3-9099-C40C66FF867C}">
                <a14:compatExt xmlns:a14="http://schemas.microsoft.com/office/drawing/2010/main" spid="_x0000_s684051"/>
              </a:ext>
              <a:ext uri="{FF2B5EF4-FFF2-40B4-BE49-F238E27FC236}">
                <a16:creationId xmlns:a16="http://schemas.microsoft.com/office/drawing/2014/main" id="{00000000-0008-0000-2000-000007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22</xdr:row>
      <xdr:rowOff>76200</xdr:rowOff>
    </xdr:from>
    <xdr:to>
      <xdr:col>59</xdr:col>
      <xdr:colOff>123825</xdr:colOff>
      <xdr:row>23</xdr:row>
      <xdr:rowOff>105147</xdr:rowOff>
    </xdr:to>
    <xdr:grpSp>
      <xdr:nvGrpSpPr>
        <xdr:cNvPr id="8" name="グループ化 7">
          <a:extLst>
            <a:ext uri="{FF2B5EF4-FFF2-40B4-BE49-F238E27FC236}">
              <a16:creationId xmlns:a16="http://schemas.microsoft.com/office/drawing/2014/main" id="{00000000-0008-0000-2000-000008000000}"/>
            </a:ext>
          </a:extLst>
        </xdr:cNvPr>
        <xdr:cNvGrpSpPr/>
      </xdr:nvGrpSpPr>
      <xdr:grpSpPr>
        <a:xfrm>
          <a:off x="9505950" y="3648075"/>
          <a:ext cx="1162050" cy="200397"/>
          <a:chOff x="3149654" y="2696140"/>
          <a:chExt cx="1162625" cy="202825"/>
        </a:xfrm>
      </xdr:grpSpPr>
      <xdr:sp macro="" textlink="">
        <xdr:nvSpPr>
          <xdr:cNvPr id="9" name="Check Box 20" hidden="1">
            <a:extLst>
              <a:ext uri="{63B3BB69-23CF-44E3-9099-C40C66FF867C}">
                <a14:compatExt xmlns:a14="http://schemas.microsoft.com/office/drawing/2010/main" spid="_x0000_s684052"/>
              </a:ext>
              <a:ext uri="{FF2B5EF4-FFF2-40B4-BE49-F238E27FC236}">
                <a16:creationId xmlns:a16="http://schemas.microsoft.com/office/drawing/2014/main" id="{00000000-0008-0000-2000-000009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21" hidden="1">
            <a:extLst>
              <a:ext uri="{63B3BB69-23CF-44E3-9099-C40C66FF867C}">
                <a14:compatExt xmlns:a14="http://schemas.microsoft.com/office/drawing/2010/main" spid="_x0000_s684053"/>
              </a:ext>
              <a:ext uri="{FF2B5EF4-FFF2-40B4-BE49-F238E27FC236}">
                <a16:creationId xmlns:a16="http://schemas.microsoft.com/office/drawing/2014/main" id="{00000000-0008-0000-2000-00000A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49</xdr:row>
          <xdr:rowOff>142875</xdr:rowOff>
        </xdr:from>
        <xdr:to>
          <xdr:col>25</xdr:col>
          <xdr:colOff>58831</xdr:colOff>
          <xdr:row>51</xdr:row>
          <xdr:rowOff>372</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3286125" y="8343900"/>
              <a:ext cx="1163731" cy="200397"/>
              <a:chOff x="3149650" y="2696138"/>
              <a:chExt cx="1162624" cy="202825"/>
            </a:xfrm>
          </xdr:grpSpPr>
          <xdr:sp macro="" textlink="">
            <xdr:nvSpPr>
              <xdr:cNvPr id="1418241" name="Check Box 1" hidden="1">
                <a:extLst>
                  <a:ext uri="{63B3BB69-23CF-44E3-9099-C40C66FF867C}">
                    <a14:compatExt spid="_x0000_s1418241"/>
                  </a:ext>
                  <a:ext uri="{FF2B5EF4-FFF2-40B4-BE49-F238E27FC236}">
                    <a16:creationId xmlns:a16="http://schemas.microsoft.com/office/drawing/2014/main" id="{00000000-0008-0000-2000-000001A41500}"/>
                  </a:ext>
                </a:extLst>
              </xdr:cNvPr>
              <xdr:cNvSpPr/>
            </xdr:nvSpPr>
            <xdr:spPr bwMode="auto">
              <a:xfrm>
                <a:off x="3149650"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2" name="Check Box 2" hidden="1">
                <a:extLst>
                  <a:ext uri="{63B3BB69-23CF-44E3-9099-C40C66FF867C}">
                    <a14:compatExt spid="_x0000_s1418242"/>
                  </a:ext>
                  <a:ext uri="{FF2B5EF4-FFF2-40B4-BE49-F238E27FC236}">
                    <a16:creationId xmlns:a16="http://schemas.microsoft.com/office/drawing/2014/main" id="{00000000-0008-0000-2000-000002A41500}"/>
                  </a:ext>
                </a:extLst>
              </xdr:cNvPr>
              <xdr:cNvSpPr/>
            </xdr:nvSpPr>
            <xdr:spPr bwMode="auto">
              <a:xfrm>
                <a:off x="375478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35</xdr:row>
          <xdr:rowOff>152400</xdr:rowOff>
        </xdr:from>
        <xdr:to>
          <xdr:col>25</xdr:col>
          <xdr:colOff>19050</xdr:colOff>
          <xdr:row>36</xdr:row>
          <xdr:rowOff>160950</xdr:rowOff>
        </xdr:to>
        <xdr:grpSp>
          <xdr:nvGrpSpPr>
            <xdr:cNvPr id="12" name="グループ化 11">
              <a:extLst>
                <a:ext uri="{FF2B5EF4-FFF2-40B4-BE49-F238E27FC236}">
                  <a16:creationId xmlns:a16="http://schemas.microsoft.com/office/drawing/2014/main" id="{00000000-0008-0000-2000-00000C000000}"/>
                </a:ext>
              </a:extLst>
            </xdr:cNvPr>
            <xdr:cNvGrpSpPr/>
          </xdr:nvGrpSpPr>
          <xdr:grpSpPr>
            <a:xfrm>
              <a:off x="2228850" y="5953125"/>
              <a:ext cx="2181225" cy="180000"/>
              <a:chOff x="2066924" y="6486525"/>
              <a:chExt cx="2181225" cy="180000"/>
            </a:xfrm>
          </xdr:grpSpPr>
          <xdr:sp macro="" textlink="">
            <xdr:nvSpPr>
              <xdr:cNvPr id="1418243" name="Check Box 7" hidden="1">
                <a:extLst>
                  <a:ext uri="{63B3BB69-23CF-44E3-9099-C40C66FF867C}">
                    <a14:compatExt spid="_x0000_s1418243"/>
                  </a:ext>
                  <a:ext uri="{FF2B5EF4-FFF2-40B4-BE49-F238E27FC236}">
                    <a16:creationId xmlns:a16="http://schemas.microsoft.com/office/drawing/2014/main" id="{00000000-0008-0000-2000-000003A41500}"/>
                  </a:ext>
                </a:extLst>
              </xdr:cNvPr>
              <xdr:cNvSpPr/>
            </xdr:nvSpPr>
            <xdr:spPr bwMode="auto">
              <a:xfrm>
                <a:off x="2066924"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4" name="Check Box 8" hidden="1">
                <a:extLst>
                  <a:ext uri="{63B3BB69-23CF-44E3-9099-C40C66FF867C}">
                    <a14:compatExt spid="_x0000_s1418244"/>
                  </a:ext>
                  <a:ext uri="{FF2B5EF4-FFF2-40B4-BE49-F238E27FC236}">
                    <a16:creationId xmlns:a16="http://schemas.microsoft.com/office/drawing/2014/main" id="{00000000-0008-0000-2000-000004A415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18245" name="Check Box 23" hidden="1">
                <a:extLst>
                  <a:ext uri="{63B3BB69-23CF-44E3-9099-C40C66FF867C}">
                    <a14:compatExt spid="_x0000_s1418245"/>
                  </a:ext>
                  <a:ext uri="{FF2B5EF4-FFF2-40B4-BE49-F238E27FC236}">
                    <a16:creationId xmlns:a16="http://schemas.microsoft.com/office/drawing/2014/main" id="{00000000-0008-0000-2000-000005A41500}"/>
                  </a:ext>
                </a:extLst>
              </xdr:cNvPr>
              <xdr:cNvSpPr/>
            </xdr:nvSpPr>
            <xdr:spPr bwMode="auto">
              <a:xfrm>
                <a:off x="3571873" y="6486525"/>
                <a:ext cx="676276"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xdr:row>
          <xdr:rowOff>161925</xdr:rowOff>
        </xdr:from>
        <xdr:to>
          <xdr:col>25</xdr:col>
          <xdr:colOff>19050</xdr:colOff>
          <xdr:row>46</xdr:row>
          <xdr:rowOff>170475</xdr:rowOff>
        </xdr:to>
        <xdr:grpSp>
          <xdr:nvGrpSpPr>
            <xdr:cNvPr id="13" name="グループ化 12">
              <a:extLst>
                <a:ext uri="{FF2B5EF4-FFF2-40B4-BE49-F238E27FC236}">
                  <a16:creationId xmlns:a16="http://schemas.microsoft.com/office/drawing/2014/main" id="{00000000-0008-0000-2000-00000D000000}"/>
                </a:ext>
              </a:extLst>
            </xdr:cNvPr>
            <xdr:cNvGrpSpPr/>
          </xdr:nvGrpSpPr>
          <xdr:grpSpPr>
            <a:xfrm>
              <a:off x="2228850" y="7677150"/>
              <a:ext cx="2181225" cy="180000"/>
              <a:chOff x="2066924" y="6486525"/>
              <a:chExt cx="2181225" cy="180000"/>
            </a:xfrm>
          </xdr:grpSpPr>
          <xdr:sp macro="" textlink="">
            <xdr:nvSpPr>
              <xdr:cNvPr id="1418246" name="Check Box 6" hidden="1">
                <a:extLst>
                  <a:ext uri="{63B3BB69-23CF-44E3-9099-C40C66FF867C}">
                    <a14:compatExt spid="_x0000_s1418246"/>
                  </a:ext>
                  <a:ext uri="{FF2B5EF4-FFF2-40B4-BE49-F238E27FC236}">
                    <a16:creationId xmlns:a16="http://schemas.microsoft.com/office/drawing/2014/main" id="{00000000-0008-0000-2000-000006A41500}"/>
                  </a:ext>
                </a:extLst>
              </xdr:cNvPr>
              <xdr:cNvSpPr/>
            </xdr:nvSpPr>
            <xdr:spPr bwMode="auto">
              <a:xfrm>
                <a:off x="2066924"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7" name="Check Box 7" hidden="1">
                <a:extLst>
                  <a:ext uri="{63B3BB69-23CF-44E3-9099-C40C66FF867C}">
                    <a14:compatExt spid="_x0000_s1418247"/>
                  </a:ext>
                  <a:ext uri="{FF2B5EF4-FFF2-40B4-BE49-F238E27FC236}">
                    <a16:creationId xmlns:a16="http://schemas.microsoft.com/office/drawing/2014/main" id="{00000000-0008-0000-2000-000007A415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18248" name="Check Box 8" hidden="1">
                <a:extLst>
                  <a:ext uri="{63B3BB69-23CF-44E3-9099-C40C66FF867C}">
                    <a14:compatExt spid="_x0000_s1418248"/>
                  </a:ext>
                  <a:ext uri="{FF2B5EF4-FFF2-40B4-BE49-F238E27FC236}">
                    <a16:creationId xmlns:a16="http://schemas.microsoft.com/office/drawing/2014/main" id="{00000000-0008-0000-2000-000008A41500}"/>
                  </a:ext>
                </a:extLst>
              </xdr:cNvPr>
              <xdr:cNvSpPr/>
            </xdr:nvSpPr>
            <xdr:spPr bwMode="auto">
              <a:xfrm>
                <a:off x="3571873" y="6486525"/>
                <a:ext cx="676276"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40</xdr:row>
          <xdr:rowOff>152400</xdr:rowOff>
        </xdr:from>
        <xdr:to>
          <xdr:col>25</xdr:col>
          <xdr:colOff>57150</xdr:colOff>
          <xdr:row>42</xdr:row>
          <xdr:rowOff>9897</xdr:rowOff>
        </xdr:to>
        <xdr:grpSp>
          <xdr:nvGrpSpPr>
            <xdr:cNvPr id="14" name="グループ化 13">
              <a:extLst>
                <a:ext uri="{FF2B5EF4-FFF2-40B4-BE49-F238E27FC236}">
                  <a16:creationId xmlns:a16="http://schemas.microsoft.com/office/drawing/2014/main" id="{00000000-0008-0000-2000-00000E000000}"/>
                </a:ext>
              </a:extLst>
            </xdr:cNvPr>
            <xdr:cNvGrpSpPr/>
          </xdr:nvGrpSpPr>
          <xdr:grpSpPr>
            <a:xfrm>
              <a:off x="3286125" y="6810375"/>
              <a:ext cx="1162050" cy="200397"/>
              <a:chOff x="3149677" y="2696138"/>
              <a:chExt cx="1162623" cy="202825"/>
            </a:xfrm>
          </xdr:grpSpPr>
          <xdr:sp macro="" textlink="">
            <xdr:nvSpPr>
              <xdr:cNvPr id="1418249" name="Check Box 9" hidden="1">
                <a:extLst>
                  <a:ext uri="{63B3BB69-23CF-44E3-9099-C40C66FF867C}">
                    <a14:compatExt spid="_x0000_s1418249"/>
                  </a:ext>
                  <a:ext uri="{FF2B5EF4-FFF2-40B4-BE49-F238E27FC236}">
                    <a16:creationId xmlns:a16="http://schemas.microsoft.com/office/drawing/2014/main" id="{00000000-0008-0000-2000-000009A41500}"/>
                  </a:ext>
                </a:extLst>
              </xdr:cNvPr>
              <xdr:cNvSpPr/>
            </xdr:nvSpPr>
            <xdr:spPr bwMode="auto">
              <a:xfrm>
                <a:off x="3149677"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0" name="Check Box 10" hidden="1">
                <a:extLst>
                  <a:ext uri="{63B3BB69-23CF-44E3-9099-C40C66FF867C}">
                    <a14:compatExt spid="_x0000_s1418250"/>
                  </a:ext>
                  <a:ext uri="{FF2B5EF4-FFF2-40B4-BE49-F238E27FC236}">
                    <a16:creationId xmlns:a16="http://schemas.microsoft.com/office/drawing/2014/main" id="{00000000-0008-0000-2000-00000AA41500}"/>
                  </a:ext>
                </a:extLst>
              </xdr:cNvPr>
              <xdr:cNvSpPr/>
            </xdr:nvSpPr>
            <xdr:spPr bwMode="auto">
              <a:xfrm>
                <a:off x="375480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4</xdr:row>
      <xdr:rowOff>0</xdr:rowOff>
    </xdr:from>
    <xdr:to>
      <xdr:col>25</xdr:col>
      <xdr:colOff>57150</xdr:colOff>
      <xdr:row>5</xdr:row>
      <xdr:rowOff>19422</xdr:rowOff>
    </xdr:to>
    <xdr:grpSp>
      <xdr:nvGrpSpPr>
        <xdr:cNvPr id="15" name="グループ化 14">
          <a:extLst>
            <a:ext uri="{FF2B5EF4-FFF2-40B4-BE49-F238E27FC236}">
              <a16:creationId xmlns:a16="http://schemas.microsoft.com/office/drawing/2014/main" id="{00000000-0008-0000-2000-00000F000000}"/>
            </a:ext>
          </a:extLst>
        </xdr:cNvPr>
        <xdr:cNvGrpSpPr/>
      </xdr:nvGrpSpPr>
      <xdr:grpSpPr>
        <a:xfrm>
          <a:off x="3286125" y="485775"/>
          <a:ext cx="1162050" cy="190872"/>
          <a:chOff x="3149654" y="2696140"/>
          <a:chExt cx="1162625" cy="202825"/>
        </a:xfrm>
      </xdr:grpSpPr>
      <xdr:sp macro="" textlink="">
        <xdr:nvSpPr>
          <xdr:cNvPr id="16"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000-000010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000-000011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95250</xdr:colOff>
      <xdr:row>9</xdr:row>
      <xdr:rowOff>161925</xdr:rowOff>
    </xdr:from>
    <xdr:to>
      <xdr:col>36</xdr:col>
      <xdr:colOff>104775</xdr:colOff>
      <xdr:row>11</xdr:row>
      <xdr:rowOff>161925</xdr:rowOff>
    </xdr:to>
    <xdr:sp macro="" textlink="">
      <xdr:nvSpPr>
        <xdr:cNvPr id="18" name="大かっこ 17">
          <a:extLst>
            <a:ext uri="{FF2B5EF4-FFF2-40B4-BE49-F238E27FC236}">
              <a16:creationId xmlns:a16="http://schemas.microsoft.com/office/drawing/2014/main" id="{00000000-0008-0000-2000-000012000000}"/>
            </a:ext>
          </a:extLst>
        </xdr:cNvPr>
        <xdr:cNvSpPr/>
      </xdr:nvSpPr>
      <xdr:spPr>
        <a:xfrm>
          <a:off x="504825" y="150495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14</xdr:row>
      <xdr:rowOff>161925</xdr:rowOff>
    </xdr:from>
    <xdr:to>
      <xdr:col>36</xdr:col>
      <xdr:colOff>104775</xdr:colOff>
      <xdr:row>16</xdr:row>
      <xdr:rowOff>161925</xdr:rowOff>
    </xdr:to>
    <xdr:sp macro="" textlink="">
      <xdr:nvSpPr>
        <xdr:cNvPr id="19" name="大かっこ 18">
          <a:extLst>
            <a:ext uri="{FF2B5EF4-FFF2-40B4-BE49-F238E27FC236}">
              <a16:creationId xmlns:a16="http://schemas.microsoft.com/office/drawing/2014/main" id="{00000000-0008-0000-2000-000013000000}"/>
            </a:ext>
          </a:extLst>
        </xdr:cNvPr>
        <xdr:cNvSpPr/>
      </xdr:nvSpPr>
      <xdr:spPr>
        <a:xfrm>
          <a:off x="504825" y="23622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5</xdr:row>
          <xdr:rowOff>145677</xdr:rowOff>
        </xdr:from>
        <xdr:to>
          <xdr:col>25</xdr:col>
          <xdr:colOff>57150</xdr:colOff>
          <xdr:row>7</xdr:row>
          <xdr:rowOff>6535</xdr:rowOff>
        </xdr:to>
        <xdr:grpSp>
          <xdr:nvGrpSpPr>
            <xdr:cNvPr id="20" name="グループ化 19">
              <a:extLst>
                <a:ext uri="{FF2B5EF4-FFF2-40B4-BE49-F238E27FC236}">
                  <a16:creationId xmlns:a16="http://schemas.microsoft.com/office/drawing/2014/main" id="{00000000-0008-0000-2000-000014000000}"/>
                </a:ext>
              </a:extLst>
            </xdr:cNvPr>
            <xdr:cNvGrpSpPr/>
          </xdr:nvGrpSpPr>
          <xdr:grpSpPr>
            <a:xfrm>
              <a:off x="3286125" y="802902"/>
              <a:ext cx="1162050" cy="203758"/>
              <a:chOff x="3149677" y="2696156"/>
              <a:chExt cx="1162623" cy="202828"/>
            </a:xfrm>
          </xdr:grpSpPr>
          <xdr:sp macro="" textlink="">
            <xdr:nvSpPr>
              <xdr:cNvPr id="1418251" name="Check Box 11" hidden="1">
                <a:extLst>
                  <a:ext uri="{63B3BB69-23CF-44E3-9099-C40C66FF867C}">
                    <a14:compatExt spid="_x0000_s1418251"/>
                  </a:ext>
                  <a:ext uri="{FF2B5EF4-FFF2-40B4-BE49-F238E27FC236}">
                    <a16:creationId xmlns:a16="http://schemas.microsoft.com/office/drawing/2014/main" id="{00000000-0008-0000-2000-00000BA41500}"/>
                  </a:ext>
                </a:extLst>
              </xdr:cNvPr>
              <xdr:cNvSpPr/>
            </xdr:nvSpPr>
            <xdr:spPr bwMode="auto">
              <a:xfrm>
                <a:off x="3149677" y="269615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2" name="Check Box 12" hidden="1">
                <a:extLst>
                  <a:ext uri="{63B3BB69-23CF-44E3-9099-C40C66FF867C}">
                    <a14:compatExt spid="_x0000_s1418252"/>
                  </a:ext>
                  <a:ext uri="{FF2B5EF4-FFF2-40B4-BE49-F238E27FC236}">
                    <a16:creationId xmlns:a16="http://schemas.microsoft.com/office/drawing/2014/main" id="{00000000-0008-0000-2000-00000CA41500}"/>
                  </a:ext>
                </a:extLst>
              </xdr:cNvPr>
              <xdr:cNvSpPr/>
            </xdr:nvSpPr>
            <xdr:spPr bwMode="auto">
              <a:xfrm>
                <a:off x="3754807" y="2696156"/>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7</xdr:row>
          <xdr:rowOff>152400</xdr:rowOff>
        </xdr:from>
        <xdr:to>
          <xdr:col>25</xdr:col>
          <xdr:colOff>57150</xdr:colOff>
          <xdr:row>9</xdr:row>
          <xdr:rowOff>9897</xdr:rowOff>
        </xdr:to>
        <xdr:grpSp>
          <xdr:nvGrpSpPr>
            <xdr:cNvPr id="21" name="グループ化 20">
              <a:extLst>
                <a:ext uri="{FF2B5EF4-FFF2-40B4-BE49-F238E27FC236}">
                  <a16:creationId xmlns:a16="http://schemas.microsoft.com/office/drawing/2014/main" id="{00000000-0008-0000-2000-000015000000}"/>
                </a:ext>
              </a:extLst>
            </xdr:cNvPr>
            <xdr:cNvGrpSpPr/>
          </xdr:nvGrpSpPr>
          <xdr:grpSpPr>
            <a:xfrm>
              <a:off x="3286125" y="1152525"/>
              <a:ext cx="1162050" cy="200397"/>
              <a:chOff x="3149677" y="2696138"/>
              <a:chExt cx="1162623" cy="202825"/>
            </a:xfrm>
          </xdr:grpSpPr>
          <xdr:sp macro="" textlink="">
            <xdr:nvSpPr>
              <xdr:cNvPr id="1418253" name="Check Box 13" hidden="1">
                <a:extLst>
                  <a:ext uri="{63B3BB69-23CF-44E3-9099-C40C66FF867C}">
                    <a14:compatExt spid="_x0000_s1418253"/>
                  </a:ext>
                  <a:ext uri="{FF2B5EF4-FFF2-40B4-BE49-F238E27FC236}">
                    <a16:creationId xmlns:a16="http://schemas.microsoft.com/office/drawing/2014/main" id="{00000000-0008-0000-2000-00000DA41500}"/>
                  </a:ext>
                </a:extLst>
              </xdr:cNvPr>
              <xdr:cNvSpPr/>
            </xdr:nvSpPr>
            <xdr:spPr bwMode="auto">
              <a:xfrm>
                <a:off x="3149677"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4" name="Check Box 14" hidden="1">
                <a:extLst>
                  <a:ext uri="{63B3BB69-23CF-44E3-9099-C40C66FF867C}">
                    <a14:compatExt spid="_x0000_s1418254"/>
                  </a:ext>
                  <a:ext uri="{FF2B5EF4-FFF2-40B4-BE49-F238E27FC236}">
                    <a16:creationId xmlns:a16="http://schemas.microsoft.com/office/drawing/2014/main" id="{00000000-0008-0000-2000-00000EA41500}"/>
                  </a:ext>
                </a:extLst>
              </xdr:cNvPr>
              <xdr:cNvSpPr/>
            </xdr:nvSpPr>
            <xdr:spPr bwMode="auto">
              <a:xfrm>
                <a:off x="375480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12</xdr:row>
          <xdr:rowOff>129268</xdr:rowOff>
        </xdr:from>
        <xdr:to>
          <xdr:col>25</xdr:col>
          <xdr:colOff>57150</xdr:colOff>
          <xdr:row>14</xdr:row>
          <xdr:rowOff>15340</xdr:rowOff>
        </xdr:to>
        <xdr:grpSp>
          <xdr:nvGrpSpPr>
            <xdr:cNvPr id="22" name="グループ化 21">
              <a:extLst>
                <a:ext uri="{FF2B5EF4-FFF2-40B4-BE49-F238E27FC236}">
                  <a16:creationId xmlns:a16="http://schemas.microsoft.com/office/drawing/2014/main" id="{00000000-0008-0000-2000-000016000000}"/>
                </a:ext>
              </a:extLst>
            </xdr:cNvPr>
            <xdr:cNvGrpSpPr/>
          </xdr:nvGrpSpPr>
          <xdr:grpSpPr>
            <a:xfrm>
              <a:off x="3286125" y="1986643"/>
              <a:ext cx="1162050" cy="228972"/>
              <a:chOff x="3149677" y="2696025"/>
              <a:chExt cx="1162623" cy="202825"/>
            </a:xfrm>
          </xdr:grpSpPr>
          <xdr:sp macro="" textlink="">
            <xdr:nvSpPr>
              <xdr:cNvPr id="1418255" name="Check Box 15" hidden="1">
                <a:extLst>
                  <a:ext uri="{63B3BB69-23CF-44E3-9099-C40C66FF867C}">
                    <a14:compatExt spid="_x0000_s1418255"/>
                  </a:ext>
                  <a:ext uri="{FF2B5EF4-FFF2-40B4-BE49-F238E27FC236}">
                    <a16:creationId xmlns:a16="http://schemas.microsoft.com/office/drawing/2014/main" id="{00000000-0008-0000-2000-00000FA41500}"/>
                  </a:ext>
                </a:extLst>
              </xdr:cNvPr>
              <xdr:cNvSpPr/>
            </xdr:nvSpPr>
            <xdr:spPr bwMode="auto">
              <a:xfrm>
                <a:off x="3149677" y="269602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6" name="Check Box 16" hidden="1">
                <a:extLst>
                  <a:ext uri="{63B3BB69-23CF-44E3-9099-C40C66FF867C}">
                    <a14:compatExt spid="_x0000_s1418256"/>
                  </a:ext>
                  <a:ext uri="{FF2B5EF4-FFF2-40B4-BE49-F238E27FC236}">
                    <a16:creationId xmlns:a16="http://schemas.microsoft.com/office/drawing/2014/main" id="{00000000-0008-0000-2000-000010A41500}"/>
                  </a:ext>
                </a:extLst>
              </xdr:cNvPr>
              <xdr:cNvSpPr/>
            </xdr:nvSpPr>
            <xdr:spPr bwMode="auto">
              <a:xfrm>
                <a:off x="375480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38</xdr:row>
      <xdr:rowOff>0</xdr:rowOff>
    </xdr:from>
    <xdr:to>
      <xdr:col>25</xdr:col>
      <xdr:colOff>85725</xdr:colOff>
      <xdr:row>40</xdr:row>
      <xdr:rowOff>0</xdr:rowOff>
    </xdr:to>
    <xdr:sp macro="" textlink="">
      <xdr:nvSpPr>
        <xdr:cNvPr id="23" name="大かっこ 22">
          <a:extLst>
            <a:ext uri="{FF2B5EF4-FFF2-40B4-BE49-F238E27FC236}">
              <a16:creationId xmlns:a16="http://schemas.microsoft.com/office/drawing/2014/main" id="{00000000-0008-0000-2000-000017000000}"/>
            </a:ext>
          </a:extLst>
        </xdr:cNvPr>
        <xdr:cNvSpPr/>
      </xdr:nvSpPr>
      <xdr:spPr>
        <a:xfrm>
          <a:off x="542925" y="6315075"/>
          <a:ext cx="3933825"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43</xdr:row>
          <xdr:rowOff>152400</xdr:rowOff>
        </xdr:from>
        <xdr:to>
          <xdr:col>11</xdr:col>
          <xdr:colOff>47625</xdr:colOff>
          <xdr:row>45</xdr:row>
          <xdr:rowOff>19050</xdr:rowOff>
        </xdr:to>
        <xdr:sp macro="" textlink="">
          <xdr:nvSpPr>
            <xdr:cNvPr id="1418257" name="Check Box 17" hidden="1">
              <a:extLst>
                <a:ext uri="{63B3BB69-23CF-44E3-9099-C40C66FF867C}">
                  <a14:compatExt spid="_x0000_s1418257"/>
                </a:ext>
                <a:ext uri="{FF2B5EF4-FFF2-40B4-BE49-F238E27FC236}">
                  <a16:creationId xmlns:a16="http://schemas.microsoft.com/office/drawing/2014/main" id="{00000000-0008-0000-2000-000011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43</xdr:row>
          <xdr:rowOff>161925</xdr:rowOff>
        </xdr:from>
        <xdr:to>
          <xdr:col>15</xdr:col>
          <xdr:colOff>19050</xdr:colOff>
          <xdr:row>45</xdr:row>
          <xdr:rowOff>28575</xdr:rowOff>
        </xdr:to>
        <xdr:sp macro="" textlink="">
          <xdr:nvSpPr>
            <xdr:cNvPr id="1418258" name="Check Box 18" hidden="1">
              <a:extLst>
                <a:ext uri="{63B3BB69-23CF-44E3-9099-C40C66FF867C}">
                  <a14:compatExt spid="_x0000_s1418258"/>
                </a:ext>
                <a:ext uri="{FF2B5EF4-FFF2-40B4-BE49-F238E27FC236}">
                  <a16:creationId xmlns:a16="http://schemas.microsoft.com/office/drawing/2014/main" id="{00000000-0008-0000-2000-000012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152400</xdr:rowOff>
        </xdr:from>
        <xdr:to>
          <xdr:col>22</xdr:col>
          <xdr:colOff>38100</xdr:colOff>
          <xdr:row>45</xdr:row>
          <xdr:rowOff>19050</xdr:rowOff>
        </xdr:to>
        <xdr:sp macro="" textlink="">
          <xdr:nvSpPr>
            <xdr:cNvPr id="1418259" name="Check Box 19" hidden="1">
              <a:extLst>
                <a:ext uri="{63B3BB69-23CF-44E3-9099-C40C66FF867C}">
                  <a14:compatExt spid="_x0000_s1418259"/>
                </a:ext>
                <a:ext uri="{FF2B5EF4-FFF2-40B4-BE49-F238E27FC236}">
                  <a16:creationId xmlns:a16="http://schemas.microsoft.com/office/drawing/2014/main" id="{00000000-0008-0000-2000-000013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52</xdr:row>
          <xdr:rowOff>135948</xdr:rowOff>
        </xdr:from>
        <xdr:to>
          <xdr:col>25</xdr:col>
          <xdr:colOff>153896</xdr:colOff>
          <xdr:row>53</xdr:row>
          <xdr:rowOff>169692</xdr:rowOff>
        </xdr:to>
        <xdr:grpSp>
          <xdr:nvGrpSpPr>
            <xdr:cNvPr id="24" name="グループ化 23">
              <a:extLst>
                <a:ext uri="{FF2B5EF4-FFF2-40B4-BE49-F238E27FC236}">
                  <a16:creationId xmlns:a16="http://schemas.microsoft.com/office/drawing/2014/main" id="{00000000-0008-0000-2000-000018000000}"/>
                </a:ext>
              </a:extLst>
            </xdr:cNvPr>
            <xdr:cNvGrpSpPr/>
          </xdr:nvGrpSpPr>
          <xdr:grpSpPr>
            <a:xfrm>
              <a:off x="3305179" y="8851323"/>
              <a:ext cx="1239742" cy="205194"/>
              <a:chOff x="3337760" y="405848"/>
              <a:chExt cx="1222104" cy="212035"/>
            </a:xfrm>
          </xdr:grpSpPr>
          <xdr:sp macro="" textlink="">
            <xdr:nvSpPr>
              <xdr:cNvPr id="1418260" name="Check Box 20" hidden="1">
                <a:extLst>
                  <a:ext uri="{63B3BB69-23CF-44E3-9099-C40C66FF867C}">
                    <a14:compatExt spid="_x0000_s1418260"/>
                  </a:ext>
                  <a:ext uri="{FF2B5EF4-FFF2-40B4-BE49-F238E27FC236}">
                    <a16:creationId xmlns:a16="http://schemas.microsoft.com/office/drawing/2014/main" id="{00000000-0008-0000-2000-000014A41500}"/>
                  </a:ext>
                </a:extLst>
              </xdr:cNvPr>
              <xdr:cNvSpPr/>
            </xdr:nvSpPr>
            <xdr:spPr bwMode="auto">
              <a:xfrm>
                <a:off x="3337760"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1" name="Check Box 21" hidden="1">
                <a:extLst>
                  <a:ext uri="{63B3BB69-23CF-44E3-9099-C40C66FF867C}">
                    <a14:compatExt spid="_x0000_s1418261"/>
                  </a:ext>
                  <a:ext uri="{FF2B5EF4-FFF2-40B4-BE49-F238E27FC236}">
                    <a16:creationId xmlns:a16="http://schemas.microsoft.com/office/drawing/2014/main" id="{00000000-0008-0000-2000-000015A41500}"/>
                  </a:ext>
                </a:extLst>
              </xdr:cNvPr>
              <xdr:cNvSpPr/>
            </xdr:nvSpPr>
            <xdr:spPr bwMode="auto">
              <a:xfrm>
                <a:off x="388235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55</xdr:row>
          <xdr:rowOff>154997</xdr:rowOff>
        </xdr:from>
        <xdr:to>
          <xdr:col>25</xdr:col>
          <xdr:colOff>153896</xdr:colOff>
          <xdr:row>57</xdr:row>
          <xdr:rowOff>17292</xdr:rowOff>
        </xdr:to>
        <xdr:grpSp>
          <xdr:nvGrpSpPr>
            <xdr:cNvPr id="25" name="グループ化 24">
              <a:extLst>
                <a:ext uri="{FF2B5EF4-FFF2-40B4-BE49-F238E27FC236}">
                  <a16:creationId xmlns:a16="http://schemas.microsoft.com/office/drawing/2014/main" id="{00000000-0008-0000-2000-000019000000}"/>
                </a:ext>
              </a:extLst>
            </xdr:cNvPr>
            <xdr:cNvGrpSpPr/>
          </xdr:nvGrpSpPr>
          <xdr:grpSpPr>
            <a:xfrm>
              <a:off x="3305179" y="9384722"/>
              <a:ext cx="1239742" cy="205195"/>
              <a:chOff x="3337760" y="405848"/>
              <a:chExt cx="1222104" cy="212035"/>
            </a:xfrm>
          </xdr:grpSpPr>
          <xdr:sp macro="" textlink="">
            <xdr:nvSpPr>
              <xdr:cNvPr id="1418262" name="Check Box 22" hidden="1">
                <a:extLst>
                  <a:ext uri="{63B3BB69-23CF-44E3-9099-C40C66FF867C}">
                    <a14:compatExt spid="_x0000_s1418262"/>
                  </a:ext>
                  <a:ext uri="{FF2B5EF4-FFF2-40B4-BE49-F238E27FC236}">
                    <a16:creationId xmlns:a16="http://schemas.microsoft.com/office/drawing/2014/main" id="{00000000-0008-0000-2000-000016A41500}"/>
                  </a:ext>
                </a:extLst>
              </xdr:cNvPr>
              <xdr:cNvSpPr/>
            </xdr:nvSpPr>
            <xdr:spPr bwMode="auto">
              <a:xfrm>
                <a:off x="3337760"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3" name="Check Box 23" hidden="1">
                <a:extLst>
                  <a:ext uri="{63B3BB69-23CF-44E3-9099-C40C66FF867C}">
                    <a14:compatExt spid="_x0000_s1418263"/>
                  </a:ext>
                  <a:ext uri="{FF2B5EF4-FFF2-40B4-BE49-F238E27FC236}">
                    <a16:creationId xmlns:a16="http://schemas.microsoft.com/office/drawing/2014/main" id="{00000000-0008-0000-2000-000017A41500}"/>
                  </a:ext>
                </a:extLst>
              </xdr:cNvPr>
              <xdr:cNvSpPr/>
            </xdr:nvSpPr>
            <xdr:spPr bwMode="auto">
              <a:xfrm>
                <a:off x="388235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58</xdr:row>
          <xdr:rowOff>164523</xdr:rowOff>
        </xdr:from>
        <xdr:to>
          <xdr:col>25</xdr:col>
          <xdr:colOff>153896</xdr:colOff>
          <xdr:row>60</xdr:row>
          <xdr:rowOff>26817</xdr:rowOff>
        </xdr:to>
        <xdr:grpSp>
          <xdr:nvGrpSpPr>
            <xdr:cNvPr id="26" name="グループ化 25">
              <a:extLst>
                <a:ext uri="{FF2B5EF4-FFF2-40B4-BE49-F238E27FC236}">
                  <a16:creationId xmlns:a16="http://schemas.microsoft.com/office/drawing/2014/main" id="{00000000-0008-0000-2000-00001A000000}"/>
                </a:ext>
              </a:extLst>
            </xdr:cNvPr>
            <xdr:cNvGrpSpPr/>
          </xdr:nvGrpSpPr>
          <xdr:grpSpPr>
            <a:xfrm>
              <a:off x="3305179" y="9908598"/>
              <a:ext cx="1239742" cy="205194"/>
              <a:chOff x="3337760" y="405848"/>
              <a:chExt cx="1222104" cy="212035"/>
            </a:xfrm>
          </xdr:grpSpPr>
          <xdr:sp macro="" textlink="">
            <xdr:nvSpPr>
              <xdr:cNvPr id="1418264" name="Check Box 24" hidden="1">
                <a:extLst>
                  <a:ext uri="{63B3BB69-23CF-44E3-9099-C40C66FF867C}">
                    <a14:compatExt spid="_x0000_s1418264"/>
                  </a:ext>
                  <a:ext uri="{FF2B5EF4-FFF2-40B4-BE49-F238E27FC236}">
                    <a16:creationId xmlns:a16="http://schemas.microsoft.com/office/drawing/2014/main" id="{00000000-0008-0000-2000-000018A41500}"/>
                  </a:ext>
                </a:extLst>
              </xdr:cNvPr>
              <xdr:cNvSpPr/>
            </xdr:nvSpPr>
            <xdr:spPr bwMode="auto">
              <a:xfrm>
                <a:off x="3337760"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5" name="Check Box 25" hidden="1">
                <a:extLst>
                  <a:ext uri="{63B3BB69-23CF-44E3-9099-C40C66FF867C}">
                    <a14:compatExt spid="_x0000_s1418265"/>
                  </a:ext>
                  <a:ext uri="{FF2B5EF4-FFF2-40B4-BE49-F238E27FC236}">
                    <a16:creationId xmlns:a16="http://schemas.microsoft.com/office/drawing/2014/main" id="{00000000-0008-0000-2000-000019A41500}"/>
                  </a:ext>
                </a:extLst>
              </xdr:cNvPr>
              <xdr:cNvSpPr/>
            </xdr:nvSpPr>
            <xdr:spPr bwMode="auto">
              <a:xfrm>
                <a:off x="388235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352675"/>
              <a:ext cx="1145802" cy="209550"/>
              <a:chOff x="3059781" y="2425946"/>
              <a:chExt cx="1156158" cy="202860"/>
            </a:xfrm>
          </xdr:grpSpPr>
          <xdr:sp macro="" textlink="">
            <xdr:nvSpPr>
              <xdr:cNvPr id="610305" name="Check Box 1" hidden="1">
                <a:extLst>
                  <a:ext uri="{63B3BB69-23CF-44E3-9099-C40C66FF867C}">
                    <a14:compatExt spid="_x0000_s610305"/>
                  </a:ext>
                  <a:ext uri="{FF2B5EF4-FFF2-40B4-BE49-F238E27FC236}">
                    <a16:creationId xmlns:a16="http://schemas.microsoft.com/office/drawing/2014/main" id="{00000000-0008-0000-0500-000001500900}"/>
                  </a:ext>
                </a:extLst>
              </xdr:cNvPr>
              <xdr:cNvSpPr/>
            </xdr:nvSpPr>
            <xdr:spPr bwMode="auto">
              <a:xfrm>
                <a:off x="3059781" y="2425987"/>
                <a:ext cx="54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06" name="Check Box 2" hidden="1">
                <a:extLst>
                  <a:ext uri="{63B3BB69-23CF-44E3-9099-C40C66FF867C}">
                    <a14:compatExt spid="_x0000_s610306"/>
                  </a:ext>
                  <a:ext uri="{FF2B5EF4-FFF2-40B4-BE49-F238E27FC236}">
                    <a16:creationId xmlns:a16="http://schemas.microsoft.com/office/drawing/2014/main" id="{00000000-0008-0000-0500-000002500900}"/>
                  </a:ext>
                </a:extLst>
              </xdr:cNvPr>
              <xdr:cNvSpPr/>
            </xdr:nvSpPr>
            <xdr:spPr bwMode="auto">
              <a:xfrm>
                <a:off x="3665195" y="2425946"/>
                <a:ext cx="550744" cy="193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123825</xdr:rowOff>
        </xdr:from>
        <xdr:to>
          <xdr:col>8</xdr:col>
          <xdr:colOff>47625</xdr:colOff>
          <xdr:row>35</xdr:row>
          <xdr:rowOff>28575</xdr:rowOff>
        </xdr:to>
        <xdr:sp macro="" textlink="">
          <xdr:nvSpPr>
            <xdr:cNvPr id="610313" name="Check Box 34" hidden="1">
              <a:extLst>
                <a:ext uri="{63B3BB69-23CF-44E3-9099-C40C66FF867C}">
                  <a14:compatExt spid="_x0000_s610313"/>
                </a:ext>
                <a:ext uri="{FF2B5EF4-FFF2-40B4-BE49-F238E27FC236}">
                  <a16:creationId xmlns:a16="http://schemas.microsoft.com/office/drawing/2014/main" id="{00000000-0008-0000-0500-000009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33</xdr:row>
          <xdr:rowOff>114300</xdr:rowOff>
        </xdr:from>
        <xdr:to>
          <xdr:col>9</xdr:col>
          <xdr:colOff>190500</xdr:colOff>
          <xdr:row>35</xdr:row>
          <xdr:rowOff>9525</xdr:rowOff>
        </xdr:to>
        <xdr:sp macro="" textlink="">
          <xdr:nvSpPr>
            <xdr:cNvPr id="610316" name="Check Box 12" hidden="1">
              <a:extLst>
                <a:ext uri="{63B3BB69-23CF-44E3-9099-C40C66FF867C}">
                  <a14:compatExt spid="_x0000_s610316"/>
                </a:ext>
                <a:ext uri="{FF2B5EF4-FFF2-40B4-BE49-F238E27FC236}">
                  <a16:creationId xmlns:a16="http://schemas.microsoft.com/office/drawing/2014/main" id="{00000000-0008-0000-0500-00000C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114300</xdr:rowOff>
        </xdr:from>
        <xdr:to>
          <xdr:col>19</xdr:col>
          <xdr:colOff>19050</xdr:colOff>
          <xdr:row>35</xdr:row>
          <xdr:rowOff>19050</xdr:rowOff>
        </xdr:to>
        <xdr:sp macro="" textlink="">
          <xdr:nvSpPr>
            <xdr:cNvPr id="610317" name="Check Box 13" hidden="1">
              <a:extLst>
                <a:ext uri="{63B3BB69-23CF-44E3-9099-C40C66FF867C}">
                  <a14:compatExt spid="_x0000_s610317"/>
                </a:ext>
                <a:ext uri="{FF2B5EF4-FFF2-40B4-BE49-F238E27FC236}">
                  <a16:creationId xmlns:a16="http://schemas.microsoft.com/office/drawing/2014/main" id="{00000000-0008-0000-0500-00000D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33</xdr:row>
          <xdr:rowOff>114300</xdr:rowOff>
        </xdr:from>
        <xdr:to>
          <xdr:col>22</xdr:col>
          <xdr:colOff>9525</xdr:colOff>
          <xdr:row>35</xdr:row>
          <xdr:rowOff>19050</xdr:rowOff>
        </xdr:to>
        <xdr:sp macro="" textlink="">
          <xdr:nvSpPr>
            <xdr:cNvPr id="610318" name="Check Box 14" hidden="1">
              <a:extLst>
                <a:ext uri="{63B3BB69-23CF-44E3-9099-C40C66FF867C}">
                  <a14:compatExt spid="_x0000_s610318"/>
                </a:ext>
                <a:ext uri="{FF2B5EF4-FFF2-40B4-BE49-F238E27FC236}">
                  <a16:creationId xmlns:a16="http://schemas.microsoft.com/office/drawing/2014/main" id="{00000000-0008-0000-0500-00000E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133350</xdr:rowOff>
        </xdr:from>
        <xdr:to>
          <xdr:col>8</xdr:col>
          <xdr:colOff>47625</xdr:colOff>
          <xdr:row>37</xdr:row>
          <xdr:rowOff>38100</xdr:rowOff>
        </xdr:to>
        <xdr:sp macro="" textlink="">
          <xdr:nvSpPr>
            <xdr:cNvPr id="610319" name="Check Box 15" hidden="1">
              <a:extLst>
                <a:ext uri="{63B3BB69-23CF-44E3-9099-C40C66FF867C}">
                  <a14:compatExt spid="_x0000_s610319"/>
                </a:ext>
                <a:ext uri="{FF2B5EF4-FFF2-40B4-BE49-F238E27FC236}">
                  <a16:creationId xmlns:a16="http://schemas.microsoft.com/office/drawing/2014/main" id="{00000000-0008-0000-0500-00000F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610320" name="Check Box 16" hidden="1">
              <a:extLst>
                <a:ext uri="{63B3BB69-23CF-44E3-9099-C40C66FF867C}">
                  <a14:compatExt spid="_x0000_s610320"/>
                </a:ext>
                <a:ext uri="{FF2B5EF4-FFF2-40B4-BE49-F238E27FC236}">
                  <a16:creationId xmlns:a16="http://schemas.microsoft.com/office/drawing/2014/main" id="{00000000-0008-0000-0500-000010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123825</xdr:rowOff>
        </xdr:from>
        <xdr:to>
          <xdr:col>12</xdr:col>
          <xdr:colOff>0</xdr:colOff>
          <xdr:row>36</xdr:row>
          <xdr:rowOff>28575</xdr:rowOff>
        </xdr:to>
        <xdr:sp macro="" textlink="">
          <xdr:nvSpPr>
            <xdr:cNvPr id="610321" name="Check Box 17" hidden="1">
              <a:extLst>
                <a:ext uri="{63B3BB69-23CF-44E3-9099-C40C66FF867C}">
                  <a14:compatExt spid="_x0000_s610321"/>
                </a:ext>
                <a:ext uri="{FF2B5EF4-FFF2-40B4-BE49-F238E27FC236}">
                  <a16:creationId xmlns:a16="http://schemas.microsoft.com/office/drawing/2014/main" id="{00000000-0008-0000-0500-000011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133350</xdr:rowOff>
        </xdr:from>
        <xdr:to>
          <xdr:col>12</xdr:col>
          <xdr:colOff>0</xdr:colOff>
          <xdr:row>37</xdr:row>
          <xdr:rowOff>38100</xdr:rowOff>
        </xdr:to>
        <xdr:sp macro="" textlink="">
          <xdr:nvSpPr>
            <xdr:cNvPr id="610322" name="Check Box 18" hidden="1">
              <a:extLst>
                <a:ext uri="{63B3BB69-23CF-44E3-9099-C40C66FF867C}">
                  <a14:compatExt spid="_x0000_s610322"/>
                </a:ext>
                <a:ext uri="{FF2B5EF4-FFF2-40B4-BE49-F238E27FC236}">
                  <a16:creationId xmlns:a16="http://schemas.microsoft.com/office/drawing/2014/main" id="{00000000-0008-0000-0500-000012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123825</xdr:rowOff>
        </xdr:from>
        <xdr:to>
          <xdr:col>19</xdr:col>
          <xdr:colOff>19050</xdr:colOff>
          <xdr:row>36</xdr:row>
          <xdr:rowOff>28575</xdr:rowOff>
        </xdr:to>
        <xdr:sp macro="" textlink="">
          <xdr:nvSpPr>
            <xdr:cNvPr id="610323" name="Check Box 19" hidden="1">
              <a:extLst>
                <a:ext uri="{63B3BB69-23CF-44E3-9099-C40C66FF867C}">
                  <a14:compatExt spid="_x0000_s610323"/>
                </a:ext>
                <a:ext uri="{FF2B5EF4-FFF2-40B4-BE49-F238E27FC236}">
                  <a16:creationId xmlns:a16="http://schemas.microsoft.com/office/drawing/2014/main" id="{00000000-0008-0000-0500-000013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123825</xdr:rowOff>
        </xdr:from>
        <xdr:to>
          <xdr:col>22</xdr:col>
          <xdr:colOff>9525</xdr:colOff>
          <xdr:row>36</xdr:row>
          <xdr:rowOff>28575</xdr:rowOff>
        </xdr:to>
        <xdr:sp macro="" textlink="">
          <xdr:nvSpPr>
            <xdr:cNvPr id="610324" name="Check Box 20" hidden="1">
              <a:extLst>
                <a:ext uri="{63B3BB69-23CF-44E3-9099-C40C66FF867C}">
                  <a14:compatExt spid="_x0000_s610324"/>
                </a:ext>
                <a:ext uri="{FF2B5EF4-FFF2-40B4-BE49-F238E27FC236}">
                  <a16:creationId xmlns:a16="http://schemas.microsoft.com/office/drawing/2014/main" id="{00000000-0008-0000-0500-000014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39</xdr:row>
      <xdr:rowOff>114300</xdr:rowOff>
    </xdr:from>
    <xdr:to>
      <xdr:col>3</xdr:col>
      <xdr:colOff>57150</xdr:colOff>
      <xdr:row>49</xdr:row>
      <xdr:rowOff>47625</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304800" y="7286625"/>
          <a:ext cx="257175" cy="1409700"/>
          <a:chOff x="304800" y="7200900"/>
          <a:chExt cx="304800" cy="1457325"/>
        </a:xfrm>
      </xdr:grpSpPr>
      <xdr:sp macro="" textlink="">
        <xdr:nvSpPr>
          <xdr:cNvPr id="610329"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195009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2"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1C5009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3"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1D5009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4"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1E5009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5"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1F5009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6"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205009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7"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215009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8"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225009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40"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245009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21852</xdr:colOff>
          <xdr:row>39</xdr:row>
          <xdr:rowOff>47625</xdr:rowOff>
        </xdr:to>
        <xdr:grpSp>
          <xdr:nvGrpSpPr>
            <xdr:cNvPr id="47" name="グループ化 46">
              <a:extLst>
                <a:ext uri="{FF2B5EF4-FFF2-40B4-BE49-F238E27FC236}">
                  <a16:creationId xmlns:a16="http://schemas.microsoft.com/office/drawing/2014/main" id="{00000000-0008-0000-0500-00002F000000}"/>
                </a:ext>
              </a:extLst>
            </xdr:cNvPr>
            <xdr:cNvGrpSpPr/>
          </xdr:nvGrpSpPr>
          <xdr:grpSpPr>
            <a:xfrm>
              <a:off x="3581400" y="7019925"/>
              <a:ext cx="1145802" cy="200025"/>
              <a:chOff x="3059781" y="2427873"/>
              <a:chExt cx="1156158" cy="202819"/>
            </a:xfrm>
          </xdr:grpSpPr>
          <xdr:sp macro="" textlink="">
            <xdr:nvSpPr>
              <xdr:cNvPr id="610367" name="Check Box 1" hidden="1">
                <a:extLst>
                  <a:ext uri="{63B3BB69-23CF-44E3-9099-C40C66FF867C}">
                    <a14:compatExt spid="_x0000_s610367"/>
                  </a:ext>
                  <a:ext uri="{FF2B5EF4-FFF2-40B4-BE49-F238E27FC236}">
                    <a16:creationId xmlns:a16="http://schemas.microsoft.com/office/drawing/2014/main" id="{00000000-0008-0000-0500-00003F500900}"/>
                  </a:ext>
                </a:extLst>
              </xdr:cNvPr>
              <xdr:cNvSpPr/>
            </xdr:nvSpPr>
            <xdr:spPr bwMode="auto">
              <a:xfrm>
                <a:off x="3059781" y="2427875"/>
                <a:ext cx="54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68" name="Check Box 2" hidden="1">
                <a:extLst>
                  <a:ext uri="{63B3BB69-23CF-44E3-9099-C40C66FF867C}">
                    <a14:compatExt spid="_x0000_s610368"/>
                  </a:ext>
                  <a:ext uri="{FF2B5EF4-FFF2-40B4-BE49-F238E27FC236}">
                    <a16:creationId xmlns:a16="http://schemas.microsoft.com/office/drawing/2014/main" id="{00000000-0008-0000-0500-000040500900}"/>
                  </a:ext>
                </a:extLst>
              </xdr:cNvPr>
              <xdr:cNvSpPr/>
            </xdr:nvSpPr>
            <xdr:spPr bwMode="auto">
              <a:xfrm>
                <a:off x="3665195" y="2427873"/>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40</xdr:row>
          <xdr:rowOff>123825</xdr:rowOff>
        </xdr:from>
        <xdr:to>
          <xdr:col>24</xdr:col>
          <xdr:colOff>0</xdr:colOff>
          <xdr:row>42</xdr:row>
          <xdr:rowOff>28575</xdr:rowOff>
        </xdr:to>
        <xdr:grpSp>
          <xdr:nvGrpSpPr>
            <xdr:cNvPr id="50" name="グループ化 49">
              <a:extLst>
                <a:ext uri="{FF2B5EF4-FFF2-40B4-BE49-F238E27FC236}">
                  <a16:creationId xmlns:a16="http://schemas.microsoft.com/office/drawing/2014/main" id="{00000000-0008-0000-0500-000032000000}"/>
                </a:ext>
              </a:extLst>
            </xdr:cNvPr>
            <xdr:cNvGrpSpPr/>
          </xdr:nvGrpSpPr>
          <xdr:grpSpPr>
            <a:xfrm>
              <a:off x="3581400" y="7458075"/>
              <a:ext cx="1123950" cy="209550"/>
              <a:chOff x="3067064" y="485773"/>
              <a:chExt cx="1123934" cy="209558"/>
            </a:xfrm>
          </xdr:grpSpPr>
          <xdr:sp macro="" textlink="">
            <xdr:nvSpPr>
              <xdr:cNvPr id="610369" name="Check Box 1" hidden="1">
                <a:extLst>
                  <a:ext uri="{63B3BB69-23CF-44E3-9099-C40C66FF867C}">
                    <a14:compatExt spid="_x0000_s610369"/>
                  </a:ext>
                  <a:ext uri="{FF2B5EF4-FFF2-40B4-BE49-F238E27FC236}">
                    <a16:creationId xmlns:a16="http://schemas.microsoft.com/office/drawing/2014/main" id="{00000000-0008-0000-0500-000041500900}"/>
                  </a:ext>
                </a:extLst>
              </xdr:cNvPr>
              <xdr:cNvSpPr/>
            </xdr:nvSpPr>
            <xdr:spPr bwMode="auto">
              <a:xfrm>
                <a:off x="3067064" y="485784"/>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610370" name="Check Box 2" hidden="1">
                <a:extLst>
                  <a:ext uri="{63B3BB69-23CF-44E3-9099-C40C66FF867C}">
                    <a14:compatExt spid="_x0000_s610370"/>
                  </a:ext>
                  <a:ext uri="{FF2B5EF4-FFF2-40B4-BE49-F238E27FC236}">
                    <a16:creationId xmlns:a16="http://schemas.microsoft.com/office/drawing/2014/main" id="{00000000-0008-0000-0500-000042500900}"/>
                  </a:ext>
                </a:extLst>
              </xdr:cNvPr>
              <xdr:cNvSpPr/>
            </xdr:nvSpPr>
            <xdr:spPr bwMode="auto">
              <a:xfrm>
                <a:off x="3638480" y="485773"/>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48</xdr:row>
          <xdr:rowOff>0</xdr:rowOff>
        </xdr:from>
        <xdr:to>
          <xdr:col>24</xdr:col>
          <xdr:colOff>0</xdr:colOff>
          <xdr:row>49</xdr:row>
          <xdr:rowOff>0</xdr:rowOff>
        </xdr:to>
        <xdr:grpSp>
          <xdr:nvGrpSpPr>
            <xdr:cNvPr id="56" name="グループ化 55">
              <a:extLst>
                <a:ext uri="{FF2B5EF4-FFF2-40B4-BE49-F238E27FC236}">
                  <a16:creationId xmlns:a16="http://schemas.microsoft.com/office/drawing/2014/main" id="{00000000-0008-0000-0500-000038000000}"/>
                </a:ext>
              </a:extLst>
            </xdr:cNvPr>
            <xdr:cNvGrpSpPr/>
          </xdr:nvGrpSpPr>
          <xdr:grpSpPr>
            <a:xfrm>
              <a:off x="3581400" y="8496300"/>
              <a:ext cx="1123950" cy="152400"/>
              <a:chOff x="3067064" y="485774"/>
              <a:chExt cx="1123934" cy="209551"/>
            </a:xfrm>
          </xdr:grpSpPr>
          <xdr:sp macro="" textlink="">
            <xdr:nvSpPr>
              <xdr:cNvPr id="610373" name="Check Box 1" hidden="1">
                <a:extLst>
                  <a:ext uri="{63B3BB69-23CF-44E3-9099-C40C66FF867C}">
                    <a14:compatExt spid="_x0000_s610373"/>
                  </a:ext>
                  <a:ext uri="{FF2B5EF4-FFF2-40B4-BE49-F238E27FC236}">
                    <a16:creationId xmlns:a16="http://schemas.microsoft.com/office/drawing/2014/main" id="{00000000-0008-0000-0500-000045500900}"/>
                  </a:ext>
                </a:extLst>
              </xdr:cNvPr>
              <xdr:cNvSpPr/>
            </xdr:nvSpPr>
            <xdr:spPr bwMode="auto">
              <a:xfrm>
                <a:off x="3067064"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4" name="Check Box 2" hidden="1">
                <a:extLst>
                  <a:ext uri="{63B3BB69-23CF-44E3-9099-C40C66FF867C}">
                    <a14:compatExt spid="_x0000_s610374"/>
                  </a:ext>
                  <a:ext uri="{FF2B5EF4-FFF2-40B4-BE49-F238E27FC236}">
                    <a16:creationId xmlns:a16="http://schemas.microsoft.com/office/drawing/2014/main" id="{00000000-0008-0000-0500-000046500900}"/>
                  </a:ext>
                </a:extLst>
              </xdr:cNvPr>
              <xdr:cNvSpPr/>
            </xdr:nvSpPr>
            <xdr:spPr bwMode="auto">
              <a:xfrm>
                <a:off x="3638480"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52</xdr:row>
          <xdr:rowOff>95250</xdr:rowOff>
        </xdr:from>
        <xdr:to>
          <xdr:col>24</xdr:col>
          <xdr:colOff>0</xdr:colOff>
          <xdr:row>53</xdr:row>
          <xdr:rowOff>95250</xdr:rowOff>
        </xdr:to>
        <xdr:grpSp>
          <xdr:nvGrpSpPr>
            <xdr:cNvPr id="62" name="グループ化 61">
              <a:extLst>
                <a:ext uri="{FF2B5EF4-FFF2-40B4-BE49-F238E27FC236}">
                  <a16:creationId xmlns:a16="http://schemas.microsoft.com/office/drawing/2014/main" id="{00000000-0008-0000-0500-00003E000000}"/>
                </a:ext>
              </a:extLst>
            </xdr:cNvPr>
            <xdr:cNvGrpSpPr/>
          </xdr:nvGrpSpPr>
          <xdr:grpSpPr>
            <a:xfrm>
              <a:off x="3581400" y="9124950"/>
              <a:ext cx="1123950" cy="152400"/>
              <a:chOff x="3067064" y="485774"/>
              <a:chExt cx="1123934" cy="209551"/>
            </a:xfrm>
          </xdr:grpSpPr>
          <xdr:sp macro="" textlink="">
            <xdr:nvSpPr>
              <xdr:cNvPr id="610377" name="Check Box 73" hidden="1">
                <a:extLst>
                  <a:ext uri="{63B3BB69-23CF-44E3-9099-C40C66FF867C}">
                    <a14:compatExt spid="_x0000_s610377"/>
                  </a:ext>
                  <a:ext uri="{FF2B5EF4-FFF2-40B4-BE49-F238E27FC236}">
                    <a16:creationId xmlns:a16="http://schemas.microsoft.com/office/drawing/2014/main" id="{00000000-0008-0000-0500-000049500900}"/>
                  </a:ext>
                </a:extLst>
              </xdr:cNvPr>
              <xdr:cNvSpPr/>
            </xdr:nvSpPr>
            <xdr:spPr bwMode="auto">
              <a:xfrm>
                <a:off x="3067064"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8" name="Check Box 74" hidden="1">
                <a:extLst>
                  <a:ext uri="{63B3BB69-23CF-44E3-9099-C40C66FF867C}">
                    <a14:compatExt spid="_x0000_s610378"/>
                  </a:ext>
                  <a:ext uri="{FF2B5EF4-FFF2-40B4-BE49-F238E27FC236}">
                    <a16:creationId xmlns:a16="http://schemas.microsoft.com/office/drawing/2014/main" id="{00000000-0008-0000-0500-00004A500900}"/>
                  </a:ext>
                </a:extLst>
              </xdr:cNvPr>
              <xdr:cNvSpPr/>
            </xdr:nvSpPr>
            <xdr:spPr bwMode="auto">
              <a:xfrm>
                <a:off x="3638480"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104775</xdr:colOff>
      <xdr:row>59</xdr:row>
      <xdr:rowOff>19050</xdr:rowOff>
    </xdr:from>
    <xdr:to>
      <xdr:col>25</xdr:col>
      <xdr:colOff>76201</xdr:colOff>
      <xdr:row>60</xdr:row>
      <xdr:rowOff>38100</xdr:rowOff>
    </xdr:to>
    <xdr:sp macro="" textlink="">
      <xdr:nvSpPr>
        <xdr:cNvPr id="69" name="AutoShape 1">
          <a:extLst>
            <a:ext uri="{FF2B5EF4-FFF2-40B4-BE49-F238E27FC236}">
              <a16:creationId xmlns:a16="http://schemas.microsoft.com/office/drawing/2014/main" id="{00000000-0008-0000-0500-000045000000}"/>
            </a:ext>
          </a:extLst>
        </xdr:cNvPr>
        <xdr:cNvSpPr>
          <a:spLocks noChangeArrowheads="1"/>
        </xdr:cNvSpPr>
      </xdr:nvSpPr>
      <xdr:spPr bwMode="auto">
        <a:xfrm>
          <a:off x="609600" y="10791825"/>
          <a:ext cx="4371976" cy="704850"/>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55</xdr:row>
          <xdr:rowOff>0</xdr:rowOff>
        </xdr:from>
        <xdr:to>
          <xdr:col>24</xdr:col>
          <xdr:colOff>0</xdr:colOff>
          <xdr:row>56</xdr:row>
          <xdr:rowOff>47625</xdr:rowOff>
        </xdr:to>
        <xdr:grpSp>
          <xdr:nvGrpSpPr>
            <xdr:cNvPr id="70" name="グループ化 69">
              <a:extLst>
                <a:ext uri="{FF2B5EF4-FFF2-40B4-BE49-F238E27FC236}">
                  <a16:creationId xmlns:a16="http://schemas.microsoft.com/office/drawing/2014/main" id="{00000000-0008-0000-0500-000046000000}"/>
                </a:ext>
              </a:extLst>
            </xdr:cNvPr>
            <xdr:cNvGrpSpPr/>
          </xdr:nvGrpSpPr>
          <xdr:grpSpPr>
            <a:xfrm>
              <a:off x="3581400" y="9420225"/>
              <a:ext cx="1123950" cy="200025"/>
              <a:chOff x="3067064" y="485368"/>
              <a:chExt cx="1123934" cy="209546"/>
            </a:xfrm>
          </xdr:grpSpPr>
          <xdr:sp macro="" textlink="">
            <xdr:nvSpPr>
              <xdr:cNvPr id="610381" name="Check Box 77" hidden="1">
                <a:extLst>
                  <a:ext uri="{63B3BB69-23CF-44E3-9099-C40C66FF867C}">
                    <a14:compatExt spid="_x0000_s610381"/>
                  </a:ext>
                  <a:ext uri="{FF2B5EF4-FFF2-40B4-BE49-F238E27FC236}">
                    <a16:creationId xmlns:a16="http://schemas.microsoft.com/office/drawing/2014/main" id="{00000000-0008-0000-0500-00004D500900}"/>
                  </a:ext>
                </a:extLst>
              </xdr:cNvPr>
              <xdr:cNvSpPr/>
            </xdr:nvSpPr>
            <xdr:spPr bwMode="auto">
              <a:xfrm>
                <a:off x="3067064" y="485368"/>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82" name="Check Box 78" hidden="1">
                <a:extLst>
                  <a:ext uri="{63B3BB69-23CF-44E3-9099-C40C66FF867C}">
                    <a14:compatExt spid="_x0000_s610382"/>
                  </a:ext>
                  <a:ext uri="{FF2B5EF4-FFF2-40B4-BE49-F238E27FC236}">
                    <a16:creationId xmlns:a16="http://schemas.microsoft.com/office/drawing/2014/main" id="{00000000-0008-0000-0500-00004E500900}"/>
                  </a:ext>
                </a:extLst>
              </xdr:cNvPr>
              <xdr:cNvSpPr/>
            </xdr:nvSpPr>
            <xdr:spPr bwMode="auto">
              <a:xfrm>
                <a:off x="3638480"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56</xdr:row>
          <xdr:rowOff>133350</xdr:rowOff>
        </xdr:from>
        <xdr:to>
          <xdr:col>24</xdr:col>
          <xdr:colOff>0</xdr:colOff>
          <xdr:row>58</xdr:row>
          <xdr:rowOff>28575</xdr:rowOff>
        </xdr:to>
        <xdr:grpSp>
          <xdr:nvGrpSpPr>
            <xdr:cNvPr id="73" name="グループ化 72">
              <a:extLst>
                <a:ext uri="{FF2B5EF4-FFF2-40B4-BE49-F238E27FC236}">
                  <a16:creationId xmlns:a16="http://schemas.microsoft.com/office/drawing/2014/main" id="{00000000-0008-0000-0500-000049000000}"/>
                </a:ext>
              </a:extLst>
            </xdr:cNvPr>
            <xdr:cNvGrpSpPr/>
          </xdr:nvGrpSpPr>
          <xdr:grpSpPr>
            <a:xfrm>
              <a:off x="3581400" y="9677400"/>
              <a:ext cx="1123950" cy="180975"/>
              <a:chOff x="3067064" y="485672"/>
              <a:chExt cx="1123934" cy="209546"/>
            </a:xfrm>
          </xdr:grpSpPr>
          <xdr:sp macro="" textlink="">
            <xdr:nvSpPr>
              <xdr:cNvPr id="610383" name="Check Box 79" hidden="1">
                <a:extLst>
                  <a:ext uri="{63B3BB69-23CF-44E3-9099-C40C66FF867C}">
                    <a14:compatExt spid="_x0000_s610383"/>
                  </a:ext>
                  <a:ext uri="{FF2B5EF4-FFF2-40B4-BE49-F238E27FC236}">
                    <a16:creationId xmlns:a16="http://schemas.microsoft.com/office/drawing/2014/main" id="{00000000-0008-0000-0500-00004F500900}"/>
                  </a:ext>
                </a:extLst>
              </xdr:cNvPr>
              <xdr:cNvSpPr/>
            </xdr:nvSpPr>
            <xdr:spPr bwMode="auto">
              <a:xfrm>
                <a:off x="3067064" y="485672"/>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84" name="Check Box 80" hidden="1">
                <a:extLst>
                  <a:ext uri="{63B3BB69-23CF-44E3-9099-C40C66FF867C}">
                    <a14:compatExt spid="_x0000_s610384"/>
                  </a:ext>
                  <a:ext uri="{FF2B5EF4-FFF2-40B4-BE49-F238E27FC236}">
                    <a16:creationId xmlns:a16="http://schemas.microsoft.com/office/drawing/2014/main" id="{00000000-0008-0000-0500-000050500900}"/>
                  </a:ext>
                </a:extLst>
              </xdr:cNvPr>
              <xdr:cNvSpPr/>
            </xdr:nvSpPr>
            <xdr:spPr bwMode="auto">
              <a:xfrm>
                <a:off x="3638480"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44</xdr:row>
          <xdr:rowOff>38100</xdr:rowOff>
        </xdr:from>
        <xdr:to>
          <xdr:col>24</xdr:col>
          <xdr:colOff>21852</xdr:colOff>
          <xdr:row>45</xdr:row>
          <xdr:rowOff>85725</xdr:rowOff>
        </xdr:to>
        <xdr:grpSp>
          <xdr:nvGrpSpPr>
            <xdr:cNvPr id="48" name="グループ化 47">
              <a:extLst>
                <a:ext uri="{FF2B5EF4-FFF2-40B4-BE49-F238E27FC236}">
                  <a16:creationId xmlns:a16="http://schemas.microsoft.com/office/drawing/2014/main" id="{00000000-0008-0000-0500-000030000000}"/>
                </a:ext>
              </a:extLst>
            </xdr:cNvPr>
            <xdr:cNvGrpSpPr/>
          </xdr:nvGrpSpPr>
          <xdr:grpSpPr>
            <a:xfrm>
              <a:off x="3581400" y="7981950"/>
              <a:ext cx="1145802" cy="200025"/>
              <a:chOff x="3059781" y="2427873"/>
              <a:chExt cx="1156158" cy="202819"/>
            </a:xfrm>
          </xdr:grpSpPr>
          <xdr:sp macro="" textlink="">
            <xdr:nvSpPr>
              <xdr:cNvPr id="610385" name="Check Box 1" hidden="1">
                <a:extLst>
                  <a:ext uri="{63B3BB69-23CF-44E3-9099-C40C66FF867C}">
                    <a14:compatExt spid="_x0000_s610385"/>
                  </a:ext>
                  <a:ext uri="{FF2B5EF4-FFF2-40B4-BE49-F238E27FC236}">
                    <a16:creationId xmlns:a16="http://schemas.microsoft.com/office/drawing/2014/main" id="{00000000-0008-0000-0500-000051500900}"/>
                  </a:ext>
                </a:extLst>
              </xdr:cNvPr>
              <xdr:cNvSpPr/>
            </xdr:nvSpPr>
            <xdr:spPr bwMode="auto">
              <a:xfrm>
                <a:off x="3059781" y="2427875"/>
                <a:ext cx="54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86" name="Check Box 2" hidden="1">
                <a:extLst>
                  <a:ext uri="{63B3BB69-23CF-44E3-9099-C40C66FF867C}">
                    <a14:compatExt spid="_x0000_s610386"/>
                  </a:ext>
                  <a:ext uri="{FF2B5EF4-FFF2-40B4-BE49-F238E27FC236}">
                    <a16:creationId xmlns:a16="http://schemas.microsoft.com/office/drawing/2014/main" id="{00000000-0008-0000-0500-000052500900}"/>
                  </a:ext>
                </a:extLst>
              </xdr:cNvPr>
              <xdr:cNvSpPr/>
            </xdr:nvSpPr>
            <xdr:spPr bwMode="auto">
              <a:xfrm>
                <a:off x="3665195" y="2427873"/>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62</xdr:row>
          <xdr:rowOff>114300</xdr:rowOff>
        </xdr:from>
        <xdr:to>
          <xdr:col>23</xdr:col>
          <xdr:colOff>19050</xdr:colOff>
          <xdr:row>67</xdr:row>
          <xdr:rowOff>57149</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600075" y="10563225"/>
              <a:ext cx="3924300" cy="800099"/>
              <a:chOff x="600075" y="10334618"/>
              <a:chExt cx="3924299" cy="800096"/>
            </a:xfrm>
          </xdr:grpSpPr>
          <xdr:sp macro="" textlink="">
            <xdr:nvSpPr>
              <xdr:cNvPr id="610387" name="Check Box 83" hidden="1">
                <a:extLst>
                  <a:ext uri="{63B3BB69-23CF-44E3-9099-C40C66FF867C}">
                    <a14:compatExt spid="_x0000_s610387"/>
                  </a:ext>
                  <a:ext uri="{FF2B5EF4-FFF2-40B4-BE49-F238E27FC236}">
                    <a16:creationId xmlns:a16="http://schemas.microsoft.com/office/drawing/2014/main" id="{00000000-0008-0000-0500-000053500900}"/>
                  </a:ext>
                </a:extLst>
              </xdr:cNvPr>
              <xdr:cNvSpPr/>
            </xdr:nvSpPr>
            <xdr:spPr bwMode="auto">
              <a:xfrm>
                <a:off x="600075" y="10915645"/>
                <a:ext cx="2476501" cy="21906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610388" name="Check Box 33" hidden="1">
                <a:extLst>
                  <a:ext uri="{63B3BB69-23CF-44E3-9099-C40C66FF867C}">
                    <a14:compatExt spid="_x0000_s610388"/>
                  </a:ext>
                  <a:ext uri="{FF2B5EF4-FFF2-40B4-BE49-F238E27FC236}">
                    <a16:creationId xmlns:a16="http://schemas.microsoft.com/office/drawing/2014/main" id="{00000000-0008-0000-0500-000054500900}"/>
                  </a:ext>
                </a:extLst>
              </xdr:cNvPr>
              <xdr:cNvSpPr/>
            </xdr:nvSpPr>
            <xdr:spPr bwMode="auto">
              <a:xfrm>
                <a:off x="600075" y="10363199"/>
                <a:ext cx="1343025" cy="2190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610389" name="Check Box 85" hidden="1">
                <a:extLst>
                  <a:ext uri="{63B3BB69-23CF-44E3-9099-C40C66FF867C}">
                    <a14:compatExt spid="_x0000_s610389"/>
                  </a:ext>
                  <a:ext uri="{FF2B5EF4-FFF2-40B4-BE49-F238E27FC236}">
                    <a16:creationId xmlns:a16="http://schemas.microsoft.com/office/drawing/2014/main" id="{00000000-0008-0000-0500-000055500900}"/>
                  </a:ext>
                </a:extLst>
              </xdr:cNvPr>
              <xdr:cNvSpPr/>
            </xdr:nvSpPr>
            <xdr:spPr bwMode="auto">
              <a:xfrm>
                <a:off x="600076" y="10506075"/>
                <a:ext cx="657223"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610390" name="Check Box 86" hidden="1">
                <a:extLst>
                  <a:ext uri="{63B3BB69-23CF-44E3-9099-C40C66FF867C}">
                    <a14:compatExt spid="_x0000_s610390"/>
                  </a:ext>
                  <a:ext uri="{FF2B5EF4-FFF2-40B4-BE49-F238E27FC236}">
                    <a16:creationId xmlns:a16="http://schemas.microsoft.com/office/drawing/2014/main" id="{00000000-0008-0000-0500-000056500900}"/>
                  </a:ext>
                </a:extLst>
              </xdr:cNvPr>
              <xdr:cNvSpPr/>
            </xdr:nvSpPr>
            <xdr:spPr bwMode="auto">
              <a:xfrm>
                <a:off x="600076" y="10744200"/>
                <a:ext cx="2686050" cy="19034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610391" name="Check Box 87" hidden="1">
                <a:extLst>
                  <a:ext uri="{63B3BB69-23CF-44E3-9099-C40C66FF867C}">
                    <a14:compatExt spid="_x0000_s610391"/>
                  </a:ext>
                  <a:ext uri="{FF2B5EF4-FFF2-40B4-BE49-F238E27FC236}">
                    <a16:creationId xmlns:a16="http://schemas.microsoft.com/office/drawing/2014/main" id="{00000000-0008-0000-0500-000057500900}"/>
                  </a:ext>
                </a:extLst>
              </xdr:cNvPr>
              <xdr:cNvSpPr/>
            </xdr:nvSpPr>
            <xdr:spPr bwMode="auto">
              <a:xfrm>
                <a:off x="2809875" y="10334618"/>
                <a:ext cx="1495423" cy="2816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610392" name="Check Box 88" hidden="1">
                <a:extLst>
                  <a:ext uri="{63B3BB69-23CF-44E3-9099-C40C66FF867C}">
                    <a14:compatExt spid="_x0000_s610392"/>
                  </a:ext>
                  <a:ext uri="{FF2B5EF4-FFF2-40B4-BE49-F238E27FC236}">
                    <a16:creationId xmlns:a16="http://schemas.microsoft.com/office/drawing/2014/main" id="{00000000-0008-0000-0500-000058500900}"/>
                  </a:ext>
                </a:extLst>
              </xdr:cNvPr>
              <xdr:cNvSpPr/>
            </xdr:nvSpPr>
            <xdr:spPr bwMode="auto">
              <a:xfrm>
                <a:off x="2809875" y="10549584"/>
                <a:ext cx="1714499"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69</xdr:row>
          <xdr:rowOff>6311</xdr:rowOff>
        </xdr:from>
        <xdr:to>
          <xdr:col>25</xdr:col>
          <xdr:colOff>47625</xdr:colOff>
          <xdr:row>70</xdr:row>
          <xdr:rowOff>28575</xdr:rowOff>
        </xdr:to>
        <xdr:grpSp>
          <xdr:nvGrpSpPr>
            <xdr:cNvPr id="4" name="グループ化 3">
              <a:extLst>
                <a:ext uri="{FF2B5EF4-FFF2-40B4-BE49-F238E27FC236}">
                  <a16:creationId xmlns:a16="http://schemas.microsoft.com/office/drawing/2014/main" id="{00000000-0008-0000-0500-000004000000}"/>
                </a:ext>
              </a:extLst>
            </xdr:cNvPr>
            <xdr:cNvGrpSpPr/>
          </xdr:nvGrpSpPr>
          <xdr:grpSpPr>
            <a:xfrm>
              <a:off x="2717123" y="11560136"/>
              <a:ext cx="2235877" cy="193714"/>
              <a:chOff x="3073977" y="10440548"/>
              <a:chExt cx="1678578" cy="263144"/>
            </a:xfrm>
          </xdr:grpSpPr>
          <xdr:sp macro="" textlink="">
            <xdr:nvSpPr>
              <xdr:cNvPr id="610393" name="Check Box 151" hidden="1">
                <a:extLst>
                  <a:ext uri="{63B3BB69-23CF-44E3-9099-C40C66FF867C}">
                    <a14:compatExt spid="_x0000_s610393"/>
                  </a:ext>
                  <a:ext uri="{FF2B5EF4-FFF2-40B4-BE49-F238E27FC236}">
                    <a16:creationId xmlns:a16="http://schemas.microsoft.com/office/drawing/2014/main" id="{00000000-0008-0000-0500-000059500900}"/>
                  </a:ext>
                </a:extLst>
              </xdr:cNvPr>
              <xdr:cNvSpPr/>
            </xdr:nvSpPr>
            <xdr:spPr bwMode="auto">
              <a:xfrm>
                <a:off x="3639487" y="10454136"/>
                <a:ext cx="544625" cy="24401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610394" name="Check Box 152" hidden="1">
                <a:extLst>
                  <a:ext uri="{63B3BB69-23CF-44E3-9099-C40C66FF867C}">
                    <a14:compatExt spid="_x0000_s610394"/>
                  </a:ext>
                  <a:ext uri="{FF2B5EF4-FFF2-40B4-BE49-F238E27FC236}">
                    <a16:creationId xmlns:a16="http://schemas.microsoft.com/office/drawing/2014/main" id="{00000000-0008-0000-0500-00005A500900}"/>
                  </a:ext>
                </a:extLst>
              </xdr:cNvPr>
              <xdr:cNvSpPr/>
            </xdr:nvSpPr>
            <xdr:spPr bwMode="auto">
              <a:xfrm>
                <a:off x="4257983" y="10440548"/>
                <a:ext cx="494572" cy="2587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610395" name="Check Box 91" hidden="1">
                <a:extLst>
                  <a:ext uri="{63B3BB69-23CF-44E3-9099-C40C66FF867C}">
                    <a14:compatExt spid="_x0000_s610395"/>
                  </a:ext>
                  <a:ext uri="{FF2B5EF4-FFF2-40B4-BE49-F238E27FC236}">
                    <a16:creationId xmlns:a16="http://schemas.microsoft.com/office/drawing/2014/main" id="{00000000-0008-0000-0500-00005B500900}"/>
                  </a:ext>
                </a:extLst>
              </xdr:cNvPr>
              <xdr:cNvSpPr/>
            </xdr:nvSpPr>
            <xdr:spPr bwMode="auto">
              <a:xfrm>
                <a:off x="3073977" y="10448861"/>
                <a:ext cx="528316" cy="2548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3</xdr:col>
      <xdr:colOff>56590</xdr:colOff>
      <xdr:row>21</xdr:row>
      <xdr:rowOff>29696</xdr:rowOff>
    </xdr:from>
    <xdr:to>
      <xdr:col>25</xdr:col>
      <xdr:colOff>94691</xdr:colOff>
      <xdr:row>22</xdr:row>
      <xdr:rowOff>150159</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466165" y="3430121"/>
          <a:ext cx="4019551" cy="2919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4</xdr:colOff>
          <xdr:row>48</xdr:row>
          <xdr:rowOff>137374</xdr:rowOff>
        </xdr:from>
        <xdr:to>
          <xdr:col>24</xdr:col>
          <xdr:colOff>152215</xdr:colOff>
          <xdr:row>50</xdr:row>
          <xdr:rowOff>3030</xdr:rowOff>
        </xdr:to>
        <xdr:grpSp>
          <xdr:nvGrpSpPr>
            <xdr:cNvPr id="3" name="グループ化 2">
              <a:extLst>
                <a:ext uri="{FF2B5EF4-FFF2-40B4-BE49-F238E27FC236}">
                  <a16:creationId xmlns:a16="http://schemas.microsoft.com/office/drawing/2014/main" id="{00000000-0008-0000-2100-000003000000}"/>
                </a:ext>
              </a:extLst>
            </xdr:cNvPr>
            <xdr:cNvGrpSpPr/>
          </xdr:nvGrpSpPr>
          <xdr:grpSpPr>
            <a:xfrm>
              <a:off x="3124204" y="8833699"/>
              <a:ext cx="1238061" cy="208556"/>
              <a:chOff x="3337786" y="405848"/>
              <a:chExt cx="1222108" cy="212035"/>
            </a:xfrm>
          </xdr:grpSpPr>
          <xdr:sp macro="" textlink="">
            <xdr:nvSpPr>
              <xdr:cNvPr id="1419265" name="Check Box 1" hidden="1">
                <a:extLst>
                  <a:ext uri="{63B3BB69-23CF-44E3-9099-C40C66FF867C}">
                    <a14:compatExt spid="_x0000_s1419265"/>
                  </a:ext>
                  <a:ext uri="{FF2B5EF4-FFF2-40B4-BE49-F238E27FC236}">
                    <a16:creationId xmlns:a16="http://schemas.microsoft.com/office/drawing/2014/main" id="{00000000-0008-0000-2100-000001A81500}"/>
                  </a:ext>
                </a:extLst>
              </xdr:cNvPr>
              <xdr:cNvSpPr/>
            </xdr:nvSpPr>
            <xdr:spPr bwMode="auto">
              <a:xfrm>
                <a:off x="3337786"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266" name="Check Box 2" hidden="1">
                <a:extLst>
                  <a:ext uri="{63B3BB69-23CF-44E3-9099-C40C66FF867C}">
                    <a14:compatExt spid="_x0000_s1419266"/>
                  </a:ext>
                  <a:ext uri="{FF2B5EF4-FFF2-40B4-BE49-F238E27FC236}">
                    <a16:creationId xmlns:a16="http://schemas.microsoft.com/office/drawing/2014/main" id="{00000000-0008-0000-2100-000002A81500}"/>
                  </a:ext>
                </a:extLst>
              </xdr:cNvPr>
              <xdr:cNvSpPr/>
            </xdr:nvSpPr>
            <xdr:spPr bwMode="auto">
              <a:xfrm>
                <a:off x="3882382"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17</xdr:row>
          <xdr:rowOff>141550</xdr:rowOff>
        </xdr:from>
        <xdr:to>
          <xdr:col>24</xdr:col>
          <xdr:colOff>152216</xdr:colOff>
          <xdr:row>19</xdr:row>
          <xdr:rowOff>7207</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3124204" y="2856175"/>
              <a:ext cx="1238062" cy="208557"/>
              <a:chOff x="3337797" y="405848"/>
              <a:chExt cx="1222104" cy="212035"/>
            </a:xfrm>
          </xdr:grpSpPr>
          <xdr:sp macro="" textlink="">
            <xdr:nvSpPr>
              <xdr:cNvPr id="1419267" name="Check Box 3" hidden="1">
                <a:extLst>
                  <a:ext uri="{63B3BB69-23CF-44E3-9099-C40C66FF867C}">
                    <a14:compatExt spid="_x0000_s1419267"/>
                  </a:ext>
                  <a:ext uri="{FF2B5EF4-FFF2-40B4-BE49-F238E27FC236}">
                    <a16:creationId xmlns:a16="http://schemas.microsoft.com/office/drawing/2014/main" id="{00000000-0008-0000-2100-000003A81500}"/>
                  </a:ext>
                </a:extLst>
              </xdr:cNvPr>
              <xdr:cNvSpPr/>
            </xdr:nvSpPr>
            <xdr:spPr bwMode="auto">
              <a:xfrm>
                <a:off x="3337797" y="405848"/>
                <a:ext cx="67048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19268" name="Check Box 4" hidden="1">
                <a:extLst>
                  <a:ext uri="{63B3BB69-23CF-44E3-9099-C40C66FF867C}">
                    <a14:compatExt spid="_x0000_s1419268"/>
                  </a:ext>
                  <a:ext uri="{FF2B5EF4-FFF2-40B4-BE49-F238E27FC236}">
                    <a16:creationId xmlns:a16="http://schemas.microsoft.com/office/drawing/2014/main" id="{00000000-0008-0000-2100-000004A81500}"/>
                  </a:ext>
                </a:extLst>
              </xdr:cNvPr>
              <xdr:cNvSpPr/>
            </xdr:nvSpPr>
            <xdr:spPr bwMode="auto">
              <a:xfrm>
                <a:off x="3882387"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172010</xdr:colOff>
          <xdr:row>26</xdr:row>
          <xdr:rowOff>141194</xdr:rowOff>
        </xdr:from>
        <xdr:to>
          <xdr:col>26</xdr:col>
          <xdr:colOff>11767</xdr:colOff>
          <xdr:row>28</xdr:row>
          <xdr:rowOff>25163</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2572310" y="4398869"/>
              <a:ext cx="2011457" cy="207819"/>
              <a:chOff x="2558753" y="6265426"/>
              <a:chExt cx="2019303" cy="211284"/>
            </a:xfrm>
          </xdr:grpSpPr>
          <xdr:sp macro="" textlink="">
            <xdr:nvSpPr>
              <xdr:cNvPr id="1419269" name="Check Box 5" hidden="1">
                <a:extLst>
                  <a:ext uri="{63B3BB69-23CF-44E3-9099-C40C66FF867C}">
                    <a14:compatExt spid="_x0000_s1419269"/>
                  </a:ext>
                  <a:ext uri="{FF2B5EF4-FFF2-40B4-BE49-F238E27FC236}">
                    <a16:creationId xmlns:a16="http://schemas.microsoft.com/office/drawing/2014/main" id="{00000000-0008-0000-2100-000005A81500}"/>
                  </a:ext>
                </a:extLst>
              </xdr:cNvPr>
              <xdr:cNvSpPr/>
            </xdr:nvSpPr>
            <xdr:spPr bwMode="auto">
              <a:xfrm>
                <a:off x="3143250" y="6295149"/>
                <a:ext cx="669348" cy="173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419270" name="Check Box 6" hidden="1">
                <a:extLst>
                  <a:ext uri="{63B3BB69-23CF-44E3-9099-C40C66FF867C}">
                    <a14:compatExt spid="_x0000_s1419270"/>
                  </a:ext>
                  <a:ext uri="{FF2B5EF4-FFF2-40B4-BE49-F238E27FC236}">
                    <a16:creationId xmlns:a16="http://schemas.microsoft.com/office/drawing/2014/main" id="{00000000-0008-0000-2100-000006A81500}"/>
                  </a:ext>
                </a:extLst>
              </xdr:cNvPr>
              <xdr:cNvSpPr/>
            </xdr:nvSpPr>
            <xdr:spPr bwMode="auto">
              <a:xfrm>
                <a:off x="3736394" y="6265426"/>
                <a:ext cx="841662" cy="2112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実施なし</a:t>
                </a:r>
              </a:p>
            </xdr:txBody>
          </xdr:sp>
          <xdr:sp macro="" textlink="">
            <xdr:nvSpPr>
              <xdr:cNvPr id="1419271" name="Check Box 7" hidden="1">
                <a:extLst>
                  <a:ext uri="{63B3BB69-23CF-44E3-9099-C40C66FF867C}">
                    <a14:compatExt spid="_x0000_s1419271"/>
                  </a:ext>
                  <a:ext uri="{FF2B5EF4-FFF2-40B4-BE49-F238E27FC236}">
                    <a16:creationId xmlns:a16="http://schemas.microsoft.com/office/drawing/2014/main" id="{00000000-0008-0000-2100-000007A81500}"/>
                  </a:ext>
                </a:extLst>
              </xdr:cNvPr>
              <xdr:cNvSpPr/>
            </xdr:nvSpPr>
            <xdr:spPr bwMode="auto">
              <a:xfrm>
                <a:off x="2558753" y="6295150"/>
                <a:ext cx="670182"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1419272" name="Check Box 5" hidden="1">
              <a:extLst>
                <a:ext uri="{63B3BB69-23CF-44E3-9099-C40C66FF867C}">
                  <a14:compatExt spid="_x0000_s1419272"/>
                </a:ext>
                <a:ext uri="{FF2B5EF4-FFF2-40B4-BE49-F238E27FC236}">
                  <a16:creationId xmlns:a16="http://schemas.microsoft.com/office/drawing/2014/main" id="{00000000-0008-0000-2100-00000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xdr:row>
          <xdr:rowOff>0</xdr:rowOff>
        </xdr:from>
        <xdr:to>
          <xdr:col>25</xdr:col>
          <xdr:colOff>0</xdr:colOff>
          <xdr:row>7</xdr:row>
          <xdr:rowOff>0</xdr:rowOff>
        </xdr:to>
        <xdr:sp macro="" textlink="">
          <xdr:nvSpPr>
            <xdr:cNvPr id="1419273" name="Check Box 6" hidden="1">
              <a:extLst>
                <a:ext uri="{63B3BB69-23CF-44E3-9099-C40C66FF867C}">
                  <a14:compatExt spid="_x0000_s1419273"/>
                </a:ext>
                <a:ext uri="{FF2B5EF4-FFF2-40B4-BE49-F238E27FC236}">
                  <a16:creationId xmlns:a16="http://schemas.microsoft.com/office/drawing/2014/main" id="{00000000-0008-0000-2100-00000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xdr:row>
          <xdr:rowOff>0</xdr:rowOff>
        </xdr:from>
        <xdr:to>
          <xdr:col>5</xdr:col>
          <xdr:colOff>152400</xdr:colOff>
          <xdr:row>15</xdr:row>
          <xdr:rowOff>38100</xdr:rowOff>
        </xdr:to>
        <xdr:sp macro="" textlink="">
          <xdr:nvSpPr>
            <xdr:cNvPr id="1419274" name="Check Box 10" hidden="1">
              <a:extLst>
                <a:ext uri="{63B3BB69-23CF-44E3-9099-C40C66FF867C}">
                  <a14:compatExt spid="_x0000_s1419274"/>
                </a:ext>
                <a:ext uri="{FF2B5EF4-FFF2-40B4-BE49-F238E27FC236}">
                  <a16:creationId xmlns:a16="http://schemas.microsoft.com/office/drawing/2014/main" id="{00000000-0008-0000-2100-00000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14</xdr:row>
          <xdr:rowOff>0</xdr:rowOff>
        </xdr:from>
        <xdr:to>
          <xdr:col>25</xdr:col>
          <xdr:colOff>0</xdr:colOff>
          <xdr:row>15</xdr:row>
          <xdr:rowOff>0</xdr:rowOff>
        </xdr:to>
        <xdr:sp macro="" textlink="">
          <xdr:nvSpPr>
            <xdr:cNvPr id="1419275" name="Check Box 11" hidden="1">
              <a:extLst>
                <a:ext uri="{63B3BB69-23CF-44E3-9099-C40C66FF867C}">
                  <a14:compatExt spid="_x0000_s1419275"/>
                </a:ext>
                <a:ext uri="{FF2B5EF4-FFF2-40B4-BE49-F238E27FC236}">
                  <a16:creationId xmlns:a16="http://schemas.microsoft.com/office/drawing/2014/main" id="{00000000-0008-0000-2100-00000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10</xdr:row>
          <xdr:rowOff>161925</xdr:rowOff>
        </xdr:from>
        <xdr:to>
          <xdr:col>24</xdr:col>
          <xdr:colOff>153896</xdr:colOff>
          <xdr:row>12</xdr:row>
          <xdr:rowOff>24220</xdr:rowOff>
        </xdr:to>
        <xdr:grpSp>
          <xdr:nvGrpSpPr>
            <xdr:cNvPr id="6" name="グループ化 5">
              <a:extLst>
                <a:ext uri="{FF2B5EF4-FFF2-40B4-BE49-F238E27FC236}">
                  <a16:creationId xmlns:a16="http://schemas.microsoft.com/office/drawing/2014/main" id="{00000000-0008-0000-2100-000006000000}"/>
                </a:ext>
              </a:extLst>
            </xdr:cNvPr>
            <xdr:cNvGrpSpPr/>
          </xdr:nvGrpSpPr>
          <xdr:grpSpPr>
            <a:xfrm>
              <a:off x="3124204" y="1676400"/>
              <a:ext cx="1239742" cy="205195"/>
              <a:chOff x="3337760" y="405848"/>
              <a:chExt cx="1222104" cy="212035"/>
            </a:xfrm>
          </xdr:grpSpPr>
          <xdr:sp macro="" textlink="">
            <xdr:nvSpPr>
              <xdr:cNvPr id="1419276" name="Check Box 12" hidden="1">
                <a:extLst>
                  <a:ext uri="{63B3BB69-23CF-44E3-9099-C40C66FF867C}">
                    <a14:compatExt spid="_x0000_s1419276"/>
                  </a:ext>
                  <a:ext uri="{FF2B5EF4-FFF2-40B4-BE49-F238E27FC236}">
                    <a16:creationId xmlns:a16="http://schemas.microsoft.com/office/drawing/2014/main" id="{00000000-0008-0000-2100-00000CA81500}"/>
                  </a:ext>
                </a:extLst>
              </xdr:cNvPr>
              <xdr:cNvSpPr/>
            </xdr:nvSpPr>
            <xdr:spPr bwMode="auto">
              <a:xfrm>
                <a:off x="3337760"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277" name="Check Box 13" hidden="1">
                <a:extLst>
                  <a:ext uri="{63B3BB69-23CF-44E3-9099-C40C66FF867C}">
                    <a14:compatExt spid="_x0000_s1419277"/>
                  </a:ext>
                  <a:ext uri="{FF2B5EF4-FFF2-40B4-BE49-F238E27FC236}">
                    <a16:creationId xmlns:a16="http://schemas.microsoft.com/office/drawing/2014/main" id="{00000000-0008-0000-2100-00000DA81500}"/>
                  </a:ext>
                </a:extLst>
              </xdr:cNvPr>
              <xdr:cNvSpPr/>
            </xdr:nvSpPr>
            <xdr:spPr bwMode="auto">
              <a:xfrm>
                <a:off x="388235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45</xdr:row>
          <xdr:rowOff>134470</xdr:rowOff>
        </xdr:from>
        <xdr:to>
          <xdr:col>24</xdr:col>
          <xdr:colOff>152216</xdr:colOff>
          <xdr:row>47</xdr:row>
          <xdr:rowOff>11332</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3124204" y="8316445"/>
              <a:ext cx="1238062" cy="219762"/>
              <a:chOff x="3337797" y="405848"/>
              <a:chExt cx="1222104" cy="212035"/>
            </a:xfrm>
          </xdr:grpSpPr>
          <xdr:sp macro="" textlink="">
            <xdr:nvSpPr>
              <xdr:cNvPr id="1419278" name="Check Box 14" hidden="1">
                <a:extLst>
                  <a:ext uri="{63B3BB69-23CF-44E3-9099-C40C66FF867C}">
                    <a14:compatExt spid="_x0000_s1419278"/>
                  </a:ext>
                  <a:ext uri="{FF2B5EF4-FFF2-40B4-BE49-F238E27FC236}">
                    <a16:creationId xmlns:a16="http://schemas.microsoft.com/office/drawing/2014/main" id="{00000000-0008-0000-2100-00000EA81500}"/>
                  </a:ext>
                </a:extLst>
              </xdr:cNvPr>
              <xdr:cNvSpPr/>
            </xdr:nvSpPr>
            <xdr:spPr bwMode="auto">
              <a:xfrm>
                <a:off x="3337797" y="405848"/>
                <a:ext cx="67048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19279" name="Check Box 15" hidden="1">
                <a:extLst>
                  <a:ext uri="{63B3BB69-23CF-44E3-9099-C40C66FF867C}">
                    <a14:compatExt spid="_x0000_s1419279"/>
                  </a:ext>
                  <a:ext uri="{FF2B5EF4-FFF2-40B4-BE49-F238E27FC236}">
                    <a16:creationId xmlns:a16="http://schemas.microsoft.com/office/drawing/2014/main" id="{00000000-0008-0000-2100-00000FA81500}"/>
                  </a:ext>
                </a:extLst>
              </xdr:cNvPr>
              <xdr:cNvSpPr/>
            </xdr:nvSpPr>
            <xdr:spPr bwMode="auto">
              <a:xfrm>
                <a:off x="3882387"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9525</xdr:rowOff>
        </xdr:from>
        <xdr:to>
          <xdr:col>9</xdr:col>
          <xdr:colOff>9525</xdr:colOff>
          <xdr:row>32</xdr:row>
          <xdr:rowOff>200025</xdr:rowOff>
        </xdr:to>
        <xdr:sp macro="" textlink="">
          <xdr:nvSpPr>
            <xdr:cNvPr id="1419280" name="Check Box 10" hidden="1">
              <a:extLst>
                <a:ext uri="{63B3BB69-23CF-44E3-9099-C40C66FF867C}">
                  <a14:compatExt spid="_x0000_s1419280"/>
                </a:ext>
                <a:ext uri="{FF2B5EF4-FFF2-40B4-BE49-F238E27FC236}">
                  <a16:creationId xmlns:a16="http://schemas.microsoft.com/office/drawing/2014/main" id="{00000000-0008-0000-2100-00001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19050</xdr:rowOff>
        </xdr:from>
        <xdr:to>
          <xdr:col>13</xdr:col>
          <xdr:colOff>19050</xdr:colOff>
          <xdr:row>33</xdr:row>
          <xdr:rowOff>0</xdr:rowOff>
        </xdr:to>
        <xdr:sp macro="" textlink="">
          <xdr:nvSpPr>
            <xdr:cNvPr id="1419281" name="Check Box 64" hidden="1">
              <a:extLst>
                <a:ext uri="{63B3BB69-23CF-44E3-9099-C40C66FF867C}">
                  <a14:compatExt spid="_x0000_s1419281"/>
                </a:ext>
                <a:ext uri="{FF2B5EF4-FFF2-40B4-BE49-F238E27FC236}">
                  <a16:creationId xmlns:a16="http://schemas.microsoft.com/office/drawing/2014/main" id="{00000000-0008-0000-2100-00001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19050</xdr:rowOff>
        </xdr:from>
        <xdr:to>
          <xdr:col>17</xdr:col>
          <xdr:colOff>19050</xdr:colOff>
          <xdr:row>33</xdr:row>
          <xdr:rowOff>0</xdr:rowOff>
        </xdr:to>
        <xdr:sp macro="" textlink="">
          <xdr:nvSpPr>
            <xdr:cNvPr id="1419282" name="Check Box 65" hidden="1">
              <a:extLst>
                <a:ext uri="{63B3BB69-23CF-44E3-9099-C40C66FF867C}">
                  <a14:compatExt spid="_x0000_s1419282"/>
                </a:ext>
                <a:ext uri="{FF2B5EF4-FFF2-40B4-BE49-F238E27FC236}">
                  <a16:creationId xmlns:a16="http://schemas.microsoft.com/office/drawing/2014/main" id="{00000000-0008-0000-2100-00001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9525</xdr:rowOff>
        </xdr:from>
        <xdr:to>
          <xdr:col>9</xdr:col>
          <xdr:colOff>9525</xdr:colOff>
          <xdr:row>33</xdr:row>
          <xdr:rowOff>200025</xdr:rowOff>
        </xdr:to>
        <xdr:sp macro="" textlink="">
          <xdr:nvSpPr>
            <xdr:cNvPr id="1419283" name="Check Box 66" hidden="1">
              <a:extLst>
                <a:ext uri="{63B3BB69-23CF-44E3-9099-C40C66FF867C}">
                  <a14:compatExt spid="_x0000_s1419283"/>
                </a:ext>
                <a:ext uri="{FF2B5EF4-FFF2-40B4-BE49-F238E27FC236}">
                  <a16:creationId xmlns:a16="http://schemas.microsoft.com/office/drawing/2014/main" id="{00000000-0008-0000-2100-00001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19050</xdr:rowOff>
        </xdr:from>
        <xdr:to>
          <xdr:col>13</xdr:col>
          <xdr:colOff>19050</xdr:colOff>
          <xdr:row>34</xdr:row>
          <xdr:rowOff>0</xdr:rowOff>
        </xdr:to>
        <xdr:sp macro="" textlink="">
          <xdr:nvSpPr>
            <xdr:cNvPr id="1419284" name="Check Box 67" hidden="1">
              <a:extLst>
                <a:ext uri="{63B3BB69-23CF-44E3-9099-C40C66FF867C}">
                  <a14:compatExt spid="_x0000_s1419284"/>
                </a:ext>
                <a:ext uri="{FF2B5EF4-FFF2-40B4-BE49-F238E27FC236}">
                  <a16:creationId xmlns:a16="http://schemas.microsoft.com/office/drawing/2014/main" id="{00000000-0008-0000-2100-00001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19050</xdr:rowOff>
        </xdr:from>
        <xdr:to>
          <xdr:col>17</xdr:col>
          <xdr:colOff>19050</xdr:colOff>
          <xdr:row>34</xdr:row>
          <xdr:rowOff>0</xdr:rowOff>
        </xdr:to>
        <xdr:sp macro="" textlink="">
          <xdr:nvSpPr>
            <xdr:cNvPr id="1419285" name="Check Box 68" hidden="1">
              <a:extLst>
                <a:ext uri="{63B3BB69-23CF-44E3-9099-C40C66FF867C}">
                  <a14:compatExt spid="_x0000_s1419285"/>
                </a:ext>
                <a:ext uri="{FF2B5EF4-FFF2-40B4-BE49-F238E27FC236}">
                  <a16:creationId xmlns:a16="http://schemas.microsoft.com/office/drawing/2014/main" id="{00000000-0008-0000-2100-00001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9525</xdr:rowOff>
        </xdr:from>
        <xdr:to>
          <xdr:col>9</xdr:col>
          <xdr:colOff>9525</xdr:colOff>
          <xdr:row>34</xdr:row>
          <xdr:rowOff>200025</xdr:rowOff>
        </xdr:to>
        <xdr:sp macro="" textlink="">
          <xdr:nvSpPr>
            <xdr:cNvPr id="1419286" name="Check Box 69" hidden="1">
              <a:extLst>
                <a:ext uri="{63B3BB69-23CF-44E3-9099-C40C66FF867C}">
                  <a14:compatExt spid="_x0000_s1419286"/>
                </a:ext>
                <a:ext uri="{FF2B5EF4-FFF2-40B4-BE49-F238E27FC236}">
                  <a16:creationId xmlns:a16="http://schemas.microsoft.com/office/drawing/2014/main" id="{00000000-0008-0000-2100-00001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19050</xdr:rowOff>
        </xdr:from>
        <xdr:to>
          <xdr:col>13</xdr:col>
          <xdr:colOff>19050</xdr:colOff>
          <xdr:row>35</xdr:row>
          <xdr:rowOff>0</xdr:rowOff>
        </xdr:to>
        <xdr:sp macro="" textlink="">
          <xdr:nvSpPr>
            <xdr:cNvPr id="1419287" name="Check Box 70" hidden="1">
              <a:extLst>
                <a:ext uri="{63B3BB69-23CF-44E3-9099-C40C66FF867C}">
                  <a14:compatExt spid="_x0000_s1419287"/>
                </a:ext>
                <a:ext uri="{FF2B5EF4-FFF2-40B4-BE49-F238E27FC236}">
                  <a16:creationId xmlns:a16="http://schemas.microsoft.com/office/drawing/2014/main" id="{00000000-0008-0000-2100-00001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19050</xdr:rowOff>
        </xdr:from>
        <xdr:to>
          <xdr:col>17</xdr:col>
          <xdr:colOff>19050</xdr:colOff>
          <xdr:row>35</xdr:row>
          <xdr:rowOff>0</xdr:rowOff>
        </xdr:to>
        <xdr:sp macro="" textlink="">
          <xdr:nvSpPr>
            <xdr:cNvPr id="1419288" name="Check Box 71" hidden="1">
              <a:extLst>
                <a:ext uri="{63B3BB69-23CF-44E3-9099-C40C66FF867C}">
                  <a14:compatExt spid="_x0000_s1419288"/>
                </a:ext>
                <a:ext uri="{FF2B5EF4-FFF2-40B4-BE49-F238E27FC236}">
                  <a16:creationId xmlns:a16="http://schemas.microsoft.com/office/drawing/2014/main" id="{00000000-0008-0000-2100-00001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9525</xdr:rowOff>
        </xdr:from>
        <xdr:to>
          <xdr:col>9</xdr:col>
          <xdr:colOff>9525</xdr:colOff>
          <xdr:row>35</xdr:row>
          <xdr:rowOff>200025</xdr:rowOff>
        </xdr:to>
        <xdr:sp macro="" textlink="">
          <xdr:nvSpPr>
            <xdr:cNvPr id="1419289" name="Check Box 72" hidden="1">
              <a:extLst>
                <a:ext uri="{63B3BB69-23CF-44E3-9099-C40C66FF867C}">
                  <a14:compatExt spid="_x0000_s1419289"/>
                </a:ext>
                <a:ext uri="{FF2B5EF4-FFF2-40B4-BE49-F238E27FC236}">
                  <a16:creationId xmlns:a16="http://schemas.microsoft.com/office/drawing/2014/main" id="{00000000-0008-0000-2100-00001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19050</xdr:rowOff>
        </xdr:from>
        <xdr:to>
          <xdr:col>13</xdr:col>
          <xdr:colOff>19050</xdr:colOff>
          <xdr:row>36</xdr:row>
          <xdr:rowOff>0</xdr:rowOff>
        </xdr:to>
        <xdr:sp macro="" textlink="">
          <xdr:nvSpPr>
            <xdr:cNvPr id="1419290" name="Check Box 73" hidden="1">
              <a:extLst>
                <a:ext uri="{63B3BB69-23CF-44E3-9099-C40C66FF867C}">
                  <a14:compatExt spid="_x0000_s1419290"/>
                </a:ext>
                <a:ext uri="{FF2B5EF4-FFF2-40B4-BE49-F238E27FC236}">
                  <a16:creationId xmlns:a16="http://schemas.microsoft.com/office/drawing/2014/main" id="{00000000-0008-0000-2100-00001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19050</xdr:rowOff>
        </xdr:from>
        <xdr:to>
          <xdr:col>17</xdr:col>
          <xdr:colOff>19050</xdr:colOff>
          <xdr:row>36</xdr:row>
          <xdr:rowOff>0</xdr:rowOff>
        </xdr:to>
        <xdr:sp macro="" textlink="">
          <xdr:nvSpPr>
            <xdr:cNvPr id="1419291" name="Check Box 74" hidden="1">
              <a:extLst>
                <a:ext uri="{63B3BB69-23CF-44E3-9099-C40C66FF867C}">
                  <a14:compatExt spid="_x0000_s1419291"/>
                </a:ext>
                <a:ext uri="{FF2B5EF4-FFF2-40B4-BE49-F238E27FC236}">
                  <a16:creationId xmlns:a16="http://schemas.microsoft.com/office/drawing/2014/main" id="{00000000-0008-0000-2100-00001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9525</xdr:rowOff>
        </xdr:from>
        <xdr:to>
          <xdr:col>9</xdr:col>
          <xdr:colOff>9525</xdr:colOff>
          <xdr:row>36</xdr:row>
          <xdr:rowOff>200025</xdr:rowOff>
        </xdr:to>
        <xdr:sp macro="" textlink="">
          <xdr:nvSpPr>
            <xdr:cNvPr id="1419292" name="Check Box 75" hidden="1">
              <a:extLst>
                <a:ext uri="{63B3BB69-23CF-44E3-9099-C40C66FF867C}">
                  <a14:compatExt spid="_x0000_s1419292"/>
                </a:ext>
                <a:ext uri="{FF2B5EF4-FFF2-40B4-BE49-F238E27FC236}">
                  <a16:creationId xmlns:a16="http://schemas.microsoft.com/office/drawing/2014/main" id="{00000000-0008-0000-2100-00001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19050</xdr:rowOff>
        </xdr:from>
        <xdr:to>
          <xdr:col>13</xdr:col>
          <xdr:colOff>19050</xdr:colOff>
          <xdr:row>37</xdr:row>
          <xdr:rowOff>0</xdr:rowOff>
        </xdr:to>
        <xdr:sp macro="" textlink="">
          <xdr:nvSpPr>
            <xdr:cNvPr id="1419293" name="Check Box 76" hidden="1">
              <a:extLst>
                <a:ext uri="{63B3BB69-23CF-44E3-9099-C40C66FF867C}">
                  <a14:compatExt spid="_x0000_s1419293"/>
                </a:ext>
                <a:ext uri="{FF2B5EF4-FFF2-40B4-BE49-F238E27FC236}">
                  <a16:creationId xmlns:a16="http://schemas.microsoft.com/office/drawing/2014/main" id="{00000000-0008-0000-2100-00001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19050</xdr:rowOff>
        </xdr:from>
        <xdr:to>
          <xdr:col>17</xdr:col>
          <xdr:colOff>19050</xdr:colOff>
          <xdr:row>37</xdr:row>
          <xdr:rowOff>0</xdr:rowOff>
        </xdr:to>
        <xdr:sp macro="" textlink="">
          <xdr:nvSpPr>
            <xdr:cNvPr id="1419294" name="Check Box 77" hidden="1">
              <a:extLst>
                <a:ext uri="{63B3BB69-23CF-44E3-9099-C40C66FF867C}">
                  <a14:compatExt spid="_x0000_s1419294"/>
                </a:ext>
                <a:ext uri="{FF2B5EF4-FFF2-40B4-BE49-F238E27FC236}">
                  <a16:creationId xmlns:a16="http://schemas.microsoft.com/office/drawing/2014/main" id="{00000000-0008-0000-2100-00001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9525</xdr:rowOff>
        </xdr:from>
        <xdr:to>
          <xdr:col>9</xdr:col>
          <xdr:colOff>9525</xdr:colOff>
          <xdr:row>37</xdr:row>
          <xdr:rowOff>200025</xdr:rowOff>
        </xdr:to>
        <xdr:sp macro="" textlink="">
          <xdr:nvSpPr>
            <xdr:cNvPr id="1419295" name="Check Box 78" hidden="1">
              <a:extLst>
                <a:ext uri="{63B3BB69-23CF-44E3-9099-C40C66FF867C}">
                  <a14:compatExt spid="_x0000_s1419295"/>
                </a:ext>
                <a:ext uri="{FF2B5EF4-FFF2-40B4-BE49-F238E27FC236}">
                  <a16:creationId xmlns:a16="http://schemas.microsoft.com/office/drawing/2014/main" id="{00000000-0008-0000-2100-00001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19050</xdr:rowOff>
        </xdr:from>
        <xdr:to>
          <xdr:col>13</xdr:col>
          <xdr:colOff>19050</xdr:colOff>
          <xdr:row>38</xdr:row>
          <xdr:rowOff>0</xdr:rowOff>
        </xdr:to>
        <xdr:sp macro="" textlink="">
          <xdr:nvSpPr>
            <xdr:cNvPr id="1419296" name="Check Box 79" hidden="1">
              <a:extLst>
                <a:ext uri="{63B3BB69-23CF-44E3-9099-C40C66FF867C}">
                  <a14:compatExt spid="_x0000_s1419296"/>
                </a:ext>
                <a:ext uri="{FF2B5EF4-FFF2-40B4-BE49-F238E27FC236}">
                  <a16:creationId xmlns:a16="http://schemas.microsoft.com/office/drawing/2014/main" id="{00000000-0008-0000-2100-00002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17</xdr:col>
          <xdr:colOff>19050</xdr:colOff>
          <xdr:row>38</xdr:row>
          <xdr:rowOff>0</xdr:rowOff>
        </xdr:to>
        <xdr:sp macro="" textlink="">
          <xdr:nvSpPr>
            <xdr:cNvPr id="1419297" name="Check Box 80" hidden="1">
              <a:extLst>
                <a:ext uri="{63B3BB69-23CF-44E3-9099-C40C66FF867C}">
                  <a14:compatExt spid="_x0000_s1419297"/>
                </a:ext>
                <a:ext uri="{FF2B5EF4-FFF2-40B4-BE49-F238E27FC236}">
                  <a16:creationId xmlns:a16="http://schemas.microsoft.com/office/drawing/2014/main" id="{00000000-0008-0000-2100-00002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9525</xdr:rowOff>
        </xdr:from>
        <xdr:to>
          <xdr:col>9</xdr:col>
          <xdr:colOff>9525</xdr:colOff>
          <xdr:row>38</xdr:row>
          <xdr:rowOff>200025</xdr:rowOff>
        </xdr:to>
        <xdr:sp macro="" textlink="">
          <xdr:nvSpPr>
            <xdr:cNvPr id="1419298" name="Check Box 81" hidden="1">
              <a:extLst>
                <a:ext uri="{63B3BB69-23CF-44E3-9099-C40C66FF867C}">
                  <a14:compatExt spid="_x0000_s1419298"/>
                </a:ext>
                <a:ext uri="{FF2B5EF4-FFF2-40B4-BE49-F238E27FC236}">
                  <a16:creationId xmlns:a16="http://schemas.microsoft.com/office/drawing/2014/main" id="{00000000-0008-0000-2100-00002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19050</xdr:rowOff>
        </xdr:from>
        <xdr:to>
          <xdr:col>13</xdr:col>
          <xdr:colOff>19050</xdr:colOff>
          <xdr:row>39</xdr:row>
          <xdr:rowOff>0</xdr:rowOff>
        </xdr:to>
        <xdr:sp macro="" textlink="">
          <xdr:nvSpPr>
            <xdr:cNvPr id="1419299" name="Check Box 82" hidden="1">
              <a:extLst>
                <a:ext uri="{63B3BB69-23CF-44E3-9099-C40C66FF867C}">
                  <a14:compatExt spid="_x0000_s1419299"/>
                </a:ext>
                <a:ext uri="{FF2B5EF4-FFF2-40B4-BE49-F238E27FC236}">
                  <a16:creationId xmlns:a16="http://schemas.microsoft.com/office/drawing/2014/main" id="{00000000-0008-0000-2100-00002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38</xdr:row>
          <xdr:rowOff>19050</xdr:rowOff>
        </xdr:from>
        <xdr:to>
          <xdr:col>17</xdr:col>
          <xdr:colOff>19050</xdr:colOff>
          <xdr:row>39</xdr:row>
          <xdr:rowOff>0</xdr:rowOff>
        </xdr:to>
        <xdr:sp macro="" textlink="">
          <xdr:nvSpPr>
            <xdr:cNvPr id="1419300" name="Check Box 83" hidden="1">
              <a:extLst>
                <a:ext uri="{63B3BB69-23CF-44E3-9099-C40C66FF867C}">
                  <a14:compatExt spid="_x0000_s1419300"/>
                </a:ext>
                <a:ext uri="{FF2B5EF4-FFF2-40B4-BE49-F238E27FC236}">
                  <a16:creationId xmlns:a16="http://schemas.microsoft.com/office/drawing/2014/main" id="{00000000-0008-0000-2100-00002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9525</xdr:rowOff>
        </xdr:from>
        <xdr:to>
          <xdr:col>9</xdr:col>
          <xdr:colOff>9525</xdr:colOff>
          <xdr:row>39</xdr:row>
          <xdr:rowOff>200025</xdr:rowOff>
        </xdr:to>
        <xdr:sp macro="" textlink="">
          <xdr:nvSpPr>
            <xdr:cNvPr id="1419301" name="Check Box 84" hidden="1">
              <a:extLst>
                <a:ext uri="{63B3BB69-23CF-44E3-9099-C40C66FF867C}">
                  <a14:compatExt spid="_x0000_s1419301"/>
                </a:ext>
                <a:ext uri="{FF2B5EF4-FFF2-40B4-BE49-F238E27FC236}">
                  <a16:creationId xmlns:a16="http://schemas.microsoft.com/office/drawing/2014/main" id="{00000000-0008-0000-2100-00002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19050</xdr:rowOff>
        </xdr:from>
        <xdr:to>
          <xdr:col>13</xdr:col>
          <xdr:colOff>19050</xdr:colOff>
          <xdr:row>40</xdr:row>
          <xdr:rowOff>0</xdr:rowOff>
        </xdr:to>
        <xdr:sp macro="" textlink="">
          <xdr:nvSpPr>
            <xdr:cNvPr id="1419302" name="Check Box 85" hidden="1">
              <a:extLst>
                <a:ext uri="{63B3BB69-23CF-44E3-9099-C40C66FF867C}">
                  <a14:compatExt spid="_x0000_s1419302"/>
                </a:ext>
                <a:ext uri="{FF2B5EF4-FFF2-40B4-BE49-F238E27FC236}">
                  <a16:creationId xmlns:a16="http://schemas.microsoft.com/office/drawing/2014/main" id="{00000000-0008-0000-2100-00002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17</xdr:col>
          <xdr:colOff>19050</xdr:colOff>
          <xdr:row>40</xdr:row>
          <xdr:rowOff>0</xdr:rowOff>
        </xdr:to>
        <xdr:sp macro="" textlink="">
          <xdr:nvSpPr>
            <xdr:cNvPr id="1419303" name="Check Box 86" hidden="1">
              <a:extLst>
                <a:ext uri="{63B3BB69-23CF-44E3-9099-C40C66FF867C}">
                  <a14:compatExt spid="_x0000_s1419303"/>
                </a:ext>
                <a:ext uri="{FF2B5EF4-FFF2-40B4-BE49-F238E27FC236}">
                  <a16:creationId xmlns:a16="http://schemas.microsoft.com/office/drawing/2014/main" id="{00000000-0008-0000-2100-00002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9525</xdr:rowOff>
        </xdr:from>
        <xdr:to>
          <xdr:col>9</xdr:col>
          <xdr:colOff>9525</xdr:colOff>
          <xdr:row>40</xdr:row>
          <xdr:rowOff>200025</xdr:rowOff>
        </xdr:to>
        <xdr:sp macro="" textlink="">
          <xdr:nvSpPr>
            <xdr:cNvPr id="1419304" name="Check Box 87" hidden="1">
              <a:extLst>
                <a:ext uri="{63B3BB69-23CF-44E3-9099-C40C66FF867C}">
                  <a14:compatExt spid="_x0000_s1419304"/>
                </a:ext>
                <a:ext uri="{FF2B5EF4-FFF2-40B4-BE49-F238E27FC236}">
                  <a16:creationId xmlns:a16="http://schemas.microsoft.com/office/drawing/2014/main" id="{00000000-0008-0000-2100-00002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19050</xdr:rowOff>
        </xdr:from>
        <xdr:to>
          <xdr:col>13</xdr:col>
          <xdr:colOff>19050</xdr:colOff>
          <xdr:row>41</xdr:row>
          <xdr:rowOff>0</xdr:rowOff>
        </xdr:to>
        <xdr:sp macro="" textlink="">
          <xdr:nvSpPr>
            <xdr:cNvPr id="1419305" name="Check Box 88" hidden="1">
              <a:extLst>
                <a:ext uri="{63B3BB69-23CF-44E3-9099-C40C66FF867C}">
                  <a14:compatExt spid="_x0000_s1419305"/>
                </a:ext>
                <a:ext uri="{FF2B5EF4-FFF2-40B4-BE49-F238E27FC236}">
                  <a16:creationId xmlns:a16="http://schemas.microsoft.com/office/drawing/2014/main" id="{00000000-0008-0000-2100-00002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19050</xdr:rowOff>
        </xdr:from>
        <xdr:to>
          <xdr:col>17</xdr:col>
          <xdr:colOff>19050</xdr:colOff>
          <xdr:row>41</xdr:row>
          <xdr:rowOff>0</xdr:rowOff>
        </xdr:to>
        <xdr:sp macro="" textlink="">
          <xdr:nvSpPr>
            <xdr:cNvPr id="1419306" name="Check Box 89" hidden="1">
              <a:extLst>
                <a:ext uri="{63B3BB69-23CF-44E3-9099-C40C66FF867C}">
                  <a14:compatExt spid="_x0000_s1419306"/>
                </a:ext>
                <a:ext uri="{FF2B5EF4-FFF2-40B4-BE49-F238E27FC236}">
                  <a16:creationId xmlns:a16="http://schemas.microsoft.com/office/drawing/2014/main" id="{00000000-0008-0000-2100-00002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1419307" name="Check Box 90" hidden="1">
              <a:extLst>
                <a:ext uri="{63B3BB69-23CF-44E3-9099-C40C66FF867C}">
                  <a14:compatExt spid="_x0000_s1419307"/>
                </a:ext>
                <a:ext uri="{FF2B5EF4-FFF2-40B4-BE49-F238E27FC236}">
                  <a16:creationId xmlns:a16="http://schemas.microsoft.com/office/drawing/2014/main" id="{00000000-0008-0000-2100-00002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1419308" name="Check Box 91" hidden="1">
              <a:extLst>
                <a:ext uri="{63B3BB69-23CF-44E3-9099-C40C66FF867C}">
                  <a14:compatExt spid="_x0000_s1419308"/>
                </a:ext>
                <a:ext uri="{FF2B5EF4-FFF2-40B4-BE49-F238E27FC236}">
                  <a16:creationId xmlns:a16="http://schemas.microsoft.com/office/drawing/2014/main" id="{00000000-0008-0000-2100-00002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419309" name="Check Box 92" hidden="1">
              <a:extLst>
                <a:ext uri="{63B3BB69-23CF-44E3-9099-C40C66FF867C}">
                  <a14:compatExt spid="_x0000_s1419309"/>
                </a:ext>
                <a:ext uri="{FF2B5EF4-FFF2-40B4-BE49-F238E27FC236}">
                  <a16:creationId xmlns:a16="http://schemas.microsoft.com/office/drawing/2014/main" id="{00000000-0008-0000-2100-00002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1419310" name="Check Box 93" hidden="1">
              <a:extLst>
                <a:ext uri="{63B3BB69-23CF-44E3-9099-C40C66FF867C}">
                  <a14:compatExt spid="_x0000_s1419310"/>
                </a:ext>
                <a:ext uri="{FF2B5EF4-FFF2-40B4-BE49-F238E27FC236}">
                  <a16:creationId xmlns:a16="http://schemas.microsoft.com/office/drawing/2014/main" id="{00000000-0008-0000-2100-00002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1419311" name="Check Box 94" hidden="1">
              <a:extLst>
                <a:ext uri="{63B3BB69-23CF-44E3-9099-C40C66FF867C}">
                  <a14:compatExt spid="_x0000_s1419311"/>
                </a:ext>
                <a:ext uri="{FF2B5EF4-FFF2-40B4-BE49-F238E27FC236}">
                  <a16:creationId xmlns:a16="http://schemas.microsoft.com/office/drawing/2014/main" id="{00000000-0008-0000-2100-00002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419312" name="Check Box 95" hidden="1">
              <a:extLst>
                <a:ext uri="{63B3BB69-23CF-44E3-9099-C40C66FF867C}">
                  <a14:compatExt spid="_x0000_s1419312"/>
                </a:ext>
                <a:ext uri="{FF2B5EF4-FFF2-40B4-BE49-F238E27FC236}">
                  <a16:creationId xmlns:a16="http://schemas.microsoft.com/office/drawing/2014/main" id="{00000000-0008-0000-2100-00003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1419313" name="Check Box 96" hidden="1">
              <a:extLst>
                <a:ext uri="{63B3BB69-23CF-44E3-9099-C40C66FF867C}">
                  <a14:compatExt spid="_x0000_s1419313"/>
                </a:ext>
                <a:ext uri="{FF2B5EF4-FFF2-40B4-BE49-F238E27FC236}">
                  <a16:creationId xmlns:a16="http://schemas.microsoft.com/office/drawing/2014/main" id="{00000000-0008-0000-2100-00003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1419314" name="Check Box 97" hidden="1">
              <a:extLst>
                <a:ext uri="{63B3BB69-23CF-44E3-9099-C40C66FF867C}">
                  <a14:compatExt spid="_x0000_s1419314"/>
                </a:ext>
                <a:ext uri="{FF2B5EF4-FFF2-40B4-BE49-F238E27FC236}">
                  <a16:creationId xmlns:a16="http://schemas.microsoft.com/office/drawing/2014/main" id="{00000000-0008-0000-2100-00003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419315" name="Check Box 98" hidden="1">
              <a:extLst>
                <a:ext uri="{63B3BB69-23CF-44E3-9099-C40C66FF867C}">
                  <a14:compatExt spid="_x0000_s1419315"/>
                </a:ext>
                <a:ext uri="{FF2B5EF4-FFF2-40B4-BE49-F238E27FC236}">
                  <a16:creationId xmlns:a16="http://schemas.microsoft.com/office/drawing/2014/main" id="{00000000-0008-0000-2100-00003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32</xdr:row>
          <xdr:rowOff>19050</xdr:rowOff>
        </xdr:from>
        <xdr:to>
          <xdr:col>22</xdr:col>
          <xdr:colOff>19050</xdr:colOff>
          <xdr:row>33</xdr:row>
          <xdr:rowOff>0</xdr:rowOff>
        </xdr:to>
        <xdr:sp macro="" textlink="">
          <xdr:nvSpPr>
            <xdr:cNvPr id="1419316" name="Check Box 52" hidden="1">
              <a:extLst>
                <a:ext uri="{63B3BB69-23CF-44E3-9099-C40C66FF867C}">
                  <a14:compatExt spid="_x0000_s1419316"/>
                </a:ext>
                <a:ext uri="{FF2B5EF4-FFF2-40B4-BE49-F238E27FC236}">
                  <a16:creationId xmlns:a16="http://schemas.microsoft.com/office/drawing/2014/main" id="{00000000-0008-0000-2100-00003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19050</xdr:rowOff>
        </xdr:from>
        <xdr:to>
          <xdr:col>22</xdr:col>
          <xdr:colOff>19050</xdr:colOff>
          <xdr:row>34</xdr:row>
          <xdr:rowOff>0</xdr:rowOff>
        </xdr:to>
        <xdr:sp macro="" textlink="">
          <xdr:nvSpPr>
            <xdr:cNvPr id="1419317" name="Check Box 53" hidden="1">
              <a:extLst>
                <a:ext uri="{63B3BB69-23CF-44E3-9099-C40C66FF867C}">
                  <a14:compatExt spid="_x0000_s1419317"/>
                </a:ext>
                <a:ext uri="{FF2B5EF4-FFF2-40B4-BE49-F238E27FC236}">
                  <a16:creationId xmlns:a16="http://schemas.microsoft.com/office/drawing/2014/main" id="{00000000-0008-0000-2100-00003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34</xdr:row>
          <xdr:rowOff>19050</xdr:rowOff>
        </xdr:from>
        <xdr:to>
          <xdr:col>22</xdr:col>
          <xdr:colOff>19050</xdr:colOff>
          <xdr:row>35</xdr:row>
          <xdr:rowOff>0</xdr:rowOff>
        </xdr:to>
        <xdr:sp macro="" textlink="">
          <xdr:nvSpPr>
            <xdr:cNvPr id="1419318" name="Check Box 54" hidden="1">
              <a:extLst>
                <a:ext uri="{63B3BB69-23CF-44E3-9099-C40C66FF867C}">
                  <a14:compatExt spid="_x0000_s1419318"/>
                </a:ext>
                <a:ext uri="{FF2B5EF4-FFF2-40B4-BE49-F238E27FC236}">
                  <a16:creationId xmlns:a16="http://schemas.microsoft.com/office/drawing/2014/main" id="{00000000-0008-0000-2100-00003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35</xdr:row>
          <xdr:rowOff>19050</xdr:rowOff>
        </xdr:from>
        <xdr:to>
          <xdr:col>22</xdr:col>
          <xdr:colOff>19050</xdr:colOff>
          <xdr:row>36</xdr:row>
          <xdr:rowOff>0</xdr:rowOff>
        </xdr:to>
        <xdr:sp macro="" textlink="">
          <xdr:nvSpPr>
            <xdr:cNvPr id="1419319" name="Check Box 55" hidden="1">
              <a:extLst>
                <a:ext uri="{63B3BB69-23CF-44E3-9099-C40C66FF867C}">
                  <a14:compatExt spid="_x0000_s1419319"/>
                </a:ext>
                <a:ext uri="{FF2B5EF4-FFF2-40B4-BE49-F238E27FC236}">
                  <a16:creationId xmlns:a16="http://schemas.microsoft.com/office/drawing/2014/main" id="{00000000-0008-0000-2100-00003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19050</xdr:rowOff>
        </xdr:from>
        <xdr:to>
          <xdr:col>22</xdr:col>
          <xdr:colOff>19050</xdr:colOff>
          <xdr:row>37</xdr:row>
          <xdr:rowOff>0</xdr:rowOff>
        </xdr:to>
        <xdr:sp macro="" textlink="">
          <xdr:nvSpPr>
            <xdr:cNvPr id="1419320" name="Check Box 56" hidden="1">
              <a:extLst>
                <a:ext uri="{63B3BB69-23CF-44E3-9099-C40C66FF867C}">
                  <a14:compatExt spid="_x0000_s1419320"/>
                </a:ext>
                <a:ext uri="{FF2B5EF4-FFF2-40B4-BE49-F238E27FC236}">
                  <a16:creationId xmlns:a16="http://schemas.microsoft.com/office/drawing/2014/main" id="{00000000-0008-0000-2100-00003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19050</xdr:rowOff>
        </xdr:from>
        <xdr:to>
          <xdr:col>22</xdr:col>
          <xdr:colOff>19050</xdr:colOff>
          <xdr:row>38</xdr:row>
          <xdr:rowOff>0</xdr:rowOff>
        </xdr:to>
        <xdr:sp macro="" textlink="">
          <xdr:nvSpPr>
            <xdr:cNvPr id="1419321" name="Check Box 57" hidden="1">
              <a:extLst>
                <a:ext uri="{63B3BB69-23CF-44E3-9099-C40C66FF867C}">
                  <a14:compatExt spid="_x0000_s1419321"/>
                </a:ext>
                <a:ext uri="{FF2B5EF4-FFF2-40B4-BE49-F238E27FC236}">
                  <a16:creationId xmlns:a16="http://schemas.microsoft.com/office/drawing/2014/main" id="{00000000-0008-0000-2100-00003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19050</xdr:rowOff>
        </xdr:from>
        <xdr:to>
          <xdr:col>22</xdr:col>
          <xdr:colOff>19050</xdr:colOff>
          <xdr:row>39</xdr:row>
          <xdr:rowOff>0</xdr:rowOff>
        </xdr:to>
        <xdr:sp macro="" textlink="">
          <xdr:nvSpPr>
            <xdr:cNvPr id="1419322" name="Check Box 58" hidden="1">
              <a:extLst>
                <a:ext uri="{63B3BB69-23CF-44E3-9099-C40C66FF867C}">
                  <a14:compatExt spid="_x0000_s1419322"/>
                </a:ext>
                <a:ext uri="{FF2B5EF4-FFF2-40B4-BE49-F238E27FC236}">
                  <a16:creationId xmlns:a16="http://schemas.microsoft.com/office/drawing/2014/main" id="{00000000-0008-0000-2100-00003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39</xdr:row>
          <xdr:rowOff>19050</xdr:rowOff>
        </xdr:from>
        <xdr:to>
          <xdr:col>22</xdr:col>
          <xdr:colOff>19050</xdr:colOff>
          <xdr:row>40</xdr:row>
          <xdr:rowOff>0</xdr:rowOff>
        </xdr:to>
        <xdr:sp macro="" textlink="">
          <xdr:nvSpPr>
            <xdr:cNvPr id="1419323" name="Check Box 59" hidden="1">
              <a:extLst>
                <a:ext uri="{63B3BB69-23CF-44E3-9099-C40C66FF867C}">
                  <a14:compatExt spid="_x0000_s1419323"/>
                </a:ext>
                <a:ext uri="{FF2B5EF4-FFF2-40B4-BE49-F238E27FC236}">
                  <a16:creationId xmlns:a16="http://schemas.microsoft.com/office/drawing/2014/main" id="{00000000-0008-0000-2100-00003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40</xdr:row>
          <xdr:rowOff>19050</xdr:rowOff>
        </xdr:from>
        <xdr:to>
          <xdr:col>22</xdr:col>
          <xdr:colOff>19050</xdr:colOff>
          <xdr:row>41</xdr:row>
          <xdr:rowOff>0</xdr:rowOff>
        </xdr:to>
        <xdr:sp macro="" textlink="">
          <xdr:nvSpPr>
            <xdr:cNvPr id="1419324" name="Check Box 60" hidden="1">
              <a:extLst>
                <a:ext uri="{63B3BB69-23CF-44E3-9099-C40C66FF867C}">
                  <a14:compatExt spid="_x0000_s1419324"/>
                </a:ext>
                <a:ext uri="{FF2B5EF4-FFF2-40B4-BE49-F238E27FC236}">
                  <a16:creationId xmlns:a16="http://schemas.microsoft.com/office/drawing/2014/main" id="{00000000-0008-0000-2100-00003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41</xdr:row>
          <xdr:rowOff>19050</xdr:rowOff>
        </xdr:from>
        <xdr:to>
          <xdr:col>22</xdr:col>
          <xdr:colOff>19050</xdr:colOff>
          <xdr:row>42</xdr:row>
          <xdr:rowOff>0</xdr:rowOff>
        </xdr:to>
        <xdr:sp macro="" textlink="">
          <xdr:nvSpPr>
            <xdr:cNvPr id="1419325" name="Check Box 61" hidden="1">
              <a:extLst>
                <a:ext uri="{63B3BB69-23CF-44E3-9099-C40C66FF867C}">
                  <a14:compatExt spid="_x0000_s1419325"/>
                </a:ext>
                <a:ext uri="{FF2B5EF4-FFF2-40B4-BE49-F238E27FC236}">
                  <a16:creationId xmlns:a16="http://schemas.microsoft.com/office/drawing/2014/main" id="{00000000-0008-0000-2100-00003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19050</xdr:rowOff>
        </xdr:from>
        <xdr:to>
          <xdr:col>22</xdr:col>
          <xdr:colOff>19050</xdr:colOff>
          <xdr:row>43</xdr:row>
          <xdr:rowOff>0</xdr:rowOff>
        </xdr:to>
        <xdr:sp macro="" textlink="">
          <xdr:nvSpPr>
            <xdr:cNvPr id="1419326" name="Check Box 62" hidden="1">
              <a:extLst>
                <a:ext uri="{63B3BB69-23CF-44E3-9099-C40C66FF867C}">
                  <a14:compatExt spid="_x0000_s1419326"/>
                </a:ext>
                <a:ext uri="{FF2B5EF4-FFF2-40B4-BE49-F238E27FC236}">
                  <a16:creationId xmlns:a16="http://schemas.microsoft.com/office/drawing/2014/main" id="{00000000-0008-0000-2100-00003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43</xdr:row>
          <xdr:rowOff>19050</xdr:rowOff>
        </xdr:from>
        <xdr:to>
          <xdr:col>22</xdr:col>
          <xdr:colOff>19050</xdr:colOff>
          <xdr:row>44</xdr:row>
          <xdr:rowOff>0</xdr:rowOff>
        </xdr:to>
        <xdr:sp macro="" textlink="">
          <xdr:nvSpPr>
            <xdr:cNvPr id="1419327" name="Check Box 63" hidden="1">
              <a:extLst>
                <a:ext uri="{63B3BB69-23CF-44E3-9099-C40C66FF867C}">
                  <a14:compatExt spid="_x0000_s1419327"/>
                </a:ext>
                <a:ext uri="{FF2B5EF4-FFF2-40B4-BE49-F238E27FC236}">
                  <a16:creationId xmlns:a16="http://schemas.microsoft.com/office/drawing/2014/main" id="{00000000-0008-0000-2100-00003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19050</xdr:rowOff>
        </xdr:from>
        <xdr:to>
          <xdr:col>28</xdr:col>
          <xdr:colOff>19050</xdr:colOff>
          <xdr:row>33</xdr:row>
          <xdr:rowOff>0</xdr:rowOff>
        </xdr:to>
        <xdr:sp macro="" textlink="">
          <xdr:nvSpPr>
            <xdr:cNvPr id="1419328" name="Check Box 64" hidden="1">
              <a:extLst>
                <a:ext uri="{63B3BB69-23CF-44E3-9099-C40C66FF867C}">
                  <a14:compatExt spid="_x0000_s1419328"/>
                </a:ext>
                <a:ext uri="{FF2B5EF4-FFF2-40B4-BE49-F238E27FC236}">
                  <a16:creationId xmlns:a16="http://schemas.microsoft.com/office/drawing/2014/main" id="{00000000-0008-0000-2100-00004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19050</xdr:colOff>
          <xdr:row>34</xdr:row>
          <xdr:rowOff>0</xdr:rowOff>
        </xdr:to>
        <xdr:sp macro="" textlink="">
          <xdr:nvSpPr>
            <xdr:cNvPr id="1419329" name="Check Box 65" hidden="1">
              <a:extLst>
                <a:ext uri="{63B3BB69-23CF-44E3-9099-C40C66FF867C}">
                  <a14:compatExt spid="_x0000_s1419329"/>
                </a:ext>
                <a:ext uri="{FF2B5EF4-FFF2-40B4-BE49-F238E27FC236}">
                  <a16:creationId xmlns:a16="http://schemas.microsoft.com/office/drawing/2014/main" id="{00000000-0008-0000-2100-00004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19050</xdr:colOff>
          <xdr:row>35</xdr:row>
          <xdr:rowOff>0</xdr:rowOff>
        </xdr:to>
        <xdr:sp macro="" textlink="">
          <xdr:nvSpPr>
            <xdr:cNvPr id="1419330" name="Check Box 66" hidden="1">
              <a:extLst>
                <a:ext uri="{63B3BB69-23CF-44E3-9099-C40C66FF867C}">
                  <a14:compatExt spid="_x0000_s1419330"/>
                </a:ext>
                <a:ext uri="{FF2B5EF4-FFF2-40B4-BE49-F238E27FC236}">
                  <a16:creationId xmlns:a16="http://schemas.microsoft.com/office/drawing/2014/main" id="{00000000-0008-0000-2100-00004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19050</xdr:colOff>
          <xdr:row>36</xdr:row>
          <xdr:rowOff>0</xdr:rowOff>
        </xdr:to>
        <xdr:sp macro="" textlink="">
          <xdr:nvSpPr>
            <xdr:cNvPr id="1419331" name="Check Box 67" hidden="1">
              <a:extLst>
                <a:ext uri="{63B3BB69-23CF-44E3-9099-C40C66FF867C}">
                  <a14:compatExt spid="_x0000_s1419331"/>
                </a:ext>
                <a:ext uri="{FF2B5EF4-FFF2-40B4-BE49-F238E27FC236}">
                  <a16:creationId xmlns:a16="http://schemas.microsoft.com/office/drawing/2014/main" id="{00000000-0008-0000-2100-00004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19050</xdr:colOff>
          <xdr:row>37</xdr:row>
          <xdr:rowOff>0</xdr:rowOff>
        </xdr:to>
        <xdr:sp macro="" textlink="">
          <xdr:nvSpPr>
            <xdr:cNvPr id="1419332" name="Check Box 68" hidden="1">
              <a:extLst>
                <a:ext uri="{63B3BB69-23CF-44E3-9099-C40C66FF867C}">
                  <a14:compatExt spid="_x0000_s1419332"/>
                </a:ext>
                <a:ext uri="{FF2B5EF4-FFF2-40B4-BE49-F238E27FC236}">
                  <a16:creationId xmlns:a16="http://schemas.microsoft.com/office/drawing/2014/main" id="{00000000-0008-0000-2100-00004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19050</xdr:colOff>
          <xdr:row>38</xdr:row>
          <xdr:rowOff>0</xdr:rowOff>
        </xdr:to>
        <xdr:sp macro="" textlink="">
          <xdr:nvSpPr>
            <xdr:cNvPr id="1419333" name="Check Box 69" hidden="1">
              <a:extLst>
                <a:ext uri="{63B3BB69-23CF-44E3-9099-C40C66FF867C}">
                  <a14:compatExt spid="_x0000_s1419333"/>
                </a:ext>
                <a:ext uri="{FF2B5EF4-FFF2-40B4-BE49-F238E27FC236}">
                  <a16:creationId xmlns:a16="http://schemas.microsoft.com/office/drawing/2014/main" id="{00000000-0008-0000-2100-00004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19050</xdr:colOff>
          <xdr:row>39</xdr:row>
          <xdr:rowOff>0</xdr:rowOff>
        </xdr:to>
        <xdr:sp macro="" textlink="">
          <xdr:nvSpPr>
            <xdr:cNvPr id="1419334" name="Check Box 70" hidden="1">
              <a:extLst>
                <a:ext uri="{63B3BB69-23CF-44E3-9099-C40C66FF867C}">
                  <a14:compatExt spid="_x0000_s1419334"/>
                </a:ext>
                <a:ext uri="{FF2B5EF4-FFF2-40B4-BE49-F238E27FC236}">
                  <a16:creationId xmlns:a16="http://schemas.microsoft.com/office/drawing/2014/main" id="{00000000-0008-0000-2100-00004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19050</xdr:rowOff>
        </xdr:from>
        <xdr:to>
          <xdr:col>28</xdr:col>
          <xdr:colOff>19050</xdr:colOff>
          <xdr:row>40</xdr:row>
          <xdr:rowOff>0</xdr:rowOff>
        </xdr:to>
        <xdr:sp macro="" textlink="">
          <xdr:nvSpPr>
            <xdr:cNvPr id="1419335" name="Check Box 71" hidden="1">
              <a:extLst>
                <a:ext uri="{63B3BB69-23CF-44E3-9099-C40C66FF867C}">
                  <a14:compatExt spid="_x0000_s1419335"/>
                </a:ext>
                <a:ext uri="{FF2B5EF4-FFF2-40B4-BE49-F238E27FC236}">
                  <a16:creationId xmlns:a16="http://schemas.microsoft.com/office/drawing/2014/main" id="{00000000-0008-0000-2100-00004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19050</xdr:rowOff>
        </xdr:from>
        <xdr:to>
          <xdr:col>28</xdr:col>
          <xdr:colOff>19050</xdr:colOff>
          <xdr:row>41</xdr:row>
          <xdr:rowOff>0</xdr:rowOff>
        </xdr:to>
        <xdr:sp macro="" textlink="">
          <xdr:nvSpPr>
            <xdr:cNvPr id="1419336" name="Check Box 72" hidden="1">
              <a:extLst>
                <a:ext uri="{63B3BB69-23CF-44E3-9099-C40C66FF867C}">
                  <a14:compatExt spid="_x0000_s1419336"/>
                </a:ext>
                <a:ext uri="{FF2B5EF4-FFF2-40B4-BE49-F238E27FC236}">
                  <a16:creationId xmlns:a16="http://schemas.microsoft.com/office/drawing/2014/main" id="{00000000-0008-0000-2100-00004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19050</xdr:rowOff>
        </xdr:from>
        <xdr:to>
          <xdr:col>28</xdr:col>
          <xdr:colOff>19050</xdr:colOff>
          <xdr:row>42</xdr:row>
          <xdr:rowOff>0</xdr:rowOff>
        </xdr:to>
        <xdr:sp macro="" textlink="">
          <xdr:nvSpPr>
            <xdr:cNvPr id="1419337" name="Check Box 73" hidden="1">
              <a:extLst>
                <a:ext uri="{63B3BB69-23CF-44E3-9099-C40C66FF867C}">
                  <a14:compatExt spid="_x0000_s1419337"/>
                </a:ext>
                <a:ext uri="{FF2B5EF4-FFF2-40B4-BE49-F238E27FC236}">
                  <a16:creationId xmlns:a16="http://schemas.microsoft.com/office/drawing/2014/main" id="{00000000-0008-0000-2100-00004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42</xdr:row>
          <xdr:rowOff>19050</xdr:rowOff>
        </xdr:from>
        <xdr:to>
          <xdr:col>28</xdr:col>
          <xdr:colOff>19050</xdr:colOff>
          <xdr:row>43</xdr:row>
          <xdr:rowOff>0</xdr:rowOff>
        </xdr:to>
        <xdr:sp macro="" textlink="">
          <xdr:nvSpPr>
            <xdr:cNvPr id="1419338" name="Check Box 74" hidden="1">
              <a:extLst>
                <a:ext uri="{63B3BB69-23CF-44E3-9099-C40C66FF867C}">
                  <a14:compatExt spid="_x0000_s1419338"/>
                </a:ext>
                <a:ext uri="{FF2B5EF4-FFF2-40B4-BE49-F238E27FC236}">
                  <a16:creationId xmlns:a16="http://schemas.microsoft.com/office/drawing/2014/main" id="{00000000-0008-0000-2100-00004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19050</xdr:rowOff>
        </xdr:from>
        <xdr:to>
          <xdr:col>28</xdr:col>
          <xdr:colOff>19050</xdr:colOff>
          <xdr:row>44</xdr:row>
          <xdr:rowOff>0</xdr:rowOff>
        </xdr:to>
        <xdr:sp macro="" textlink="">
          <xdr:nvSpPr>
            <xdr:cNvPr id="1419339" name="Check Box 75" hidden="1">
              <a:extLst>
                <a:ext uri="{63B3BB69-23CF-44E3-9099-C40C66FF867C}">
                  <a14:compatExt spid="_x0000_s1419339"/>
                </a:ext>
                <a:ext uri="{FF2B5EF4-FFF2-40B4-BE49-F238E27FC236}">
                  <a16:creationId xmlns:a16="http://schemas.microsoft.com/office/drawing/2014/main" id="{00000000-0008-0000-2100-00004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51</xdr:row>
      <xdr:rowOff>161925</xdr:rowOff>
    </xdr:from>
    <xdr:to>
      <xdr:col>24</xdr:col>
      <xdr:colOff>149562</xdr:colOff>
      <xdr:row>53</xdr:row>
      <xdr:rowOff>27683</xdr:rowOff>
    </xdr:to>
    <xdr:grpSp>
      <xdr:nvGrpSpPr>
        <xdr:cNvPr id="8" name="グループ化 7">
          <a:extLst>
            <a:ext uri="{FF2B5EF4-FFF2-40B4-BE49-F238E27FC236}">
              <a16:creationId xmlns:a16="http://schemas.microsoft.com/office/drawing/2014/main" id="{00000000-0008-0000-2100-000008000000}"/>
            </a:ext>
          </a:extLst>
        </xdr:cNvPr>
        <xdr:cNvGrpSpPr/>
      </xdr:nvGrpSpPr>
      <xdr:grpSpPr>
        <a:xfrm>
          <a:off x="3114675" y="9372600"/>
          <a:ext cx="1244937" cy="208658"/>
          <a:chOff x="3337909" y="405848"/>
          <a:chExt cx="1222090" cy="212035"/>
        </a:xfrm>
      </xdr:grpSpPr>
      <xdr:sp macro="" textlink="">
        <xdr:nvSpPr>
          <xdr:cNvPr id="9"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100-000009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100-00000A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149562</xdr:colOff>
          <xdr:row>53</xdr:row>
          <xdr:rowOff>37208</xdr:rowOff>
        </xdr:to>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114675" y="9382125"/>
              <a:ext cx="1244937" cy="208658"/>
              <a:chOff x="3337906" y="405848"/>
              <a:chExt cx="1222078" cy="212035"/>
            </a:xfrm>
          </xdr:grpSpPr>
          <xdr:sp macro="" textlink="">
            <xdr:nvSpPr>
              <xdr:cNvPr id="1419340" name="Check Box 76" hidden="1">
                <a:extLst>
                  <a:ext uri="{63B3BB69-23CF-44E3-9099-C40C66FF867C}">
                    <a14:compatExt spid="_x0000_s1419340"/>
                  </a:ext>
                  <a:ext uri="{FF2B5EF4-FFF2-40B4-BE49-F238E27FC236}">
                    <a16:creationId xmlns:a16="http://schemas.microsoft.com/office/drawing/2014/main" id="{00000000-0008-0000-2100-00004CA81500}"/>
                  </a:ext>
                </a:extLst>
              </xdr:cNvPr>
              <xdr:cNvSpPr/>
            </xdr:nvSpPr>
            <xdr:spPr bwMode="auto">
              <a:xfrm>
                <a:off x="333790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341" name="Check Box 77" hidden="1">
                <a:extLst>
                  <a:ext uri="{63B3BB69-23CF-44E3-9099-C40C66FF867C}">
                    <a14:compatExt spid="_x0000_s1419341"/>
                  </a:ext>
                  <a:ext uri="{FF2B5EF4-FFF2-40B4-BE49-F238E27FC236}">
                    <a16:creationId xmlns:a16="http://schemas.microsoft.com/office/drawing/2014/main" id="{00000000-0008-0000-2100-00004DA81500}"/>
                  </a:ext>
                </a:extLst>
              </xdr:cNvPr>
              <xdr:cNvSpPr/>
            </xdr:nvSpPr>
            <xdr:spPr bwMode="auto">
              <a:xfrm>
                <a:off x="3882472"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55</xdr:row>
          <xdr:rowOff>142875</xdr:rowOff>
        </xdr:from>
        <xdr:to>
          <xdr:col>24</xdr:col>
          <xdr:colOff>149562</xdr:colOff>
          <xdr:row>57</xdr:row>
          <xdr:rowOff>8633</xdr:rowOff>
        </xdr:to>
        <xdr:grpSp>
          <xdr:nvGrpSpPr>
            <xdr:cNvPr id="12" name="グループ化 11">
              <a:extLst>
                <a:ext uri="{FF2B5EF4-FFF2-40B4-BE49-F238E27FC236}">
                  <a16:creationId xmlns:a16="http://schemas.microsoft.com/office/drawing/2014/main" id="{00000000-0008-0000-2100-00000C000000}"/>
                </a:ext>
              </a:extLst>
            </xdr:cNvPr>
            <xdr:cNvGrpSpPr/>
          </xdr:nvGrpSpPr>
          <xdr:grpSpPr>
            <a:xfrm>
              <a:off x="3114675" y="10039350"/>
              <a:ext cx="1244937" cy="208658"/>
              <a:chOff x="3337906" y="405848"/>
              <a:chExt cx="1222078" cy="212035"/>
            </a:xfrm>
          </xdr:grpSpPr>
          <xdr:sp macro="" textlink="">
            <xdr:nvSpPr>
              <xdr:cNvPr id="1419342" name="Check Box 78" hidden="1">
                <a:extLst>
                  <a:ext uri="{63B3BB69-23CF-44E3-9099-C40C66FF867C}">
                    <a14:compatExt spid="_x0000_s1419342"/>
                  </a:ext>
                  <a:ext uri="{FF2B5EF4-FFF2-40B4-BE49-F238E27FC236}">
                    <a16:creationId xmlns:a16="http://schemas.microsoft.com/office/drawing/2014/main" id="{00000000-0008-0000-2100-00004EA81500}"/>
                  </a:ext>
                </a:extLst>
              </xdr:cNvPr>
              <xdr:cNvSpPr/>
            </xdr:nvSpPr>
            <xdr:spPr bwMode="auto">
              <a:xfrm>
                <a:off x="333790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343" name="Check Box 79" hidden="1">
                <a:extLst>
                  <a:ext uri="{63B3BB69-23CF-44E3-9099-C40C66FF867C}">
                    <a14:compatExt spid="_x0000_s1419343"/>
                  </a:ext>
                  <a:ext uri="{FF2B5EF4-FFF2-40B4-BE49-F238E27FC236}">
                    <a16:creationId xmlns:a16="http://schemas.microsoft.com/office/drawing/2014/main" id="{00000000-0008-0000-2100-00004FA81500}"/>
                  </a:ext>
                </a:extLst>
              </xdr:cNvPr>
              <xdr:cNvSpPr/>
            </xdr:nvSpPr>
            <xdr:spPr bwMode="auto">
              <a:xfrm>
                <a:off x="3882472"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3114675" y="666750"/>
          <a:ext cx="1244937" cy="208658"/>
          <a:chOff x="3337909" y="405848"/>
          <a:chExt cx="1222090" cy="212035"/>
        </a:xfrm>
      </xdr:grpSpPr>
      <xdr:sp macro="" textlink="">
        <xdr:nvSpPr>
          <xdr:cNvPr id="3"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200-000003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200-000004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3114675" y="1266825"/>
              <a:ext cx="1244937" cy="246758"/>
              <a:chOff x="3337906" y="405848"/>
              <a:chExt cx="1222078" cy="212035"/>
            </a:xfrm>
          </xdr:grpSpPr>
          <xdr:sp macro="" textlink="">
            <xdr:nvSpPr>
              <xdr:cNvPr id="1421313" name="Check Box 1" hidden="1">
                <a:extLst>
                  <a:ext uri="{63B3BB69-23CF-44E3-9099-C40C66FF867C}">
                    <a14:compatExt spid="_x0000_s1421313"/>
                  </a:ext>
                  <a:ext uri="{FF2B5EF4-FFF2-40B4-BE49-F238E27FC236}">
                    <a16:creationId xmlns:a16="http://schemas.microsoft.com/office/drawing/2014/main" id="{00000000-0008-0000-2200-000001B01500}"/>
                  </a:ext>
                </a:extLst>
              </xdr:cNvPr>
              <xdr:cNvSpPr/>
            </xdr:nvSpPr>
            <xdr:spPr bwMode="auto">
              <a:xfrm>
                <a:off x="333790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4" name="Check Box 2" hidden="1">
                <a:extLst>
                  <a:ext uri="{63B3BB69-23CF-44E3-9099-C40C66FF867C}">
                    <a14:compatExt spid="_x0000_s1421314"/>
                  </a:ext>
                  <a:ext uri="{FF2B5EF4-FFF2-40B4-BE49-F238E27FC236}">
                    <a16:creationId xmlns:a16="http://schemas.microsoft.com/office/drawing/2014/main" id="{00000000-0008-0000-2200-000002B01500}"/>
                  </a:ext>
                </a:extLst>
              </xdr:cNvPr>
              <xdr:cNvSpPr/>
            </xdr:nvSpPr>
            <xdr:spPr bwMode="auto">
              <a:xfrm>
                <a:off x="3882472"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6" name="グループ化 5">
              <a:extLst>
                <a:ext uri="{FF2B5EF4-FFF2-40B4-BE49-F238E27FC236}">
                  <a16:creationId xmlns:a16="http://schemas.microsoft.com/office/drawing/2014/main" id="{00000000-0008-0000-2200-000006000000}"/>
                </a:ext>
              </a:extLst>
            </xdr:cNvPr>
            <xdr:cNvGrpSpPr/>
          </xdr:nvGrpSpPr>
          <xdr:grpSpPr>
            <a:xfrm>
              <a:off x="3114675" y="2152650"/>
              <a:ext cx="1244937" cy="208658"/>
              <a:chOff x="3337906" y="405848"/>
              <a:chExt cx="1222078" cy="212035"/>
            </a:xfrm>
          </xdr:grpSpPr>
          <xdr:sp macro="" textlink="">
            <xdr:nvSpPr>
              <xdr:cNvPr id="1421315" name="Check Box 3" hidden="1">
                <a:extLst>
                  <a:ext uri="{63B3BB69-23CF-44E3-9099-C40C66FF867C}">
                    <a14:compatExt spid="_x0000_s1421315"/>
                  </a:ext>
                  <a:ext uri="{FF2B5EF4-FFF2-40B4-BE49-F238E27FC236}">
                    <a16:creationId xmlns:a16="http://schemas.microsoft.com/office/drawing/2014/main" id="{00000000-0008-0000-2200-000003B01500}"/>
                  </a:ext>
                </a:extLst>
              </xdr:cNvPr>
              <xdr:cNvSpPr/>
            </xdr:nvSpPr>
            <xdr:spPr bwMode="auto">
              <a:xfrm>
                <a:off x="333790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6" name="Check Box 4" hidden="1">
                <a:extLst>
                  <a:ext uri="{63B3BB69-23CF-44E3-9099-C40C66FF867C}">
                    <a14:compatExt spid="_x0000_s1421316"/>
                  </a:ext>
                  <a:ext uri="{FF2B5EF4-FFF2-40B4-BE49-F238E27FC236}">
                    <a16:creationId xmlns:a16="http://schemas.microsoft.com/office/drawing/2014/main" id="{00000000-0008-0000-2200-000004B01500}"/>
                  </a:ext>
                </a:extLst>
              </xdr:cNvPr>
              <xdr:cNvSpPr/>
            </xdr:nvSpPr>
            <xdr:spPr bwMode="auto">
              <a:xfrm>
                <a:off x="3882472"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7" name="グループ化 6">
              <a:extLst>
                <a:ext uri="{FF2B5EF4-FFF2-40B4-BE49-F238E27FC236}">
                  <a16:creationId xmlns:a16="http://schemas.microsoft.com/office/drawing/2014/main" id="{00000000-0008-0000-2200-000007000000}"/>
                </a:ext>
              </a:extLst>
            </xdr:cNvPr>
            <xdr:cNvGrpSpPr/>
          </xdr:nvGrpSpPr>
          <xdr:grpSpPr>
            <a:xfrm>
              <a:off x="3114675" y="2324100"/>
              <a:ext cx="1244937" cy="208658"/>
              <a:chOff x="3337906" y="405848"/>
              <a:chExt cx="1222078" cy="212035"/>
            </a:xfrm>
          </xdr:grpSpPr>
          <xdr:sp macro="" textlink="">
            <xdr:nvSpPr>
              <xdr:cNvPr id="1421317" name="Check Box 5" hidden="1">
                <a:extLst>
                  <a:ext uri="{63B3BB69-23CF-44E3-9099-C40C66FF867C}">
                    <a14:compatExt spid="_x0000_s1421317"/>
                  </a:ext>
                  <a:ext uri="{FF2B5EF4-FFF2-40B4-BE49-F238E27FC236}">
                    <a16:creationId xmlns:a16="http://schemas.microsoft.com/office/drawing/2014/main" id="{00000000-0008-0000-2200-000005B01500}"/>
                  </a:ext>
                </a:extLst>
              </xdr:cNvPr>
              <xdr:cNvSpPr/>
            </xdr:nvSpPr>
            <xdr:spPr bwMode="auto">
              <a:xfrm>
                <a:off x="333790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8" name="Check Box 6" hidden="1">
                <a:extLst>
                  <a:ext uri="{63B3BB69-23CF-44E3-9099-C40C66FF867C}">
                    <a14:compatExt spid="_x0000_s1421318"/>
                  </a:ext>
                  <a:ext uri="{FF2B5EF4-FFF2-40B4-BE49-F238E27FC236}">
                    <a16:creationId xmlns:a16="http://schemas.microsoft.com/office/drawing/2014/main" id="{00000000-0008-0000-2200-000006B01500}"/>
                  </a:ext>
                </a:extLst>
              </xdr:cNvPr>
              <xdr:cNvSpPr/>
            </xdr:nvSpPr>
            <xdr:spPr bwMode="auto">
              <a:xfrm>
                <a:off x="3882472"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3114675" y="2667000"/>
              <a:ext cx="1244937" cy="208658"/>
              <a:chOff x="3337906" y="405848"/>
              <a:chExt cx="1222078" cy="212035"/>
            </a:xfrm>
          </xdr:grpSpPr>
          <xdr:sp macro="" textlink="">
            <xdr:nvSpPr>
              <xdr:cNvPr id="1421319" name="Check Box 7" hidden="1">
                <a:extLst>
                  <a:ext uri="{63B3BB69-23CF-44E3-9099-C40C66FF867C}">
                    <a14:compatExt spid="_x0000_s1421319"/>
                  </a:ext>
                  <a:ext uri="{FF2B5EF4-FFF2-40B4-BE49-F238E27FC236}">
                    <a16:creationId xmlns:a16="http://schemas.microsoft.com/office/drawing/2014/main" id="{00000000-0008-0000-2200-000007B01500}"/>
                  </a:ext>
                </a:extLst>
              </xdr:cNvPr>
              <xdr:cNvSpPr/>
            </xdr:nvSpPr>
            <xdr:spPr bwMode="auto">
              <a:xfrm>
                <a:off x="333790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0" name="Check Box 8" hidden="1">
                <a:extLst>
                  <a:ext uri="{63B3BB69-23CF-44E3-9099-C40C66FF867C}">
                    <a14:compatExt spid="_x0000_s1421320"/>
                  </a:ext>
                  <a:ext uri="{FF2B5EF4-FFF2-40B4-BE49-F238E27FC236}">
                    <a16:creationId xmlns:a16="http://schemas.microsoft.com/office/drawing/2014/main" id="{00000000-0008-0000-2200-000008B01500}"/>
                  </a:ext>
                </a:extLst>
              </xdr:cNvPr>
              <xdr:cNvSpPr/>
            </xdr:nvSpPr>
            <xdr:spPr bwMode="auto">
              <a:xfrm>
                <a:off x="3882472"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421321" name="Check Box 13" hidden="1">
              <a:extLst>
                <a:ext uri="{63B3BB69-23CF-44E3-9099-C40C66FF867C}">
                  <a14:compatExt spid="_x0000_s1421321"/>
                </a:ext>
                <a:ext uri="{FF2B5EF4-FFF2-40B4-BE49-F238E27FC236}">
                  <a16:creationId xmlns:a16="http://schemas.microsoft.com/office/drawing/2014/main" id="{00000000-0008-0000-2200-000009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421322" name="Check Box 10" hidden="1">
              <a:extLst>
                <a:ext uri="{63B3BB69-23CF-44E3-9099-C40C66FF867C}">
                  <a14:compatExt spid="_x0000_s1421322"/>
                </a:ext>
                <a:ext uri="{FF2B5EF4-FFF2-40B4-BE49-F238E27FC236}">
                  <a16:creationId xmlns:a16="http://schemas.microsoft.com/office/drawing/2014/main" id="{00000000-0008-0000-2200-00000A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421323" name="Check Box 11" hidden="1">
              <a:extLst>
                <a:ext uri="{63B3BB69-23CF-44E3-9099-C40C66FF867C}">
                  <a14:compatExt spid="_x0000_s1421323"/>
                </a:ext>
                <a:ext uri="{FF2B5EF4-FFF2-40B4-BE49-F238E27FC236}">
                  <a16:creationId xmlns:a16="http://schemas.microsoft.com/office/drawing/2014/main" id="{00000000-0008-0000-2200-00000B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421324" name="Check Box 12" hidden="1">
              <a:extLst>
                <a:ext uri="{63B3BB69-23CF-44E3-9099-C40C66FF867C}">
                  <a14:compatExt spid="_x0000_s1421324"/>
                </a:ext>
                <a:ext uri="{FF2B5EF4-FFF2-40B4-BE49-F238E27FC236}">
                  <a16:creationId xmlns:a16="http://schemas.microsoft.com/office/drawing/2014/main" id="{00000000-0008-0000-2200-00000C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9" name="グループ化 8">
              <a:extLst>
                <a:ext uri="{FF2B5EF4-FFF2-40B4-BE49-F238E27FC236}">
                  <a16:creationId xmlns:a16="http://schemas.microsoft.com/office/drawing/2014/main" id="{00000000-0008-0000-2200-000009000000}"/>
                </a:ext>
              </a:extLst>
            </xdr:cNvPr>
            <xdr:cNvGrpSpPr/>
          </xdr:nvGrpSpPr>
          <xdr:grpSpPr>
            <a:xfrm>
              <a:off x="3114675" y="3190875"/>
              <a:ext cx="1244937" cy="208658"/>
              <a:chOff x="3337906" y="405848"/>
              <a:chExt cx="1222078" cy="212035"/>
            </a:xfrm>
          </xdr:grpSpPr>
          <xdr:sp macro="" textlink="">
            <xdr:nvSpPr>
              <xdr:cNvPr id="1421325" name="Check Box 13" hidden="1">
                <a:extLst>
                  <a:ext uri="{63B3BB69-23CF-44E3-9099-C40C66FF867C}">
                    <a14:compatExt spid="_x0000_s1421325"/>
                  </a:ext>
                  <a:ext uri="{FF2B5EF4-FFF2-40B4-BE49-F238E27FC236}">
                    <a16:creationId xmlns:a16="http://schemas.microsoft.com/office/drawing/2014/main" id="{00000000-0008-0000-2200-00000DB01500}"/>
                  </a:ext>
                </a:extLst>
              </xdr:cNvPr>
              <xdr:cNvSpPr/>
            </xdr:nvSpPr>
            <xdr:spPr bwMode="auto">
              <a:xfrm>
                <a:off x="333790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6" name="Check Box 14" hidden="1">
                <a:extLst>
                  <a:ext uri="{63B3BB69-23CF-44E3-9099-C40C66FF867C}">
                    <a14:compatExt spid="_x0000_s1421326"/>
                  </a:ext>
                  <a:ext uri="{FF2B5EF4-FFF2-40B4-BE49-F238E27FC236}">
                    <a16:creationId xmlns:a16="http://schemas.microsoft.com/office/drawing/2014/main" id="{00000000-0008-0000-2200-00000EB01500}"/>
                  </a:ext>
                </a:extLst>
              </xdr:cNvPr>
              <xdr:cNvSpPr/>
            </xdr:nvSpPr>
            <xdr:spPr bwMode="auto">
              <a:xfrm>
                <a:off x="3882472"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152400</xdr:rowOff>
        </xdr:from>
        <xdr:to>
          <xdr:col>24</xdr:col>
          <xdr:colOff>149562</xdr:colOff>
          <xdr:row>28</xdr:row>
          <xdr:rowOff>18158</xdr:rowOff>
        </xdr:to>
        <xdr:grpSp>
          <xdr:nvGrpSpPr>
            <xdr:cNvPr id="10" name="グループ化 9">
              <a:extLst>
                <a:ext uri="{FF2B5EF4-FFF2-40B4-BE49-F238E27FC236}">
                  <a16:creationId xmlns:a16="http://schemas.microsoft.com/office/drawing/2014/main" id="{00000000-0008-0000-2200-00000A000000}"/>
                </a:ext>
              </a:extLst>
            </xdr:cNvPr>
            <xdr:cNvGrpSpPr/>
          </xdr:nvGrpSpPr>
          <xdr:grpSpPr>
            <a:xfrm>
              <a:off x="3114675" y="4333875"/>
              <a:ext cx="1244937" cy="208658"/>
              <a:chOff x="3337906" y="405848"/>
              <a:chExt cx="1222078" cy="212035"/>
            </a:xfrm>
          </xdr:grpSpPr>
          <xdr:sp macro="" textlink="">
            <xdr:nvSpPr>
              <xdr:cNvPr id="1421327" name="Check Box 15" hidden="1">
                <a:extLst>
                  <a:ext uri="{63B3BB69-23CF-44E3-9099-C40C66FF867C}">
                    <a14:compatExt spid="_x0000_s1421327"/>
                  </a:ext>
                  <a:ext uri="{FF2B5EF4-FFF2-40B4-BE49-F238E27FC236}">
                    <a16:creationId xmlns:a16="http://schemas.microsoft.com/office/drawing/2014/main" id="{00000000-0008-0000-2200-00000FB01500}"/>
                  </a:ext>
                </a:extLst>
              </xdr:cNvPr>
              <xdr:cNvSpPr/>
            </xdr:nvSpPr>
            <xdr:spPr bwMode="auto">
              <a:xfrm>
                <a:off x="333790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8" name="Check Box 16" hidden="1">
                <a:extLst>
                  <a:ext uri="{63B3BB69-23CF-44E3-9099-C40C66FF867C}">
                    <a14:compatExt spid="_x0000_s1421328"/>
                  </a:ext>
                  <a:ext uri="{FF2B5EF4-FFF2-40B4-BE49-F238E27FC236}">
                    <a16:creationId xmlns:a16="http://schemas.microsoft.com/office/drawing/2014/main" id="{00000000-0008-0000-2200-000010B01500}"/>
                  </a:ext>
                </a:extLst>
              </xdr:cNvPr>
              <xdr:cNvSpPr/>
            </xdr:nvSpPr>
            <xdr:spPr bwMode="auto">
              <a:xfrm>
                <a:off x="3882472"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123825</xdr:rowOff>
        </xdr:from>
        <xdr:to>
          <xdr:col>24</xdr:col>
          <xdr:colOff>149562</xdr:colOff>
          <xdr:row>43</xdr:row>
          <xdr:rowOff>161033</xdr:rowOff>
        </xdr:to>
        <xdr:grpSp>
          <xdr:nvGrpSpPr>
            <xdr:cNvPr id="11" name="グループ化 10">
              <a:extLst>
                <a:ext uri="{FF2B5EF4-FFF2-40B4-BE49-F238E27FC236}">
                  <a16:creationId xmlns:a16="http://schemas.microsoft.com/office/drawing/2014/main" id="{00000000-0008-0000-2200-00000B000000}"/>
                </a:ext>
              </a:extLst>
            </xdr:cNvPr>
            <xdr:cNvGrpSpPr/>
          </xdr:nvGrpSpPr>
          <xdr:grpSpPr>
            <a:xfrm>
              <a:off x="3114675" y="7305675"/>
              <a:ext cx="1244937" cy="208658"/>
              <a:chOff x="3337906" y="405848"/>
              <a:chExt cx="1222078" cy="212035"/>
            </a:xfrm>
          </xdr:grpSpPr>
          <xdr:sp macro="" textlink="">
            <xdr:nvSpPr>
              <xdr:cNvPr id="1421329" name="Check Box 17" hidden="1">
                <a:extLst>
                  <a:ext uri="{63B3BB69-23CF-44E3-9099-C40C66FF867C}">
                    <a14:compatExt spid="_x0000_s1421329"/>
                  </a:ext>
                  <a:ext uri="{FF2B5EF4-FFF2-40B4-BE49-F238E27FC236}">
                    <a16:creationId xmlns:a16="http://schemas.microsoft.com/office/drawing/2014/main" id="{00000000-0008-0000-2200-000011B01500}"/>
                  </a:ext>
                </a:extLst>
              </xdr:cNvPr>
              <xdr:cNvSpPr/>
            </xdr:nvSpPr>
            <xdr:spPr bwMode="auto">
              <a:xfrm>
                <a:off x="333790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30" name="Check Box 18" hidden="1">
                <a:extLst>
                  <a:ext uri="{63B3BB69-23CF-44E3-9099-C40C66FF867C}">
                    <a14:compatExt spid="_x0000_s1421330"/>
                  </a:ext>
                  <a:ext uri="{FF2B5EF4-FFF2-40B4-BE49-F238E27FC236}">
                    <a16:creationId xmlns:a16="http://schemas.microsoft.com/office/drawing/2014/main" id="{00000000-0008-0000-2200-000012B01500}"/>
                  </a:ext>
                </a:extLst>
              </xdr:cNvPr>
              <xdr:cNvSpPr/>
            </xdr:nvSpPr>
            <xdr:spPr bwMode="auto">
              <a:xfrm>
                <a:off x="3882472"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142875</xdr:rowOff>
        </xdr:from>
        <xdr:to>
          <xdr:col>24</xdr:col>
          <xdr:colOff>149562</xdr:colOff>
          <xdr:row>47</xdr:row>
          <xdr:rowOff>8633</xdr:rowOff>
        </xdr:to>
        <xdr:grpSp>
          <xdr:nvGrpSpPr>
            <xdr:cNvPr id="12" name="グループ化 11">
              <a:extLst>
                <a:ext uri="{FF2B5EF4-FFF2-40B4-BE49-F238E27FC236}">
                  <a16:creationId xmlns:a16="http://schemas.microsoft.com/office/drawing/2014/main" id="{00000000-0008-0000-2200-00000C000000}"/>
                </a:ext>
              </a:extLst>
            </xdr:cNvPr>
            <xdr:cNvGrpSpPr/>
          </xdr:nvGrpSpPr>
          <xdr:grpSpPr>
            <a:xfrm>
              <a:off x="3114675" y="7839075"/>
              <a:ext cx="1244937" cy="208658"/>
              <a:chOff x="3337906" y="405848"/>
              <a:chExt cx="1222078" cy="212035"/>
            </a:xfrm>
          </xdr:grpSpPr>
          <xdr:sp macro="" textlink="">
            <xdr:nvSpPr>
              <xdr:cNvPr id="1421331" name="Check Box 19" hidden="1">
                <a:extLst>
                  <a:ext uri="{63B3BB69-23CF-44E3-9099-C40C66FF867C}">
                    <a14:compatExt spid="_x0000_s1421331"/>
                  </a:ext>
                  <a:ext uri="{FF2B5EF4-FFF2-40B4-BE49-F238E27FC236}">
                    <a16:creationId xmlns:a16="http://schemas.microsoft.com/office/drawing/2014/main" id="{00000000-0008-0000-2200-000013B01500}"/>
                  </a:ext>
                </a:extLst>
              </xdr:cNvPr>
              <xdr:cNvSpPr/>
            </xdr:nvSpPr>
            <xdr:spPr bwMode="auto">
              <a:xfrm>
                <a:off x="333790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32" name="Check Box 20" hidden="1">
                <a:extLst>
                  <a:ext uri="{63B3BB69-23CF-44E3-9099-C40C66FF867C}">
                    <a14:compatExt spid="_x0000_s1421332"/>
                  </a:ext>
                  <a:ext uri="{FF2B5EF4-FFF2-40B4-BE49-F238E27FC236}">
                    <a16:creationId xmlns:a16="http://schemas.microsoft.com/office/drawing/2014/main" id="{00000000-0008-0000-2200-000014B01500}"/>
                  </a:ext>
                </a:extLst>
              </xdr:cNvPr>
              <xdr:cNvSpPr/>
            </xdr:nvSpPr>
            <xdr:spPr bwMode="auto">
              <a:xfrm>
                <a:off x="3882472"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49</xdr:row>
          <xdr:rowOff>142875</xdr:rowOff>
        </xdr:from>
        <xdr:to>
          <xdr:col>23</xdr:col>
          <xdr:colOff>9525</xdr:colOff>
          <xdr:row>51</xdr:row>
          <xdr:rowOff>47625</xdr:rowOff>
        </xdr:to>
        <xdr:sp macro="" textlink="">
          <xdr:nvSpPr>
            <xdr:cNvPr id="1421333" name="Check Box 21" hidden="1">
              <a:extLst>
                <a:ext uri="{63B3BB69-23CF-44E3-9099-C40C66FF867C}">
                  <a14:compatExt spid="_x0000_s1421333"/>
                </a:ext>
                <a:ext uri="{FF2B5EF4-FFF2-40B4-BE49-F238E27FC236}">
                  <a16:creationId xmlns:a16="http://schemas.microsoft.com/office/drawing/2014/main" id="{00000000-0008-0000-2200-000015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49</xdr:row>
          <xdr:rowOff>142875</xdr:rowOff>
        </xdr:from>
        <xdr:to>
          <xdr:col>26</xdr:col>
          <xdr:colOff>0</xdr:colOff>
          <xdr:row>51</xdr:row>
          <xdr:rowOff>47625</xdr:rowOff>
        </xdr:to>
        <xdr:sp macro="" textlink="">
          <xdr:nvSpPr>
            <xdr:cNvPr id="1421334" name="Check Box 22" hidden="1">
              <a:extLst>
                <a:ext uri="{63B3BB69-23CF-44E3-9099-C40C66FF867C}">
                  <a14:compatExt spid="_x0000_s1421334"/>
                </a:ext>
                <a:ext uri="{FF2B5EF4-FFF2-40B4-BE49-F238E27FC236}">
                  <a16:creationId xmlns:a16="http://schemas.microsoft.com/office/drawing/2014/main" id="{00000000-0008-0000-2200-000016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50</xdr:row>
          <xdr:rowOff>142875</xdr:rowOff>
        </xdr:from>
        <xdr:to>
          <xdr:col>23</xdr:col>
          <xdr:colOff>9525</xdr:colOff>
          <xdr:row>52</xdr:row>
          <xdr:rowOff>47625</xdr:rowOff>
        </xdr:to>
        <xdr:sp macro="" textlink="">
          <xdr:nvSpPr>
            <xdr:cNvPr id="1421335" name="Check Box 23" hidden="1">
              <a:extLst>
                <a:ext uri="{63B3BB69-23CF-44E3-9099-C40C66FF867C}">
                  <a14:compatExt spid="_x0000_s1421335"/>
                </a:ext>
                <a:ext uri="{FF2B5EF4-FFF2-40B4-BE49-F238E27FC236}">
                  <a16:creationId xmlns:a16="http://schemas.microsoft.com/office/drawing/2014/main" id="{00000000-0008-0000-2200-000017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50</xdr:row>
          <xdr:rowOff>142875</xdr:rowOff>
        </xdr:from>
        <xdr:to>
          <xdr:col>26</xdr:col>
          <xdr:colOff>0</xdr:colOff>
          <xdr:row>52</xdr:row>
          <xdr:rowOff>47625</xdr:rowOff>
        </xdr:to>
        <xdr:sp macro="" textlink="">
          <xdr:nvSpPr>
            <xdr:cNvPr id="1421336" name="Check Box 24" hidden="1">
              <a:extLst>
                <a:ext uri="{63B3BB69-23CF-44E3-9099-C40C66FF867C}">
                  <a14:compatExt spid="_x0000_s1421336"/>
                </a:ext>
                <a:ext uri="{FF2B5EF4-FFF2-40B4-BE49-F238E27FC236}">
                  <a16:creationId xmlns:a16="http://schemas.microsoft.com/office/drawing/2014/main" id="{00000000-0008-0000-2200-000018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49</xdr:row>
          <xdr:rowOff>142875</xdr:rowOff>
        </xdr:from>
        <xdr:to>
          <xdr:col>30</xdr:col>
          <xdr:colOff>9525</xdr:colOff>
          <xdr:row>51</xdr:row>
          <xdr:rowOff>47625</xdr:rowOff>
        </xdr:to>
        <xdr:sp macro="" textlink="">
          <xdr:nvSpPr>
            <xdr:cNvPr id="1421337" name="Check Box 25" hidden="1">
              <a:extLst>
                <a:ext uri="{63B3BB69-23CF-44E3-9099-C40C66FF867C}">
                  <a14:compatExt spid="_x0000_s1421337"/>
                </a:ext>
                <a:ext uri="{FF2B5EF4-FFF2-40B4-BE49-F238E27FC236}">
                  <a16:creationId xmlns:a16="http://schemas.microsoft.com/office/drawing/2014/main" id="{00000000-0008-0000-2200-000019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49</xdr:row>
          <xdr:rowOff>142875</xdr:rowOff>
        </xdr:from>
        <xdr:to>
          <xdr:col>33</xdr:col>
          <xdr:colOff>0</xdr:colOff>
          <xdr:row>51</xdr:row>
          <xdr:rowOff>47625</xdr:rowOff>
        </xdr:to>
        <xdr:sp macro="" textlink="">
          <xdr:nvSpPr>
            <xdr:cNvPr id="1421338" name="Check Box 26" hidden="1">
              <a:extLst>
                <a:ext uri="{63B3BB69-23CF-44E3-9099-C40C66FF867C}">
                  <a14:compatExt spid="_x0000_s1421338"/>
                </a:ext>
                <a:ext uri="{FF2B5EF4-FFF2-40B4-BE49-F238E27FC236}">
                  <a16:creationId xmlns:a16="http://schemas.microsoft.com/office/drawing/2014/main" id="{00000000-0008-0000-2200-00001A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50</xdr:row>
          <xdr:rowOff>142875</xdr:rowOff>
        </xdr:from>
        <xdr:to>
          <xdr:col>30</xdr:col>
          <xdr:colOff>9525</xdr:colOff>
          <xdr:row>52</xdr:row>
          <xdr:rowOff>47625</xdr:rowOff>
        </xdr:to>
        <xdr:sp macro="" textlink="">
          <xdr:nvSpPr>
            <xdr:cNvPr id="1421339" name="Check Box 27" hidden="1">
              <a:extLst>
                <a:ext uri="{63B3BB69-23CF-44E3-9099-C40C66FF867C}">
                  <a14:compatExt spid="_x0000_s1421339"/>
                </a:ext>
                <a:ext uri="{FF2B5EF4-FFF2-40B4-BE49-F238E27FC236}">
                  <a16:creationId xmlns:a16="http://schemas.microsoft.com/office/drawing/2014/main" id="{00000000-0008-0000-2200-00001B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50</xdr:row>
          <xdr:rowOff>142875</xdr:rowOff>
        </xdr:from>
        <xdr:to>
          <xdr:col>33</xdr:col>
          <xdr:colOff>0</xdr:colOff>
          <xdr:row>52</xdr:row>
          <xdr:rowOff>47625</xdr:rowOff>
        </xdr:to>
        <xdr:sp macro="" textlink="">
          <xdr:nvSpPr>
            <xdr:cNvPr id="1421340" name="Check Box 28" hidden="1">
              <a:extLst>
                <a:ext uri="{63B3BB69-23CF-44E3-9099-C40C66FF867C}">
                  <a14:compatExt spid="_x0000_s1421340"/>
                </a:ext>
                <a:ext uri="{FF2B5EF4-FFF2-40B4-BE49-F238E27FC236}">
                  <a16:creationId xmlns:a16="http://schemas.microsoft.com/office/drawing/2014/main" id="{00000000-0008-0000-2200-00001C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3" name="グループ化 5">
              <a:extLst>
                <a:ext uri="{FF2B5EF4-FFF2-40B4-BE49-F238E27FC236}">
                  <a16:creationId xmlns:a16="http://schemas.microsoft.com/office/drawing/2014/main" id="{00000000-0008-0000-2200-00000D000000}"/>
                </a:ext>
              </a:extLst>
            </xdr:cNvPr>
            <xdr:cNvGrpSpPr>
              <a:grpSpLocks/>
            </xdr:cNvGrpSpPr>
          </xdr:nvGrpSpPr>
          <xdr:grpSpPr bwMode="auto">
            <a:xfrm>
              <a:off x="3114675" y="666750"/>
              <a:ext cx="1247775" cy="209550"/>
              <a:chOff x="33379" y="4058"/>
              <a:chExt cx="12220" cy="2120"/>
            </a:xfrm>
          </xdr:grpSpPr>
          <xdr:sp macro="" textlink="">
            <xdr:nvSpPr>
              <xdr:cNvPr id="1421341" name="Check Box 29" hidden="1">
                <a:extLst>
                  <a:ext uri="{63B3BB69-23CF-44E3-9099-C40C66FF867C}">
                    <a14:compatExt spid="_x0000_s1421341"/>
                  </a:ext>
                  <a:ext uri="{FF2B5EF4-FFF2-40B4-BE49-F238E27FC236}">
                    <a16:creationId xmlns:a16="http://schemas.microsoft.com/office/drawing/2014/main" id="{00000000-0008-0000-2200-00001DB015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42" name="Check Box 30" hidden="1">
                <a:extLst>
                  <a:ext uri="{63B3BB69-23CF-44E3-9099-C40C66FF867C}">
                    <a14:compatExt spid="_x0000_s1421342"/>
                  </a:ext>
                  <a:ext uri="{FF2B5EF4-FFF2-40B4-BE49-F238E27FC236}">
                    <a16:creationId xmlns:a16="http://schemas.microsoft.com/office/drawing/2014/main" id="{00000000-0008-0000-2200-00001EB015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54</xdr:row>
          <xdr:rowOff>0</xdr:rowOff>
        </xdr:from>
        <xdr:to>
          <xdr:col>25</xdr:col>
          <xdr:colOff>9525</xdr:colOff>
          <xdr:row>55</xdr:row>
          <xdr:rowOff>38100</xdr:rowOff>
        </xdr:to>
        <xdr:grpSp>
          <xdr:nvGrpSpPr>
            <xdr:cNvPr id="14" name="グループ化 13">
              <a:extLst>
                <a:ext uri="{FF2B5EF4-FFF2-40B4-BE49-F238E27FC236}">
                  <a16:creationId xmlns:a16="http://schemas.microsoft.com/office/drawing/2014/main" id="{00000000-0008-0000-2200-00000E000000}"/>
                </a:ext>
              </a:extLst>
            </xdr:cNvPr>
            <xdr:cNvGrpSpPr/>
          </xdr:nvGrpSpPr>
          <xdr:grpSpPr>
            <a:xfrm>
              <a:off x="2390775" y="9239250"/>
              <a:ext cx="2009775" cy="209550"/>
              <a:chOff x="2558757" y="6272679"/>
              <a:chExt cx="2019300" cy="211282"/>
            </a:xfrm>
          </xdr:grpSpPr>
          <xdr:sp macro="" textlink="">
            <xdr:nvSpPr>
              <xdr:cNvPr id="1421343" name="Check Box 31" hidden="1">
                <a:extLst>
                  <a:ext uri="{63B3BB69-23CF-44E3-9099-C40C66FF867C}">
                    <a14:compatExt spid="_x0000_s1421343"/>
                  </a:ext>
                  <a:ext uri="{FF2B5EF4-FFF2-40B4-BE49-F238E27FC236}">
                    <a16:creationId xmlns:a16="http://schemas.microsoft.com/office/drawing/2014/main" id="{00000000-0008-0000-2200-00001FB015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21344" name="Check Box 32" hidden="1">
                <a:extLst>
                  <a:ext uri="{63B3BB69-23CF-44E3-9099-C40C66FF867C}">
                    <a14:compatExt spid="_x0000_s1421344"/>
                  </a:ext>
                  <a:ext uri="{FF2B5EF4-FFF2-40B4-BE49-F238E27FC236}">
                    <a16:creationId xmlns:a16="http://schemas.microsoft.com/office/drawing/2014/main" id="{00000000-0008-0000-2200-000020B01500}"/>
                  </a:ext>
                </a:extLst>
              </xdr:cNvPr>
              <xdr:cNvSpPr/>
            </xdr:nvSpPr>
            <xdr:spPr bwMode="auto">
              <a:xfrm>
                <a:off x="3736395" y="6272679"/>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421345" name="Check Box 33" hidden="1">
                <a:extLst>
                  <a:ext uri="{63B3BB69-23CF-44E3-9099-C40C66FF867C}">
                    <a14:compatExt spid="_x0000_s1421345"/>
                  </a:ext>
                  <a:ext uri="{FF2B5EF4-FFF2-40B4-BE49-F238E27FC236}">
                    <a16:creationId xmlns:a16="http://schemas.microsoft.com/office/drawing/2014/main" id="{00000000-0008-0000-2200-000021B01500}"/>
                  </a:ext>
                </a:extLst>
              </xdr:cNvPr>
              <xdr:cNvSpPr/>
            </xdr:nvSpPr>
            <xdr:spPr bwMode="auto">
              <a:xfrm>
                <a:off x="2558757"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57</xdr:row>
          <xdr:rowOff>0</xdr:rowOff>
        </xdr:from>
        <xdr:to>
          <xdr:col>25</xdr:col>
          <xdr:colOff>9525</xdr:colOff>
          <xdr:row>58</xdr:row>
          <xdr:rowOff>38100</xdr:rowOff>
        </xdr:to>
        <xdr:grpSp>
          <xdr:nvGrpSpPr>
            <xdr:cNvPr id="15" name="グループ化 14">
              <a:extLst>
                <a:ext uri="{FF2B5EF4-FFF2-40B4-BE49-F238E27FC236}">
                  <a16:creationId xmlns:a16="http://schemas.microsoft.com/office/drawing/2014/main" id="{00000000-0008-0000-2200-00000F000000}"/>
                </a:ext>
              </a:extLst>
            </xdr:cNvPr>
            <xdr:cNvGrpSpPr/>
          </xdr:nvGrpSpPr>
          <xdr:grpSpPr>
            <a:xfrm>
              <a:off x="2390775" y="9753600"/>
              <a:ext cx="2009775" cy="209550"/>
              <a:chOff x="2558757" y="6272679"/>
              <a:chExt cx="2019300" cy="211282"/>
            </a:xfrm>
          </xdr:grpSpPr>
          <xdr:sp macro="" textlink="">
            <xdr:nvSpPr>
              <xdr:cNvPr id="1421346" name="Check Box 34" hidden="1">
                <a:extLst>
                  <a:ext uri="{63B3BB69-23CF-44E3-9099-C40C66FF867C}">
                    <a14:compatExt spid="_x0000_s1421346"/>
                  </a:ext>
                  <a:ext uri="{FF2B5EF4-FFF2-40B4-BE49-F238E27FC236}">
                    <a16:creationId xmlns:a16="http://schemas.microsoft.com/office/drawing/2014/main" id="{00000000-0008-0000-2200-000022B015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21347" name="Check Box 35" hidden="1">
                <a:extLst>
                  <a:ext uri="{63B3BB69-23CF-44E3-9099-C40C66FF867C}">
                    <a14:compatExt spid="_x0000_s1421347"/>
                  </a:ext>
                  <a:ext uri="{FF2B5EF4-FFF2-40B4-BE49-F238E27FC236}">
                    <a16:creationId xmlns:a16="http://schemas.microsoft.com/office/drawing/2014/main" id="{00000000-0008-0000-2200-000023B01500}"/>
                  </a:ext>
                </a:extLst>
              </xdr:cNvPr>
              <xdr:cNvSpPr/>
            </xdr:nvSpPr>
            <xdr:spPr bwMode="auto">
              <a:xfrm>
                <a:off x="3736395" y="6272679"/>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421348" name="Check Box 36" hidden="1">
                <a:extLst>
                  <a:ext uri="{63B3BB69-23CF-44E3-9099-C40C66FF867C}">
                    <a14:compatExt spid="_x0000_s1421348"/>
                  </a:ext>
                  <a:ext uri="{FF2B5EF4-FFF2-40B4-BE49-F238E27FC236}">
                    <a16:creationId xmlns:a16="http://schemas.microsoft.com/office/drawing/2014/main" id="{00000000-0008-0000-2200-000024B01500}"/>
                  </a:ext>
                </a:extLst>
              </xdr:cNvPr>
              <xdr:cNvSpPr/>
            </xdr:nvSpPr>
            <xdr:spPr bwMode="auto">
              <a:xfrm>
                <a:off x="2558757"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15</xdr:row>
          <xdr:rowOff>9525</xdr:rowOff>
        </xdr:from>
        <xdr:to>
          <xdr:col>17</xdr:col>
          <xdr:colOff>161925</xdr:colOff>
          <xdr:row>15</xdr:row>
          <xdr:rowOff>161925</xdr:rowOff>
        </xdr:to>
        <xdr:sp macro="" textlink="">
          <xdr:nvSpPr>
            <xdr:cNvPr id="1422337" name="Check Box 31" hidden="1">
              <a:extLst>
                <a:ext uri="{63B3BB69-23CF-44E3-9099-C40C66FF867C}">
                  <a14:compatExt spid="_x0000_s1422337"/>
                </a:ext>
                <a:ext uri="{FF2B5EF4-FFF2-40B4-BE49-F238E27FC236}">
                  <a16:creationId xmlns:a16="http://schemas.microsoft.com/office/drawing/2014/main" id="{00000000-0008-0000-2300-000001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14</xdr:row>
          <xdr:rowOff>161925</xdr:rowOff>
        </xdr:from>
        <xdr:to>
          <xdr:col>22</xdr:col>
          <xdr:colOff>9525</xdr:colOff>
          <xdr:row>15</xdr:row>
          <xdr:rowOff>161925</xdr:rowOff>
        </xdr:to>
        <xdr:sp macro="" textlink="">
          <xdr:nvSpPr>
            <xdr:cNvPr id="1422338" name="Check Box 32" hidden="1">
              <a:extLst>
                <a:ext uri="{63B3BB69-23CF-44E3-9099-C40C66FF867C}">
                  <a14:compatExt spid="_x0000_s1422338"/>
                </a:ext>
                <a:ext uri="{FF2B5EF4-FFF2-40B4-BE49-F238E27FC236}">
                  <a16:creationId xmlns:a16="http://schemas.microsoft.com/office/drawing/2014/main" id="{00000000-0008-0000-2300-000002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15</xdr:row>
          <xdr:rowOff>0</xdr:rowOff>
        </xdr:from>
        <xdr:to>
          <xdr:col>24</xdr:col>
          <xdr:colOff>152400</xdr:colOff>
          <xdr:row>15</xdr:row>
          <xdr:rowOff>152400</xdr:rowOff>
        </xdr:to>
        <xdr:sp macro="" textlink="">
          <xdr:nvSpPr>
            <xdr:cNvPr id="1422339" name="Check Box 33" hidden="1">
              <a:extLst>
                <a:ext uri="{63B3BB69-23CF-44E3-9099-C40C66FF867C}">
                  <a14:compatExt spid="_x0000_s1422339"/>
                </a:ext>
                <a:ext uri="{FF2B5EF4-FFF2-40B4-BE49-F238E27FC236}">
                  <a16:creationId xmlns:a16="http://schemas.microsoft.com/office/drawing/2014/main" id="{00000000-0008-0000-2300-000003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6</xdr:row>
          <xdr:rowOff>164525</xdr:rowOff>
        </xdr:from>
        <xdr:to>
          <xdr:col>24</xdr:col>
          <xdr:colOff>145235</xdr:colOff>
          <xdr:row>8</xdr:row>
          <xdr:rowOff>26819</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3116409" y="993200"/>
              <a:ext cx="1238876" cy="205194"/>
              <a:chOff x="3338170" y="405848"/>
              <a:chExt cx="1222104" cy="212035"/>
            </a:xfrm>
          </xdr:grpSpPr>
          <xdr:sp macro="" textlink="">
            <xdr:nvSpPr>
              <xdr:cNvPr id="1422340" name="Check Box 4" hidden="1">
                <a:extLst>
                  <a:ext uri="{63B3BB69-23CF-44E3-9099-C40C66FF867C}">
                    <a14:compatExt spid="_x0000_s1422340"/>
                  </a:ext>
                  <a:ext uri="{FF2B5EF4-FFF2-40B4-BE49-F238E27FC236}">
                    <a16:creationId xmlns:a16="http://schemas.microsoft.com/office/drawing/2014/main" id="{00000000-0008-0000-2300-000004B41500}"/>
                  </a:ext>
                </a:extLst>
              </xdr:cNvPr>
              <xdr:cNvSpPr/>
            </xdr:nvSpPr>
            <xdr:spPr bwMode="auto">
              <a:xfrm>
                <a:off x="333817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1" name="Check Box 5" hidden="1">
                <a:extLst>
                  <a:ext uri="{63B3BB69-23CF-44E3-9099-C40C66FF867C}">
                    <a14:compatExt spid="_x0000_s1422341"/>
                  </a:ext>
                  <a:ext uri="{FF2B5EF4-FFF2-40B4-BE49-F238E27FC236}">
                    <a16:creationId xmlns:a16="http://schemas.microsoft.com/office/drawing/2014/main" id="{00000000-0008-0000-2300-000005B41500}"/>
                  </a:ext>
                </a:extLst>
              </xdr:cNvPr>
              <xdr:cNvSpPr/>
            </xdr:nvSpPr>
            <xdr:spPr bwMode="auto">
              <a:xfrm>
                <a:off x="3882763"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0</xdr:rowOff>
        </xdr:from>
        <xdr:to>
          <xdr:col>24</xdr:col>
          <xdr:colOff>145235</xdr:colOff>
          <xdr:row>13</xdr:row>
          <xdr:rowOff>35476</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16409" y="1857375"/>
              <a:ext cx="1238876" cy="206926"/>
              <a:chOff x="3338170" y="405848"/>
              <a:chExt cx="1222104" cy="212035"/>
            </a:xfrm>
          </xdr:grpSpPr>
          <xdr:sp macro="" textlink="">
            <xdr:nvSpPr>
              <xdr:cNvPr id="1422342" name="Check Box 6" hidden="1">
                <a:extLst>
                  <a:ext uri="{63B3BB69-23CF-44E3-9099-C40C66FF867C}">
                    <a14:compatExt spid="_x0000_s1422342"/>
                  </a:ext>
                  <a:ext uri="{FF2B5EF4-FFF2-40B4-BE49-F238E27FC236}">
                    <a16:creationId xmlns:a16="http://schemas.microsoft.com/office/drawing/2014/main" id="{00000000-0008-0000-2300-000006B41500}"/>
                  </a:ext>
                </a:extLst>
              </xdr:cNvPr>
              <xdr:cNvSpPr/>
            </xdr:nvSpPr>
            <xdr:spPr bwMode="auto">
              <a:xfrm>
                <a:off x="333817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3" name="Check Box 7" hidden="1">
                <a:extLst>
                  <a:ext uri="{63B3BB69-23CF-44E3-9099-C40C66FF867C}">
                    <a14:compatExt spid="_x0000_s1422343"/>
                  </a:ext>
                  <a:ext uri="{FF2B5EF4-FFF2-40B4-BE49-F238E27FC236}">
                    <a16:creationId xmlns:a16="http://schemas.microsoft.com/office/drawing/2014/main" id="{00000000-0008-0000-2300-000007B41500}"/>
                  </a:ext>
                </a:extLst>
              </xdr:cNvPr>
              <xdr:cNvSpPr/>
            </xdr:nvSpPr>
            <xdr:spPr bwMode="auto">
              <a:xfrm>
                <a:off x="3882763"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9</xdr:row>
          <xdr:rowOff>155862</xdr:rowOff>
        </xdr:from>
        <xdr:to>
          <xdr:col>24</xdr:col>
          <xdr:colOff>145235</xdr:colOff>
          <xdr:row>11</xdr:row>
          <xdr:rowOff>18156</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116409" y="1498887"/>
              <a:ext cx="1238876" cy="205194"/>
              <a:chOff x="3338170" y="405848"/>
              <a:chExt cx="1222104" cy="212035"/>
            </a:xfrm>
          </xdr:grpSpPr>
          <xdr:sp macro="" textlink="">
            <xdr:nvSpPr>
              <xdr:cNvPr id="1422344" name="Check Box 8" hidden="1">
                <a:extLst>
                  <a:ext uri="{63B3BB69-23CF-44E3-9099-C40C66FF867C}">
                    <a14:compatExt spid="_x0000_s1422344"/>
                  </a:ext>
                  <a:ext uri="{FF2B5EF4-FFF2-40B4-BE49-F238E27FC236}">
                    <a16:creationId xmlns:a16="http://schemas.microsoft.com/office/drawing/2014/main" id="{00000000-0008-0000-2300-000008B41500}"/>
                  </a:ext>
                </a:extLst>
              </xdr:cNvPr>
              <xdr:cNvSpPr/>
            </xdr:nvSpPr>
            <xdr:spPr bwMode="auto">
              <a:xfrm>
                <a:off x="333817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5" name="Check Box 9" hidden="1">
                <a:extLst>
                  <a:ext uri="{63B3BB69-23CF-44E3-9099-C40C66FF867C}">
                    <a14:compatExt spid="_x0000_s1422345"/>
                  </a:ext>
                  <a:ext uri="{FF2B5EF4-FFF2-40B4-BE49-F238E27FC236}">
                    <a16:creationId xmlns:a16="http://schemas.microsoft.com/office/drawing/2014/main" id="{00000000-0008-0000-2300-000009B41500}"/>
                  </a:ext>
                </a:extLst>
              </xdr:cNvPr>
              <xdr:cNvSpPr/>
            </xdr:nvSpPr>
            <xdr:spPr bwMode="auto">
              <a:xfrm>
                <a:off x="3882763"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34</xdr:row>
          <xdr:rowOff>57150</xdr:rowOff>
        </xdr:from>
        <xdr:to>
          <xdr:col>13</xdr:col>
          <xdr:colOff>57150</xdr:colOff>
          <xdr:row>34</xdr:row>
          <xdr:rowOff>180975</xdr:rowOff>
        </xdr:to>
        <xdr:sp macro="" textlink="">
          <xdr:nvSpPr>
            <xdr:cNvPr id="1422346" name="Check Box 10" hidden="1">
              <a:extLst>
                <a:ext uri="{63B3BB69-23CF-44E3-9099-C40C66FF867C}">
                  <a14:compatExt spid="_x0000_s1422346"/>
                </a:ext>
                <a:ext uri="{FF2B5EF4-FFF2-40B4-BE49-F238E27FC236}">
                  <a16:creationId xmlns:a16="http://schemas.microsoft.com/office/drawing/2014/main" id="{00000000-0008-0000-2300-00000A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20</xdr:row>
          <xdr:rowOff>0</xdr:rowOff>
        </xdr:from>
        <xdr:to>
          <xdr:col>24</xdr:col>
          <xdr:colOff>145235</xdr:colOff>
          <xdr:row>21</xdr:row>
          <xdr:rowOff>33744</xdr:rowOff>
        </xdr:to>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3116409" y="3228975"/>
              <a:ext cx="1238876" cy="205194"/>
              <a:chOff x="3338170" y="405848"/>
              <a:chExt cx="1222104" cy="212035"/>
            </a:xfrm>
          </xdr:grpSpPr>
          <xdr:sp macro="" textlink="">
            <xdr:nvSpPr>
              <xdr:cNvPr id="1422347" name="Check Box 11" hidden="1">
                <a:extLst>
                  <a:ext uri="{63B3BB69-23CF-44E3-9099-C40C66FF867C}">
                    <a14:compatExt spid="_x0000_s1422347"/>
                  </a:ext>
                  <a:ext uri="{FF2B5EF4-FFF2-40B4-BE49-F238E27FC236}">
                    <a16:creationId xmlns:a16="http://schemas.microsoft.com/office/drawing/2014/main" id="{00000000-0008-0000-2300-00000BB41500}"/>
                  </a:ext>
                </a:extLst>
              </xdr:cNvPr>
              <xdr:cNvSpPr/>
            </xdr:nvSpPr>
            <xdr:spPr bwMode="auto">
              <a:xfrm>
                <a:off x="333817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8" name="Check Box 12" hidden="1">
                <a:extLst>
                  <a:ext uri="{63B3BB69-23CF-44E3-9099-C40C66FF867C}">
                    <a14:compatExt spid="_x0000_s1422348"/>
                  </a:ext>
                  <a:ext uri="{FF2B5EF4-FFF2-40B4-BE49-F238E27FC236}">
                    <a16:creationId xmlns:a16="http://schemas.microsoft.com/office/drawing/2014/main" id="{00000000-0008-0000-2300-00000CB41500}"/>
                  </a:ext>
                </a:extLst>
              </xdr:cNvPr>
              <xdr:cNvSpPr/>
            </xdr:nvSpPr>
            <xdr:spPr bwMode="auto">
              <a:xfrm>
                <a:off x="3882763"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161925</xdr:rowOff>
        </xdr:from>
        <xdr:to>
          <xdr:col>6</xdr:col>
          <xdr:colOff>9525</xdr:colOff>
          <xdr:row>24</xdr:row>
          <xdr:rowOff>19050</xdr:rowOff>
        </xdr:to>
        <xdr:sp macro="" textlink="">
          <xdr:nvSpPr>
            <xdr:cNvPr id="1422349" name="Check Box 94" hidden="1">
              <a:extLst>
                <a:ext uri="{63B3BB69-23CF-44E3-9099-C40C66FF867C}">
                  <a14:compatExt spid="_x0000_s1422349"/>
                </a:ext>
                <a:ext uri="{FF2B5EF4-FFF2-40B4-BE49-F238E27FC236}">
                  <a16:creationId xmlns:a16="http://schemas.microsoft.com/office/drawing/2014/main" id="{00000000-0008-0000-2300-00000D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152400</xdr:rowOff>
        </xdr:from>
        <xdr:to>
          <xdr:col>6</xdr:col>
          <xdr:colOff>9525</xdr:colOff>
          <xdr:row>25</xdr:row>
          <xdr:rowOff>9525</xdr:rowOff>
        </xdr:to>
        <xdr:sp macro="" textlink="">
          <xdr:nvSpPr>
            <xdr:cNvPr id="1422350" name="Check Box 14" hidden="1">
              <a:extLst>
                <a:ext uri="{63B3BB69-23CF-44E3-9099-C40C66FF867C}">
                  <a14:compatExt spid="_x0000_s1422350"/>
                </a:ext>
                <a:ext uri="{FF2B5EF4-FFF2-40B4-BE49-F238E27FC236}">
                  <a16:creationId xmlns:a16="http://schemas.microsoft.com/office/drawing/2014/main" id="{00000000-0008-0000-2300-00000E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23</xdr:row>
          <xdr:rowOff>161925</xdr:rowOff>
        </xdr:from>
        <xdr:to>
          <xdr:col>16</xdr:col>
          <xdr:colOff>9525</xdr:colOff>
          <xdr:row>25</xdr:row>
          <xdr:rowOff>19050</xdr:rowOff>
        </xdr:to>
        <xdr:sp macro="" textlink="">
          <xdr:nvSpPr>
            <xdr:cNvPr id="1422351" name="Check Box 15" hidden="1">
              <a:extLst>
                <a:ext uri="{63B3BB69-23CF-44E3-9099-C40C66FF867C}">
                  <a14:compatExt spid="_x0000_s1422351"/>
                </a:ext>
                <a:ext uri="{FF2B5EF4-FFF2-40B4-BE49-F238E27FC236}">
                  <a16:creationId xmlns:a16="http://schemas.microsoft.com/office/drawing/2014/main" id="{00000000-0008-0000-2300-00000F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142875</xdr:rowOff>
        </xdr:from>
        <xdr:to>
          <xdr:col>16</xdr:col>
          <xdr:colOff>9525</xdr:colOff>
          <xdr:row>24</xdr:row>
          <xdr:rowOff>0</xdr:rowOff>
        </xdr:to>
        <xdr:sp macro="" textlink="">
          <xdr:nvSpPr>
            <xdr:cNvPr id="1422352" name="Check Box 16" hidden="1">
              <a:extLst>
                <a:ext uri="{63B3BB69-23CF-44E3-9099-C40C66FF867C}">
                  <a14:compatExt spid="_x0000_s1422352"/>
                </a:ext>
                <a:ext uri="{FF2B5EF4-FFF2-40B4-BE49-F238E27FC236}">
                  <a16:creationId xmlns:a16="http://schemas.microsoft.com/office/drawing/2014/main" id="{00000000-0008-0000-2300-000010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28575</xdr:rowOff>
        </xdr:from>
        <xdr:to>
          <xdr:col>13</xdr:col>
          <xdr:colOff>0</xdr:colOff>
          <xdr:row>32</xdr:row>
          <xdr:rowOff>219075</xdr:rowOff>
        </xdr:to>
        <xdr:sp macro="" textlink="">
          <xdr:nvSpPr>
            <xdr:cNvPr id="1422353" name="Check Box 17" hidden="1">
              <a:extLst>
                <a:ext uri="{63B3BB69-23CF-44E3-9099-C40C66FF867C}">
                  <a14:compatExt spid="_x0000_s1422353"/>
                </a:ext>
                <a:ext uri="{FF2B5EF4-FFF2-40B4-BE49-F238E27FC236}">
                  <a16:creationId xmlns:a16="http://schemas.microsoft.com/office/drawing/2014/main" id="{00000000-0008-0000-2300-000011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30</xdr:row>
          <xdr:rowOff>28575</xdr:rowOff>
        </xdr:from>
        <xdr:to>
          <xdr:col>14</xdr:col>
          <xdr:colOff>19050</xdr:colOff>
          <xdr:row>30</xdr:row>
          <xdr:rowOff>219075</xdr:rowOff>
        </xdr:to>
        <xdr:sp macro="" textlink="">
          <xdr:nvSpPr>
            <xdr:cNvPr id="1422354" name="Check Box 18" hidden="1">
              <a:extLst>
                <a:ext uri="{63B3BB69-23CF-44E3-9099-C40C66FF867C}">
                  <a14:compatExt spid="_x0000_s1422354"/>
                </a:ext>
                <a:ext uri="{FF2B5EF4-FFF2-40B4-BE49-F238E27FC236}">
                  <a16:creationId xmlns:a16="http://schemas.microsoft.com/office/drawing/2014/main" id="{00000000-0008-0000-2300-000012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34</xdr:row>
          <xdr:rowOff>19050</xdr:rowOff>
        </xdr:from>
        <xdr:to>
          <xdr:col>30</xdr:col>
          <xdr:colOff>104775</xdr:colOff>
          <xdr:row>34</xdr:row>
          <xdr:rowOff>228600</xdr:rowOff>
        </xdr:to>
        <xdr:sp macro="" textlink="">
          <xdr:nvSpPr>
            <xdr:cNvPr id="1422355" name="Check Box 19" hidden="1">
              <a:extLst>
                <a:ext uri="{63B3BB69-23CF-44E3-9099-C40C66FF867C}">
                  <a14:compatExt spid="_x0000_s1422355"/>
                </a:ext>
                <a:ext uri="{FF2B5EF4-FFF2-40B4-BE49-F238E27FC236}">
                  <a16:creationId xmlns:a16="http://schemas.microsoft.com/office/drawing/2014/main" id="{00000000-0008-0000-2300-000013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30</xdr:row>
          <xdr:rowOff>28575</xdr:rowOff>
        </xdr:from>
        <xdr:to>
          <xdr:col>21</xdr:col>
          <xdr:colOff>9525</xdr:colOff>
          <xdr:row>30</xdr:row>
          <xdr:rowOff>209550</xdr:rowOff>
        </xdr:to>
        <xdr:sp macro="" textlink="">
          <xdr:nvSpPr>
            <xdr:cNvPr id="1422356" name="Check Box 20" hidden="1">
              <a:extLst>
                <a:ext uri="{63B3BB69-23CF-44E3-9099-C40C66FF867C}">
                  <a14:compatExt spid="_x0000_s1422356"/>
                </a:ext>
                <a:ext uri="{FF2B5EF4-FFF2-40B4-BE49-F238E27FC236}">
                  <a16:creationId xmlns:a16="http://schemas.microsoft.com/office/drawing/2014/main" id="{00000000-0008-0000-2300-000014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31</xdr:row>
          <xdr:rowOff>19050</xdr:rowOff>
        </xdr:from>
        <xdr:to>
          <xdr:col>14</xdr:col>
          <xdr:colOff>0</xdr:colOff>
          <xdr:row>31</xdr:row>
          <xdr:rowOff>238125</xdr:rowOff>
        </xdr:to>
        <xdr:sp macro="" textlink="">
          <xdr:nvSpPr>
            <xdr:cNvPr id="1422357" name="Check Box 21" hidden="1">
              <a:extLst>
                <a:ext uri="{63B3BB69-23CF-44E3-9099-C40C66FF867C}">
                  <a14:compatExt spid="_x0000_s1422357"/>
                </a:ext>
                <a:ext uri="{FF2B5EF4-FFF2-40B4-BE49-F238E27FC236}">
                  <a16:creationId xmlns:a16="http://schemas.microsoft.com/office/drawing/2014/main" id="{00000000-0008-0000-2300-000015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32</xdr:row>
          <xdr:rowOff>0</xdr:rowOff>
        </xdr:from>
        <xdr:to>
          <xdr:col>22</xdr:col>
          <xdr:colOff>47625</xdr:colOff>
          <xdr:row>33</xdr:row>
          <xdr:rowOff>9525</xdr:rowOff>
        </xdr:to>
        <xdr:sp macro="" textlink="">
          <xdr:nvSpPr>
            <xdr:cNvPr id="1422358" name="Check Box 22" hidden="1">
              <a:extLst>
                <a:ext uri="{63B3BB69-23CF-44E3-9099-C40C66FF867C}">
                  <a14:compatExt spid="_x0000_s1422358"/>
                </a:ext>
                <a:ext uri="{FF2B5EF4-FFF2-40B4-BE49-F238E27FC236}">
                  <a16:creationId xmlns:a16="http://schemas.microsoft.com/office/drawing/2014/main" id="{00000000-0008-0000-2300-000016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35</xdr:row>
          <xdr:rowOff>28575</xdr:rowOff>
        </xdr:from>
        <xdr:to>
          <xdr:col>13</xdr:col>
          <xdr:colOff>0</xdr:colOff>
          <xdr:row>35</xdr:row>
          <xdr:rowOff>228600</xdr:rowOff>
        </xdr:to>
        <xdr:sp macro="" textlink="">
          <xdr:nvSpPr>
            <xdr:cNvPr id="1422359" name="Check Box 23" hidden="1">
              <a:extLst>
                <a:ext uri="{63B3BB69-23CF-44E3-9099-C40C66FF867C}">
                  <a14:compatExt spid="_x0000_s1422359"/>
                </a:ext>
                <a:ext uri="{FF2B5EF4-FFF2-40B4-BE49-F238E27FC236}">
                  <a16:creationId xmlns:a16="http://schemas.microsoft.com/office/drawing/2014/main" id="{00000000-0008-0000-2300-000017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30</xdr:row>
          <xdr:rowOff>28575</xdr:rowOff>
        </xdr:from>
        <xdr:to>
          <xdr:col>29</xdr:col>
          <xdr:colOff>0</xdr:colOff>
          <xdr:row>30</xdr:row>
          <xdr:rowOff>228600</xdr:rowOff>
        </xdr:to>
        <xdr:sp macro="" textlink="">
          <xdr:nvSpPr>
            <xdr:cNvPr id="1422360" name="Check Box 24" hidden="1">
              <a:extLst>
                <a:ext uri="{63B3BB69-23CF-44E3-9099-C40C66FF867C}">
                  <a14:compatExt spid="_x0000_s1422360"/>
                </a:ext>
                <a:ext uri="{FF2B5EF4-FFF2-40B4-BE49-F238E27FC236}">
                  <a16:creationId xmlns:a16="http://schemas.microsoft.com/office/drawing/2014/main" id="{00000000-0008-0000-2300-000018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32</xdr:row>
          <xdr:rowOff>0</xdr:rowOff>
        </xdr:from>
        <xdr:to>
          <xdr:col>30</xdr:col>
          <xdr:colOff>114300</xdr:colOff>
          <xdr:row>33</xdr:row>
          <xdr:rowOff>28575</xdr:rowOff>
        </xdr:to>
        <xdr:sp macro="" textlink="">
          <xdr:nvSpPr>
            <xdr:cNvPr id="1422361" name="Check Box 25" hidden="1">
              <a:extLst>
                <a:ext uri="{63B3BB69-23CF-44E3-9099-C40C66FF867C}">
                  <a14:compatExt spid="_x0000_s1422361"/>
                </a:ext>
                <a:ext uri="{FF2B5EF4-FFF2-40B4-BE49-F238E27FC236}">
                  <a16:creationId xmlns:a16="http://schemas.microsoft.com/office/drawing/2014/main" id="{00000000-0008-0000-2300-000019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34</xdr:row>
          <xdr:rowOff>28575</xdr:rowOff>
        </xdr:from>
        <xdr:to>
          <xdr:col>21</xdr:col>
          <xdr:colOff>76200</xdr:colOff>
          <xdr:row>34</xdr:row>
          <xdr:rowOff>238125</xdr:rowOff>
        </xdr:to>
        <xdr:sp macro="" textlink="">
          <xdr:nvSpPr>
            <xdr:cNvPr id="1422362" name="Check Box 26" hidden="1">
              <a:extLst>
                <a:ext uri="{63B3BB69-23CF-44E3-9099-C40C66FF867C}">
                  <a14:compatExt spid="_x0000_s1422362"/>
                </a:ext>
                <a:ext uri="{FF2B5EF4-FFF2-40B4-BE49-F238E27FC236}">
                  <a16:creationId xmlns:a16="http://schemas.microsoft.com/office/drawing/2014/main" id="{00000000-0008-0000-2300-00001A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238125</xdr:rowOff>
        </xdr:from>
        <xdr:to>
          <xdr:col>13</xdr:col>
          <xdr:colOff>0</xdr:colOff>
          <xdr:row>33</xdr:row>
          <xdr:rowOff>209550</xdr:rowOff>
        </xdr:to>
        <xdr:sp macro="" textlink="">
          <xdr:nvSpPr>
            <xdr:cNvPr id="1422363" name="Check Box 27" hidden="1">
              <a:extLst>
                <a:ext uri="{63B3BB69-23CF-44E3-9099-C40C66FF867C}">
                  <a14:compatExt spid="_x0000_s1422363"/>
                </a:ext>
                <a:ext uri="{FF2B5EF4-FFF2-40B4-BE49-F238E27FC236}">
                  <a16:creationId xmlns:a16="http://schemas.microsoft.com/office/drawing/2014/main" id="{00000000-0008-0000-2300-00001B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115418</xdr:colOff>
      <xdr:row>40</xdr:row>
      <xdr:rowOff>152400</xdr:rowOff>
    </xdr:from>
    <xdr:to>
      <xdr:col>26</xdr:col>
      <xdr:colOff>115420</xdr:colOff>
      <xdr:row>41</xdr:row>
      <xdr:rowOff>152400</xdr:rowOff>
    </xdr:to>
    <xdr:grpSp>
      <xdr:nvGrpSpPr>
        <xdr:cNvPr id="6" name="グループ化 5">
          <a:extLst>
            <a:ext uri="{FF2B5EF4-FFF2-40B4-BE49-F238E27FC236}">
              <a16:creationId xmlns:a16="http://schemas.microsoft.com/office/drawing/2014/main" id="{00000000-0008-0000-2300-000006000000}"/>
            </a:ext>
          </a:extLst>
        </xdr:cNvPr>
        <xdr:cNvGrpSpPr/>
      </xdr:nvGrpSpPr>
      <xdr:grpSpPr>
        <a:xfrm>
          <a:off x="3420593" y="7343775"/>
          <a:ext cx="1266827" cy="171450"/>
          <a:chOff x="2566173" y="3002996"/>
          <a:chExt cx="1255057" cy="168094"/>
        </a:xfrm>
      </xdr:grpSpPr>
      <xdr:sp macro="" textlink="">
        <xdr:nvSpPr>
          <xdr:cNvPr id="7" name="Check Box 15" hidden="1">
            <a:extLst>
              <a:ext uri="{63B3BB69-23CF-44E3-9099-C40C66FF867C}">
                <a14:compatExt xmlns:a14="http://schemas.microsoft.com/office/drawing/2010/main" spid="_x0000_s553043"/>
              </a:ext>
              <a:ext uri="{FF2B5EF4-FFF2-40B4-BE49-F238E27FC236}">
                <a16:creationId xmlns:a16="http://schemas.microsoft.com/office/drawing/2014/main" id="{00000000-0008-0000-2300-000007000000}"/>
              </a:ext>
            </a:extLst>
          </xdr:cNvPr>
          <xdr:cNvSpPr/>
        </xdr:nvSpPr>
        <xdr:spPr bwMode="auto">
          <a:xfrm>
            <a:off x="2566173" y="3002996"/>
            <a:ext cx="705988" cy="1680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6" hidden="1">
            <a:extLst>
              <a:ext uri="{63B3BB69-23CF-44E3-9099-C40C66FF867C}">
                <a14:compatExt xmlns:a14="http://schemas.microsoft.com/office/drawing/2010/main" spid="_x0000_s553044"/>
              </a:ext>
              <a:ext uri="{FF2B5EF4-FFF2-40B4-BE49-F238E27FC236}">
                <a16:creationId xmlns:a16="http://schemas.microsoft.com/office/drawing/2014/main" id="{00000000-0008-0000-2300-000008000000}"/>
              </a:ext>
            </a:extLst>
          </xdr:cNvPr>
          <xdr:cNvSpPr/>
        </xdr:nvSpPr>
        <xdr:spPr bwMode="auto">
          <a:xfrm>
            <a:off x="3204954" y="3003005"/>
            <a:ext cx="616276" cy="168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86843</xdr:colOff>
          <xdr:row>42</xdr:row>
          <xdr:rowOff>9525</xdr:rowOff>
        </xdr:from>
        <xdr:to>
          <xdr:col>24</xdr:col>
          <xdr:colOff>86843</xdr:colOff>
          <xdr:row>43</xdr:row>
          <xdr:rowOff>9525</xdr:rowOff>
        </xdr:to>
        <xdr:grpSp>
          <xdr:nvGrpSpPr>
            <xdr:cNvPr id="9" name="グループ化 1">
              <a:extLst>
                <a:ext uri="{FF2B5EF4-FFF2-40B4-BE49-F238E27FC236}">
                  <a16:creationId xmlns:a16="http://schemas.microsoft.com/office/drawing/2014/main" id="{00000000-0008-0000-2300-000009000000}"/>
                </a:ext>
              </a:extLst>
            </xdr:cNvPr>
            <xdr:cNvGrpSpPr>
              <a:grpSpLocks/>
            </xdr:cNvGrpSpPr>
          </xdr:nvGrpSpPr>
          <xdr:grpSpPr bwMode="auto">
            <a:xfrm>
              <a:off x="3030068" y="7543800"/>
              <a:ext cx="1266825" cy="171450"/>
              <a:chOff x="25661" y="30029"/>
              <a:chExt cx="12551" cy="1681"/>
            </a:xfrm>
          </xdr:grpSpPr>
          <xdr:sp macro="" textlink="">
            <xdr:nvSpPr>
              <xdr:cNvPr id="1422364" name="Check Box 28" hidden="1">
                <a:extLst>
                  <a:ext uri="{63B3BB69-23CF-44E3-9099-C40C66FF867C}">
                    <a14:compatExt spid="_x0000_s1422364"/>
                  </a:ext>
                  <a:ext uri="{FF2B5EF4-FFF2-40B4-BE49-F238E27FC236}">
                    <a16:creationId xmlns:a16="http://schemas.microsoft.com/office/drawing/2014/main" id="{00000000-0008-0000-2300-00001CB415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65" name="Check Box 29" hidden="1">
                <a:extLst>
                  <a:ext uri="{63B3BB69-23CF-44E3-9099-C40C66FF867C}">
                    <a14:compatExt spid="_x0000_s1422365"/>
                  </a:ext>
                  <a:ext uri="{FF2B5EF4-FFF2-40B4-BE49-F238E27FC236}">
                    <a16:creationId xmlns:a16="http://schemas.microsoft.com/office/drawing/2014/main" id="{00000000-0008-0000-2300-00001DB415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81329</xdr:colOff>
          <xdr:row>46</xdr:row>
          <xdr:rowOff>131155</xdr:rowOff>
        </xdr:from>
        <xdr:to>
          <xdr:col>24</xdr:col>
          <xdr:colOff>81329</xdr:colOff>
          <xdr:row>47</xdr:row>
          <xdr:rowOff>131156</xdr:rowOff>
        </xdr:to>
        <xdr:grpSp>
          <xdr:nvGrpSpPr>
            <xdr:cNvPr id="10" name="グループ化 1">
              <a:extLst>
                <a:ext uri="{FF2B5EF4-FFF2-40B4-BE49-F238E27FC236}">
                  <a16:creationId xmlns:a16="http://schemas.microsoft.com/office/drawing/2014/main" id="{00000000-0008-0000-2300-00000A000000}"/>
                </a:ext>
              </a:extLst>
            </xdr:cNvPr>
            <xdr:cNvGrpSpPr>
              <a:grpSpLocks/>
            </xdr:cNvGrpSpPr>
          </xdr:nvGrpSpPr>
          <xdr:grpSpPr bwMode="auto">
            <a:xfrm>
              <a:off x="3024554" y="8351230"/>
              <a:ext cx="1266825" cy="171451"/>
              <a:chOff x="25661" y="30029"/>
              <a:chExt cx="12551" cy="1681"/>
            </a:xfrm>
          </xdr:grpSpPr>
          <xdr:sp macro="" textlink="">
            <xdr:nvSpPr>
              <xdr:cNvPr id="1422366" name="Check Box 30" hidden="1">
                <a:extLst>
                  <a:ext uri="{63B3BB69-23CF-44E3-9099-C40C66FF867C}">
                    <a14:compatExt spid="_x0000_s1422366"/>
                  </a:ext>
                  <a:ext uri="{FF2B5EF4-FFF2-40B4-BE49-F238E27FC236}">
                    <a16:creationId xmlns:a16="http://schemas.microsoft.com/office/drawing/2014/main" id="{00000000-0008-0000-2300-00001EB415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67" name="Check Box 31" hidden="1">
                <a:extLst>
                  <a:ext uri="{63B3BB69-23CF-44E3-9099-C40C66FF867C}">
                    <a14:compatExt spid="_x0000_s1422367"/>
                  </a:ext>
                  <a:ext uri="{FF2B5EF4-FFF2-40B4-BE49-F238E27FC236}">
                    <a16:creationId xmlns:a16="http://schemas.microsoft.com/office/drawing/2014/main" id="{00000000-0008-0000-2300-00001FB415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67</xdr:row>
          <xdr:rowOff>0</xdr:rowOff>
        </xdr:from>
        <xdr:to>
          <xdr:col>32</xdr:col>
          <xdr:colOff>0</xdr:colOff>
          <xdr:row>68</xdr:row>
          <xdr:rowOff>28575</xdr:rowOff>
        </xdr:to>
        <xdr:sp macro="" textlink="">
          <xdr:nvSpPr>
            <xdr:cNvPr id="1262593" name="Check Box 16" hidden="1">
              <a:extLst>
                <a:ext uri="{63B3BB69-23CF-44E3-9099-C40C66FF867C}">
                  <a14:compatExt spid="_x0000_s1262593"/>
                </a:ext>
                <a:ext uri="{FF2B5EF4-FFF2-40B4-BE49-F238E27FC236}">
                  <a16:creationId xmlns:a16="http://schemas.microsoft.com/office/drawing/2014/main" id="{00000000-0008-0000-0600-000001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67</xdr:row>
          <xdr:rowOff>0</xdr:rowOff>
        </xdr:from>
        <xdr:to>
          <xdr:col>35</xdr:col>
          <xdr:colOff>38100</xdr:colOff>
          <xdr:row>68</xdr:row>
          <xdr:rowOff>19050</xdr:rowOff>
        </xdr:to>
        <xdr:sp macro="" textlink="">
          <xdr:nvSpPr>
            <xdr:cNvPr id="1262594" name="Check Box 17" hidden="1">
              <a:extLst>
                <a:ext uri="{63B3BB69-23CF-44E3-9099-C40C66FF867C}">
                  <a14:compatExt spid="_x0000_s1262594"/>
                </a:ext>
                <a:ext uri="{FF2B5EF4-FFF2-40B4-BE49-F238E27FC236}">
                  <a16:creationId xmlns:a16="http://schemas.microsoft.com/office/drawing/2014/main" id="{00000000-0008-0000-0600-000002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68</xdr:row>
      <xdr:rowOff>152400</xdr:rowOff>
    </xdr:from>
    <xdr:to>
      <xdr:col>35</xdr:col>
      <xdr:colOff>38100</xdr:colOff>
      <xdr:row>70</xdr:row>
      <xdr:rowOff>9525</xdr:rowOff>
    </xdr:to>
    <xdr:grpSp>
      <xdr:nvGrpSpPr>
        <xdr:cNvPr id="2" name="グループ化 11">
          <a:extLst>
            <a:ext uri="{FF2B5EF4-FFF2-40B4-BE49-F238E27FC236}">
              <a16:creationId xmlns:a16="http://schemas.microsoft.com/office/drawing/2014/main" id="{00000000-0008-0000-0600-000002000000}"/>
            </a:ext>
          </a:extLst>
        </xdr:cNvPr>
        <xdr:cNvGrpSpPr>
          <a:grpSpLocks/>
        </xdr:cNvGrpSpPr>
      </xdr:nvGrpSpPr>
      <xdr:grpSpPr bwMode="auto">
        <a:xfrm>
          <a:off x="5543550" y="11492753"/>
          <a:ext cx="1162050" cy="215713"/>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68</xdr:row>
          <xdr:rowOff>152400</xdr:rowOff>
        </xdr:from>
        <xdr:to>
          <xdr:col>31</xdr:col>
          <xdr:colOff>180975</xdr:colOff>
          <xdr:row>70</xdr:row>
          <xdr:rowOff>9525</xdr:rowOff>
        </xdr:to>
        <xdr:sp macro="" textlink="">
          <xdr:nvSpPr>
            <xdr:cNvPr id="1262595" name="Check Box 3" hidden="1">
              <a:extLst>
                <a:ext uri="{63B3BB69-23CF-44E3-9099-C40C66FF867C}">
                  <a14:compatExt spid="_x0000_s1262595"/>
                </a:ext>
                <a:ext uri="{FF2B5EF4-FFF2-40B4-BE49-F238E27FC236}">
                  <a16:creationId xmlns:a16="http://schemas.microsoft.com/office/drawing/2014/main" id="{00000000-0008-0000-0600-000003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68</xdr:row>
          <xdr:rowOff>152400</xdr:rowOff>
        </xdr:from>
        <xdr:to>
          <xdr:col>35</xdr:col>
          <xdr:colOff>28575</xdr:colOff>
          <xdr:row>70</xdr:row>
          <xdr:rowOff>0</xdr:rowOff>
        </xdr:to>
        <xdr:sp macro="" textlink="">
          <xdr:nvSpPr>
            <xdr:cNvPr id="1262596" name="Check Box 4" hidden="1">
              <a:extLst>
                <a:ext uri="{63B3BB69-23CF-44E3-9099-C40C66FF867C}">
                  <a14:compatExt spid="_x0000_s1262596"/>
                </a:ext>
                <a:ext uri="{FF2B5EF4-FFF2-40B4-BE49-F238E27FC236}">
                  <a16:creationId xmlns:a16="http://schemas.microsoft.com/office/drawing/2014/main" id="{00000000-0008-0000-0600-000004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73</xdr:row>
          <xdr:rowOff>0</xdr:rowOff>
        </xdr:from>
        <xdr:to>
          <xdr:col>31</xdr:col>
          <xdr:colOff>180975</xdr:colOff>
          <xdr:row>74</xdr:row>
          <xdr:rowOff>28575</xdr:rowOff>
        </xdr:to>
        <xdr:sp macro="" textlink="">
          <xdr:nvSpPr>
            <xdr:cNvPr id="1262597" name="Check Box 5" hidden="1">
              <a:extLst>
                <a:ext uri="{63B3BB69-23CF-44E3-9099-C40C66FF867C}">
                  <a14:compatExt spid="_x0000_s1262597"/>
                </a:ext>
                <a:ext uri="{FF2B5EF4-FFF2-40B4-BE49-F238E27FC236}">
                  <a16:creationId xmlns:a16="http://schemas.microsoft.com/office/drawing/2014/main" id="{00000000-0008-0000-0600-000005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73</xdr:row>
          <xdr:rowOff>0</xdr:rowOff>
        </xdr:from>
        <xdr:to>
          <xdr:col>35</xdr:col>
          <xdr:colOff>28575</xdr:colOff>
          <xdr:row>74</xdr:row>
          <xdr:rowOff>19050</xdr:rowOff>
        </xdr:to>
        <xdr:sp macro="" textlink="">
          <xdr:nvSpPr>
            <xdr:cNvPr id="1262598" name="Check Box 6" hidden="1">
              <a:extLst>
                <a:ext uri="{63B3BB69-23CF-44E3-9099-C40C66FF867C}">
                  <a14:compatExt spid="_x0000_s1262598"/>
                </a:ext>
                <a:ext uri="{FF2B5EF4-FFF2-40B4-BE49-F238E27FC236}">
                  <a16:creationId xmlns:a16="http://schemas.microsoft.com/office/drawing/2014/main" id="{00000000-0008-0000-0600-000006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47625</xdr:rowOff>
        </xdr:to>
        <xdr:sp macro="" textlink="">
          <xdr:nvSpPr>
            <xdr:cNvPr id="1262599" name="Check Box 7" hidden="1">
              <a:extLst>
                <a:ext uri="{63B3BB69-23CF-44E3-9099-C40C66FF867C}">
                  <a14:compatExt spid="_x0000_s1262599"/>
                </a:ext>
                <a:ext uri="{FF2B5EF4-FFF2-40B4-BE49-F238E27FC236}">
                  <a16:creationId xmlns:a16="http://schemas.microsoft.com/office/drawing/2014/main" id="{00000000-0008-0000-0600-000007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38100</xdr:rowOff>
        </xdr:to>
        <xdr:sp macro="" textlink="">
          <xdr:nvSpPr>
            <xdr:cNvPr id="1262600" name="Check Box 8" hidden="1">
              <a:extLst>
                <a:ext uri="{63B3BB69-23CF-44E3-9099-C40C66FF867C}">
                  <a14:compatExt spid="_x0000_s1262600"/>
                </a:ext>
                <a:ext uri="{FF2B5EF4-FFF2-40B4-BE49-F238E27FC236}">
                  <a16:creationId xmlns:a16="http://schemas.microsoft.com/office/drawing/2014/main" id="{00000000-0008-0000-0600-000008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5</xdr:col>
      <xdr:colOff>158563</xdr:colOff>
      <xdr:row>5</xdr:row>
      <xdr:rowOff>130553</xdr:rowOff>
    </xdr:from>
    <xdr:to>
      <xdr:col>60</xdr:col>
      <xdr:colOff>63314</xdr:colOff>
      <xdr:row>52</xdr:row>
      <xdr:rowOff>157715</xdr:rowOff>
    </xdr:to>
    <xdr:grpSp>
      <xdr:nvGrpSpPr>
        <xdr:cNvPr id="40" name="グループ化 39">
          <a:extLst>
            <a:ext uri="{FF2B5EF4-FFF2-40B4-BE49-F238E27FC236}">
              <a16:creationId xmlns:a16="http://schemas.microsoft.com/office/drawing/2014/main" id="{00000000-0008-0000-0600-000028000000}"/>
            </a:ext>
          </a:extLst>
        </xdr:cNvPr>
        <xdr:cNvGrpSpPr/>
      </xdr:nvGrpSpPr>
      <xdr:grpSpPr>
        <a:xfrm>
          <a:off x="1111063" y="914965"/>
          <a:ext cx="10494310" cy="7938515"/>
          <a:chOff x="1095375" y="1085407"/>
          <a:chExt cx="10477501" cy="8485399"/>
        </a:xfrm>
      </xdr:grpSpPr>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1095375" y="1178203"/>
            <a:ext cx="4229100" cy="1400175"/>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6981825" y="1085407"/>
            <a:ext cx="638175" cy="1457324"/>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0" name="直線矢印コネクタ 19">
            <a:extLst>
              <a:ext uri="{FF2B5EF4-FFF2-40B4-BE49-F238E27FC236}">
                <a16:creationId xmlns:a16="http://schemas.microsoft.com/office/drawing/2014/main" id="{00000000-0008-0000-0600-000014000000}"/>
              </a:ext>
            </a:extLst>
          </xdr:cNvPr>
          <xdr:cNvCxnSpPr/>
        </xdr:nvCxnSpPr>
        <xdr:spPr>
          <a:xfrm flipV="1">
            <a:off x="6315075" y="2295525"/>
            <a:ext cx="762000" cy="89535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1" name="直線矢印コネクタ 20">
            <a:extLst>
              <a:ext uri="{FF2B5EF4-FFF2-40B4-BE49-F238E27FC236}">
                <a16:creationId xmlns:a16="http://schemas.microsoft.com/office/drawing/2014/main" id="{00000000-0008-0000-0600-000015000000}"/>
              </a:ext>
            </a:extLst>
          </xdr:cNvPr>
          <xdr:cNvCxnSpPr>
            <a:cxnSpLocks/>
          </xdr:cNvCxnSpPr>
        </xdr:nvCxnSpPr>
        <xdr:spPr>
          <a:xfrm flipH="1">
            <a:off x="3781425" y="3543300"/>
            <a:ext cx="2838450" cy="3923557"/>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2" name="正方形/長方形 21">
            <a:extLst>
              <a:ext uri="{FF2B5EF4-FFF2-40B4-BE49-F238E27FC236}">
                <a16:creationId xmlns:a16="http://schemas.microsoft.com/office/drawing/2014/main" id="{00000000-0008-0000-0600-000016000000}"/>
              </a:ext>
            </a:extLst>
          </xdr:cNvPr>
          <xdr:cNvSpPr/>
        </xdr:nvSpPr>
        <xdr:spPr>
          <a:xfrm>
            <a:off x="5192715" y="3238474"/>
            <a:ext cx="1790008" cy="326363"/>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cxnSp macro="">
        <xdr:nvCxnSpPr>
          <xdr:cNvPr id="23" name="直線矢印コネクタ 22">
            <a:extLst>
              <a:ext uri="{FF2B5EF4-FFF2-40B4-BE49-F238E27FC236}">
                <a16:creationId xmlns:a16="http://schemas.microsoft.com/office/drawing/2014/main" id="{00000000-0008-0000-0600-000017000000}"/>
              </a:ext>
            </a:extLst>
          </xdr:cNvPr>
          <xdr:cNvCxnSpPr/>
        </xdr:nvCxnSpPr>
        <xdr:spPr>
          <a:xfrm flipH="1" flipV="1">
            <a:off x="4676775" y="2257425"/>
            <a:ext cx="1619250" cy="95250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4" name="楕円 33">
            <a:extLst>
              <a:ext uri="{FF2B5EF4-FFF2-40B4-BE49-F238E27FC236}">
                <a16:creationId xmlns:a16="http://schemas.microsoft.com/office/drawing/2014/main" id="{00000000-0008-0000-0600-000022000000}"/>
              </a:ext>
            </a:extLst>
          </xdr:cNvPr>
          <xdr:cNvSpPr/>
        </xdr:nvSpPr>
        <xdr:spPr>
          <a:xfrm>
            <a:off x="3343275" y="7429500"/>
            <a:ext cx="537210" cy="211176"/>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楕円 34">
            <a:extLst>
              <a:ext uri="{FF2B5EF4-FFF2-40B4-BE49-F238E27FC236}">
                <a16:creationId xmlns:a16="http://schemas.microsoft.com/office/drawing/2014/main" id="{00000000-0008-0000-0600-000023000000}"/>
              </a:ext>
            </a:extLst>
          </xdr:cNvPr>
          <xdr:cNvSpPr/>
        </xdr:nvSpPr>
        <xdr:spPr>
          <a:xfrm>
            <a:off x="10839450" y="9244443"/>
            <a:ext cx="733426" cy="326363"/>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6" name="直線矢印コネクタ 35">
            <a:extLst>
              <a:ext uri="{FF2B5EF4-FFF2-40B4-BE49-F238E27FC236}">
                <a16:creationId xmlns:a16="http://schemas.microsoft.com/office/drawing/2014/main" id="{00000000-0008-0000-0600-000024000000}"/>
              </a:ext>
            </a:extLst>
          </xdr:cNvPr>
          <xdr:cNvCxnSpPr/>
        </xdr:nvCxnSpPr>
        <xdr:spPr>
          <a:xfrm>
            <a:off x="3800475" y="7734300"/>
            <a:ext cx="7172324" cy="1494388"/>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9" name="楕円 38">
            <a:extLst>
              <a:ext uri="{FF2B5EF4-FFF2-40B4-BE49-F238E27FC236}">
                <a16:creationId xmlns:a16="http://schemas.microsoft.com/office/drawing/2014/main" id="{00000000-0008-0000-0600-000027000000}"/>
              </a:ext>
            </a:extLst>
          </xdr:cNvPr>
          <xdr:cNvSpPr/>
        </xdr:nvSpPr>
        <xdr:spPr>
          <a:xfrm>
            <a:off x="3352800" y="7620000"/>
            <a:ext cx="518872" cy="209989"/>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29</xdr:col>
          <xdr:colOff>19050</xdr:colOff>
          <xdr:row>67</xdr:row>
          <xdr:rowOff>0</xdr:rowOff>
        </xdr:from>
        <xdr:to>
          <xdr:col>32</xdr:col>
          <xdr:colOff>0</xdr:colOff>
          <xdr:row>68</xdr:row>
          <xdr:rowOff>28575</xdr:rowOff>
        </xdr:to>
        <xdr:sp macro="" textlink="">
          <xdr:nvSpPr>
            <xdr:cNvPr id="1262611" name="Check Box 16" hidden="1">
              <a:extLst>
                <a:ext uri="{63B3BB69-23CF-44E3-9099-C40C66FF867C}">
                  <a14:compatExt spid="_x0000_s1262611"/>
                </a:ext>
                <a:ext uri="{FF2B5EF4-FFF2-40B4-BE49-F238E27FC236}">
                  <a16:creationId xmlns:a16="http://schemas.microsoft.com/office/drawing/2014/main" id="{00000000-0008-0000-0600-000013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67</xdr:row>
          <xdr:rowOff>0</xdr:rowOff>
        </xdr:from>
        <xdr:to>
          <xdr:col>35</xdr:col>
          <xdr:colOff>38100</xdr:colOff>
          <xdr:row>68</xdr:row>
          <xdr:rowOff>19050</xdr:rowOff>
        </xdr:to>
        <xdr:sp macro="" textlink="">
          <xdr:nvSpPr>
            <xdr:cNvPr id="1262612" name="Check Box 17" hidden="1">
              <a:extLst>
                <a:ext uri="{63B3BB69-23CF-44E3-9099-C40C66FF867C}">
                  <a14:compatExt spid="_x0000_s1262612"/>
                </a:ext>
                <a:ext uri="{FF2B5EF4-FFF2-40B4-BE49-F238E27FC236}">
                  <a16:creationId xmlns:a16="http://schemas.microsoft.com/office/drawing/2014/main" id="{00000000-0008-0000-0600-000014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68</xdr:row>
      <xdr:rowOff>152400</xdr:rowOff>
    </xdr:from>
    <xdr:to>
      <xdr:col>35</xdr:col>
      <xdr:colOff>38100</xdr:colOff>
      <xdr:row>70</xdr:row>
      <xdr:rowOff>9525</xdr:rowOff>
    </xdr:to>
    <xdr:grpSp>
      <xdr:nvGrpSpPr>
        <xdr:cNvPr id="5" name="グループ化 11">
          <a:extLst>
            <a:ext uri="{FF2B5EF4-FFF2-40B4-BE49-F238E27FC236}">
              <a16:creationId xmlns:a16="http://schemas.microsoft.com/office/drawing/2014/main" id="{00000000-0008-0000-0600-000005000000}"/>
            </a:ext>
          </a:extLst>
        </xdr:cNvPr>
        <xdr:cNvGrpSpPr>
          <a:grpSpLocks/>
        </xdr:cNvGrpSpPr>
      </xdr:nvGrpSpPr>
      <xdr:grpSpPr bwMode="auto">
        <a:xfrm>
          <a:off x="5543550" y="11492753"/>
          <a:ext cx="1162050" cy="215713"/>
          <a:chOff x="30597" y="24271"/>
          <a:chExt cx="11560" cy="2028"/>
        </a:xfrm>
      </xdr:grpSpPr>
      <xdr:sp macro="" textlink="">
        <xdr:nvSpPr>
          <xdr:cNvPr id="6"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6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7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68</xdr:row>
          <xdr:rowOff>152400</xdr:rowOff>
        </xdr:from>
        <xdr:to>
          <xdr:col>31</xdr:col>
          <xdr:colOff>180975</xdr:colOff>
          <xdr:row>70</xdr:row>
          <xdr:rowOff>9525</xdr:rowOff>
        </xdr:to>
        <xdr:sp macro="" textlink="">
          <xdr:nvSpPr>
            <xdr:cNvPr id="1262613" name="Check Box 21" hidden="1">
              <a:extLst>
                <a:ext uri="{63B3BB69-23CF-44E3-9099-C40C66FF867C}">
                  <a14:compatExt spid="_x0000_s1262613"/>
                </a:ext>
                <a:ext uri="{FF2B5EF4-FFF2-40B4-BE49-F238E27FC236}">
                  <a16:creationId xmlns:a16="http://schemas.microsoft.com/office/drawing/2014/main" id="{00000000-0008-0000-0600-000015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68</xdr:row>
          <xdr:rowOff>152400</xdr:rowOff>
        </xdr:from>
        <xdr:to>
          <xdr:col>35</xdr:col>
          <xdr:colOff>28575</xdr:colOff>
          <xdr:row>70</xdr:row>
          <xdr:rowOff>0</xdr:rowOff>
        </xdr:to>
        <xdr:sp macro="" textlink="">
          <xdr:nvSpPr>
            <xdr:cNvPr id="1262614" name="Check Box 22" hidden="1">
              <a:extLst>
                <a:ext uri="{63B3BB69-23CF-44E3-9099-C40C66FF867C}">
                  <a14:compatExt spid="_x0000_s1262614"/>
                </a:ext>
                <a:ext uri="{FF2B5EF4-FFF2-40B4-BE49-F238E27FC236}">
                  <a16:creationId xmlns:a16="http://schemas.microsoft.com/office/drawing/2014/main" id="{00000000-0008-0000-0600-000016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73</xdr:row>
          <xdr:rowOff>0</xdr:rowOff>
        </xdr:from>
        <xdr:to>
          <xdr:col>31</xdr:col>
          <xdr:colOff>180975</xdr:colOff>
          <xdr:row>74</xdr:row>
          <xdr:rowOff>28575</xdr:rowOff>
        </xdr:to>
        <xdr:sp macro="" textlink="">
          <xdr:nvSpPr>
            <xdr:cNvPr id="1262615" name="Check Box 23" hidden="1">
              <a:extLst>
                <a:ext uri="{63B3BB69-23CF-44E3-9099-C40C66FF867C}">
                  <a14:compatExt spid="_x0000_s1262615"/>
                </a:ext>
                <a:ext uri="{FF2B5EF4-FFF2-40B4-BE49-F238E27FC236}">
                  <a16:creationId xmlns:a16="http://schemas.microsoft.com/office/drawing/2014/main" id="{00000000-0008-0000-0600-000017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73</xdr:row>
          <xdr:rowOff>0</xdr:rowOff>
        </xdr:from>
        <xdr:to>
          <xdr:col>35</xdr:col>
          <xdr:colOff>28575</xdr:colOff>
          <xdr:row>74</xdr:row>
          <xdr:rowOff>19050</xdr:rowOff>
        </xdr:to>
        <xdr:sp macro="" textlink="">
          <xdr:nvSpPr>
            <xdr:cNvPr id="1262616" name="Check Box 24" hidden="1">
              <a:extLst>
                <a:ext uri="{63B3BB69-23CF-44E3-9099-C40C66FF867C}">
                  <a14:compatExt spid="_x0000_s1262616"/>
                </a:ext>
                <a:ext uri="{FF2B5EF4-FFF2-40B4-BE49-F238E27FC236}">
                  <a16:creationId xmlns:a16="http://schemas.microsoft.com/office/drawing/2014/main" id="{00000000-0008-0000-0600-000018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47625</xdr:rowOff>
        </xdr:to>
        <xdr:sp macro="" textlink="">
          <xdr:nvSpPr>
            <xdr:cNvPr id="1262617" name="Check Box 25" hidden="1">
              <a:extLst>
                <a:ext uri="{63B3BB69-23CF-44E3-9099-C40C66FF867C}">
                  <a14:compatExt spid="_x0000_s1262617"/>
                </a:ext>
                <a:ext uri="{FF2B5EF4-FFF2-40B4-BE49-F238E27FC236}">
                  <a16:creationId xmlns:a16="http://schemas.microsoft.com/office/drawing/2014/main" id="{00000000-0008-0000-0600-000019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38100</xdr:rowOff>
        </xdr:to>
        <xdr:sp macro="" textlink="">
          <xdr:nvSpPr>
            <xdr:cNvPr id="1262618" name="Check Box 26" hidden="1">
              <a:extLst>
                <a:ext uri="{63B3BB69-23CF-44E3-9099-C40C66FF867C}">
                  <a14:compatExt spid="_x0000_s1262618"/>
                </a:ext>
                <a:ext uri="{FF2B5EF4-FFF2-40B4-BE49-F238E27FC236}">
                  <a16:creationId xmlns:a16="http://schemas.microsoft.com/office/drawing/2014/main" id="{00000000-0008-0000-0600-00001A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70</xdr:row>
          <xdr:rowOff>76200</xdr:rowOff>
        </xdr:from>
        <xdr:to>
          <xdr:col>31</xdr:col>
          <xdr:colOff>180975</xdr:colOff>
          <xdr:row>72</xdr:row>
          <xdr:rowOff>76200</xdr:rowOff>
        </xdr:to>
        <xdr:sp macro="" textlink="">
          <xdr:nvSpPr>
            <xdr:cNvPr id="1262624" name="Check Box 32" hidden="1">
              <a:extLst>
                <a:ext uri="{63B3BB69-23CF-44E3-9099-C40C66FF867C}">
                  <a14:compatExt spid="_x0000_s1262624"/>
                </a:ext>
                <a:ext uri="{FF2B5EF4-FFF2-40B4-BE49-F238E27FC236}">
                  <a16:creationId xmlns:a16="http://schemas.microsoft.com/office/drawing/2014/main" id="{00000000-0008-0000-0600-000020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70</xdr:row>
          <xdr:rowOff>104775</xdr:rowOff>
        </xdr:from>
        <xdr:to>
          <xdr:col>35</xdr:col>
          <xdr:colOff>28575</xdr:colOff>
          <xdr:row>72</xdr:row>
          <xdr:rowOff>28575</xdr:rowOff>
        </xdr:to>
        <xdr:sp macro="" textlink="">
          <xdr:nvSpPr>
            <xdr:cNvPr id="1262625" name="Check Box 33" hidden="1">
              <a:extLst>
                <a:ext uri="{63B3BB69-23CF-44E3-9099-C40C66FF867C}">
                  <a14:compatExt spid="_x0000_s1262625"/>
                </a:ext>
                <a:ext uri="{FF2B5EF4-FFF2-40B4-BE49-F238E27FC236}">
                  <a16:creationId xmlns:a16="http://schemas.microsoft.com/office/drawing/2014/main" id="{00000000-0008-0000-0600-0000214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80</xdr:row>
          <xdr:rowOff>19050</xdr:rowOff>
        </xdr:from>
        <xdr:to>
          <xdr:col>35</xdr:col>
          <xdr:colOff>28575</xdr:colOff>
          <xdr:row>81</xdr:row>
          <xdr:rowOff>47625</xdr:rowOff>
        </xdr:to>
        <xdr:grpSp>
          <xdr:nvGrpSpPr>
            <xdr:cNvPr id="8" name="グループ化 7">
              <a:extLst>
                <a:ext uri="{FF2B5EF4-FFF2-40B4-BE49-F238E27FC236}">
                  <a16:creationId xmlns:a16="http://schemas.microsoft.com/office/drawing/2014/main" id="{00000000-0008-0000-0600-000008000000}"/>
                </a:ext>
              </a:extLst>
            </xdr:cNvPr>
            <xdr:cNvGrpSpPr/>
          </xdr:nvGrpSpPr>
          <xdr:grpSpPr>
            <a:xfrm>
              <a:off x="5534025" y="13286815"/>
              <a:ext cx="1162050" cy="196663"/>
              <a:chOff x="5534029" y="13773160"/>
              <a:chExt cx="1162054" cy="200024"/>
            </a:xfrm>
          </xdr:grpSpPr>
          <xdr:sp macro="" textlink="">
            <xdr:nvSpPr>
              <xdr:cNvPr id="1262627" name="Check Box 35" hidden="1">
                <a:extLst>
                  <a:ext uri="{63B3BB69-23CF-44E3-9099-C40C66FF867C}">
                    <a14:compatExt spid="_x0000_s1262627"/>
                  </a:ext>
                  <a:ext uri="{FF2B5EF4-FFF2-40B4-BE49-F238E27FC236}">
                    <a16:creationId xmlns:a16="http://schemas.microsoft.com/office/drawing/2014/main" id="{00000000-0008-0000-0600-000023441300}"/>
                  </a:ext>
                </a:extLst>
              </xdr:cNvPr>
              <xdr:cNvSpPr/>
            </xdr:nvSpPr>
            <xdr:spPr bwMode="auto">
              <a:xfrm>
                <a:off x="5534029" y="13773160"/>
                <a:ext cx="552450"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262628" name="Check Box 36" hidden="1">
                <a:extLst>
                  <a:ext uri="{63B3BB69-23CF-44E3-9099-C40C66FF867C}">
                    <a14:compatExt spid="_x0000_s1262628"/>
                  </a:ext>
                  <a:ext uri="{FF2B5EF4-FFF2-40B4-BE49-F238E27FC236}">
                    <a16:creationId xmlns:a16="http://schemas.microsoft.com/office/drawing/2014/main" id="{00000000-0008-0000-0600-000024441300}"/>
                  </a:ext>
                </a:extLst>
              </xdr:cNvPr>
              <xdr:cNvSpPr/>
            </xdr:nvSpPr>
            <xdr:spPr bwMode="auto">
              <a:xfrm>
                <a:off x="6143633" y="13773169"/>
                <a:ext cx="55245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67</xdr:row>
          <xdr:rowOff>0</xdr:rowOff>
        </xdr:from>
        <xdr:to>
          <xdr:col>32</xdr:col>
          <xdr:colOff>0</xdr:colOff>
          <xdr:row>68</xdr:row>
          <xdr:rowOff>28575</xdr:rowOff>
        </xdr:to>
        <xdr:sp macro="" textlink="">
          <xdr:nvSpPr>
            <xdr:cNvPr id="1261569" name="Check Box 16" hidden="1">
              <a:extLst>
                <a:ext uri="{63B3BB69-23CF-44E3-9099-C40C66FF867C}">
                  <a14:compatExt spid="_x0000_s1261569"/>
                </a:ext>
                <a:ext uri="{FF2B5EF4-FFF2-40B4-BE49-F238E27FC236}">
                  <a16:creationId xmlns:a16="http://schemas.microsoft.com/office/drawing/2014/main" id="{00000000-0008-0000-0700-000001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67</xdr:row>
          <xdr:rowOff>0</xdr:rowOff>
        </xdr:from>
        <xdr:to>
          <xdr:col>35</xdr:col>
          <xdr:colOff>38100</xdr:colOff>
          <xdr:row>68</xdr:row>
          <xdr:rowOff>19050</xdr:rowOff>
        </xdr:to>
        <xdr:sp macro="" textlink="">
          <xdr:nvSpPr>
            <xdr:cNvPr id="1261570" name="Check Box 17" hidden="1">
              <a:extLst>
                <a:ext uri="{63B3BB69-23CF-44E3-9099-C40C66FF867C}">
                  <a14:compatExt spid="_x0000_s1261570"/>
                </a:ext>
                <a:ext uri="{FF2B5EF4-FFF2-40B4-BE49-F238E27FC236}">
                  <a16:creationId xmlns:a16="http://schemas.microsoft.com/office/drawing/2014/main" id="{00000000-0008-0000-0700-000002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68</xdr:row>
      <xdr:rowOff>152400</xdr:rowOff>
    </xdr:from>
    <xdr:to>
      <xdr:col>35</xdr:col>
      <xdr:colOff>38100</xdr:colOff>
      <xdr:row>70</xdr:row>
      <xdr:rowOff>9525</xdr:rowOff>
    </xdr:to>
    <xdr:grpSp>
      <xdr:nvGrpSpPr>
        <xdr:cNvPr id="2" name="グループ化 11">
          <a:extLst>
            <a:ext uri="{FF2B5EF4-FFF2-40B4-BE49-F238E27FC236}">
              <a16:creationId xmlns:a16="http://schemas.microsoft.com/office/drawing/2014/main" id="{00000000-0008-0000-0700-000002000000}"/>
            </a:ext>
          </a:extLst>
        </xdr:cNvPr>
        <xdr:cNvGrpSpPr>
          <a:grpSpLocks/>
        </xdr:cNvGrpSpPr>
      </xdr:nvGrpSpPr>
      <xdr:grpSpPr bwMode="auto">
        <a:xfrm>
          <a:off x="5543550" y="11934825"/>
          <a:ext cx="1162050" cy="21907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68</xdr:row>
          <xdr:rowOff>152400</xdr:rowOff>
        </xdr:from>
        <xdr:to>
          <xdr:col>31</xdr:col>
          <xdr:colOff>180975</xdr:colOff>
          <xdr:row>70</xdr:row>
          <xdr:rowOff>9525</xdr:rowOff>
        </xdr:to>
        <xdr:sp macro="" textlink="">
          <xdr:nvSpPr>
            <xdr:cNvPr id="1261571" name="Check Box 3" hidden="1">
              <a:extLst>
                <a:ext uri="{63B3BB69-23CF-44E3-9099-C40C66FF867C}">
                  <a14:compatExt spid="_x0000_s1261571"/>
                </a:ext>
                <a:ext uri="{FF2B5EF4-FFF2-40B4-BE49-F238E27FC236}">
                  <a16:creationId xmlns:a16="http://schemas.microsoft.com/office/drawing/2014/main" id="{00000000-0008-0000-0700-000003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68</xdr:row>
          <xdr:rowOff>152400</xdr:rowOff>
        </xdr:from>
        <xdr:to>
          <xdr:col>35</xdr:col>
          <xdr:colOff>28575</xdr:colOff>
          <xdr:row>70</xdr:row>
          <xdr:rowOff>0</xdr:rowOff>
        </xdr:to>
        <xdr:sp macro="" textlink="">
          <xdr:nvSpPr>
            <xdr:cNvPr id="1261572" name="Check Box 4" hidden="1">
              <a:extLst>
                <a:ext uri="{63B3BB69-23CF-44E3-9099-C40C66FF867C}">
                  <a14:compatExt spid="_x0000_s1261572"/>
                </a:ext>
                <a:ext uri="{FF2B5EF4-FFF2-40B4-BE49-F238E27FC236}">
                  <a16:creationId xmlns:a16="http://schemas.microsoft.com/office/drawing/2014/main" id="{00000000-0008-0000-0700-000004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73</xdr:row>
          <xdr:rowOff>0</xdr:rowOff>
        </xdr:from>
        <xdr:to>
          <xdr:col>31</xdr:col>
          <xdr:colOff>180975</xdr:colOff>
          <xdr:row>74</xdr:row>
          <xdr:rowOff>28575</xdr:rowOff>
        </xdr:to>
        <xdr:sp macro="" textlink="">
          <xdr:nvSpPr>
            <xdr:cNvPr id="1261573" name="Check Box 5" hidden="1">
              <a:extLst>
                <a:ext uri="{63B3BB69-23CF-44E3-9099-C40C66FF867C}">
                  <a14:compatExt spid="_x0000_s1261573"/>
                </a:ext>
                <a:ext uri="{FF2B5EF4-FFF2-40B4-BE49-F238E27FC236}">
                  <a16:creationId xmlns:a16="http://schemas.microsoft.com/office/drawing/2014/main" id="{00000000-0008-0000-0700-000005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73</xdr:row>
          <xdr:rowOff>0</xdr:rowOff>
        </xdr:from>
        <xdr:to>
          <xdr:col>35</xdr:col>
          <xdr:colOff>28575</xdr:colOff>
          <xdr:row>74</xdr:row>
          <xdr:rowOff>19050</xdr:rowOff>
        </xdr:to>
        <xdr:sp macro="" textlink="">
          <xdr:nvSpPr>
            <xdr:cNvPr id="1261574" name="Check Box 6" hidden="1">
              <a:extLst>
                <a:ext uri="{63B3BB69-23CF-44E3-9099-C40C66FF867C}">
                  <a14:compatExt spid="_x0000_s1261574"/>
                </a:ext>
                <a:ext uri="{FF2B5EF4-FFF2-40B4-BE49-F238E27FC236}">
                  <a16:creationId xmlns:a16="http://schemas.microsoft.com/office/drawing/2014/main" id="{00000000-0008-0000-0700-000006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47625</xdr:rowOff>
        </xdr:to>
        <xdr:sp macro="" textlink="">
          <xdr:nvSpPr>
            <xdr:cNvPr id="1261575" name="Check Box 7" hidden="1">
              <a:extLst>
                <a:ext uri="{63B3BB69-23CF-44E3-9099-C40C66FF867C}">
                  <a14:compatExt spid="_x0000_s1261575"/>
                </a:ext>
                <a:ext uri="{FF2B5EF4-FFF2-40B4-BE49-F238E27FC236}">
                  <a16:creationId xmlns:a16="http://schemas.microsoft.com/office/drawing/2014/main" id="{00000000-0008-0000-0700-000007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38100</xdr:rowOff>
        </xdr:to>
        <xdr:sp macro="" textlink="">
          <xdr:nvSpPr>
            <xdr:cNvPr id="1261576" name="Check Box 8" hidden="1">
              <a:extLst>
                <a:ext uri="{63B3BB69-23CF-44E3-9099-C40C66FF867C}">
                  <a14:compatExt spid="_x0000_s1261576"/>
                </a:ext>
                <a:ext uri="{FF2B5EF4-FFF2-40B4-BE49-F238E27FC236}">
                  <a16:creationId xmlns:a16="http://schemas.microsoft.com/office/drawing/2014/main" id="{00000000-0008-0000-0700-000008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70</xdr:row>
          <xdr:rowOff>76200</xdr:rowOff>
        </xdr:from>
        <xdr:to>
          <xdr:col>31</xdr:col>
          <xdr:colOff>180975</xdr:colOff>
          <xdr:row>72</xdr:row>
          <xdr:rowOff>76200</xdr:rowOff>
        </xdr:to>
        <xdr:sp macro="" textlink="">
          <xdr:nvSpPr>
            <xdr:cNvPr id="1261587" name="Check Box 19" hidden="1">
              <a:extLst>
                <a:ext uri="{63B3BB69-23CF-44E3-9099-C40C66FF867C}">
                  <a14:compatExt spid="_x0000_s1261587"/>
                </a:ext>
                <a:ext uri="{FF2B5EF4-FFF2-40B4-BE49-F238E27FC236}">
                  <a16:creationId xmlns:a16="http://schemas.microsoft.com/office/drawing/2014/main" id="{00000000-0008-0000-0700-000013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70</xdr:row>
          <xdr:rowOff>104775</xdr:rowOff>
        </xdr:from>
        <xdr:to>
          <xdr:col>35</xdr:col>
          <xdr:colOff>28575</xdr:colOff>
          <xdr:row>72</xdr:row>
          <xdr:rowOff>28575</xdr:rowOff>
        </xdr:to>
        <xdr:sp macro="" textlink="">
          <xdr:nvSpPr>
            <xdr:cNvPr id="1261588" name="Check Box 20" hidden="1">
              <a:extLst>
                <a:ext uri="{63B3BB69-23CF-44E3-9099-C40C66FF867C}">
                  <a14:compatExt spid="_x0000_s1261588"/>
                </a:ext>
                <a:ext uri="{FF2B5EF4-FFF2-40B4-BE49-F238E27FC236}">
                  <a16:creationId xmlns:a16="http://schemas.microsoft.com/office/drawing/2014/main" id="{00000000-0008-0000-0700-000014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80</xdr:row>
          <xdr:rowOff>38100</xdr:rowOff>
        </xdr:from>
        <xdr:to>
          <xdr:col>35</xdr:col>
          <xdr:colOff>28575</xdr:colOff>
          <xdr:row>81</xdr:row>
          <xdr:rowOff>47625</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5534025" y="13849350"/>
              <a:ext cx="1162050" cy="180975"/>
              <a:chOff x="5534020" y="13773095"/>
              <a:chExt cx="1162056" cy="200023"/>
            </a:xfrm>
          </xdr:grpSpPr>
          <xdr:sp macro="" textlink="">
            <xdr:nvSpPr>
              <xdr:cNvPr id="1261590" name="Check Box 22" hidden="1">
                <a:extLst>
                  <a:ext uri="{63B3BB69-23CF-44E3-9099-C40C66FF867C}">
                    <a14:compatExt spid="_x0000_s1261590"/>
                  </a:ext>
                  <a:ext uri="{FF2B5EF4-FFF2-40B4-BE49-F238E27FC236}">
                    <a16:creationId xmlns:a16="http://schemas.microsoft.com/office/drawing/2014/main" id="{00000000-0008-0000-0700-000016401300}"/>
                  </a:ext>
                </a:extLst>
              </xdr:cNvPr>
              <xdr:cNvSpPr/>
            </xdr:nvSpPr>
            <xdr:spPr bwMode="auto">
              <a:xfrm>
                <a:off x="5534020" y="13773095"/>
                <a:ext cx="552450" cy="2000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261591" name="Check Box 23" hidden="1">
                <a:extLst>
                  <a:ext uri="{63B3BB69-23CF-44E3-9099-C40C66FF867C}">
                    <a14:compatExt spid="_x0000_s1261591"/>
                  </a:ext>
                  <a:ext uri="{FF2B5EF4-FFF2-40B4-BE49-F238E27FC236}">
                    <a16:creationId xmlns:a16="http://schemas.microsoft.com/office/drawing/2014/main" id="{00000000-0008-0000-0700-000017401300}"/>
                  </a:ext>
                </a:extLst>
              </xdr:cNvPr>
              <xdr:cNvSpPr/>
            </xdr:nvSpPr>
            <xdr:spPr bwMode="auto">
              <a:xfrm>
                <a:off x="6143626" y="13773144"/>
                <a:ext cx="55245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171450</xdr:rowOff>
        </xdr:from>
        <xdr:to>
          <xdr:col>23</xdr:col>
          <xdr:colOff>38100</xdr:colOff>
          <xdr:row>12</xdr:row>
          <xdr:rowOff>0</xdr:rowOff>
        </xdr:to>
        <xdr:sp macro="" textlink="">
          <xdr:nvSpPr>
            <xdr:cNvPr id="1489921" name="Check Box 3" hidden="1">
              <a:extLst>
                <a:ext uri="{63B3BB69-23CF-44E3-9099-C40C66FF867C}">
                  <a14:compatExt spid="_x0000_s1489921"/>
                </a:ext>
                <a:ext uri="{FF2B5EF4-FFF2-40B4-BE49-F238E27FC236}">
                  <a16:creationId xmlns:a16="http://schemas.microsoft.com/office/drawing/2014/main" id="{00000000-0008-0000-0800-000001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161925</xdr:rowOff>
        </xdr:from>
        <xdr:to>
          <xdr:col>23</xdr:col>
          <xdr:colOff>38100</xdr:colOff>
          <xdr:row>10</xdr:row>
          <xdr:rowOff>180975</xdr:rowOff>
        </xdr:to>
        <xdr:sp macro="" textlink="">
          <xdr:nvSpPr>
            <xdr:cNvPr id="1489922" name="Check Box 4" hidden="1">
              <a:extLst>
                <a:ext uri="{63B3BB69-23CF-44E3-9099-C40C66FF867C}">
                  <a14:compatExt spid="_x0000_s1489922"/>
                </a:ext>
                <a:ext uri="{FF2B5EF4-FFF2-40B4-BE49-F238E27FC236}">
                  <a16:creationId xmlns:a16="http://schemas.microsoft.com/office/drawing/2014/main" id="{00000000-0008-0000-0800-000002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171450</xdr:rowOff>
        </xdr:from>
        <xdr:to>
          <xdr:col>23</xdr:col>
          <xdr:colOff>38100</xdr:colOff>
          <xdr:row>10</xdr:row>
          <xdr:rowOff>0</xdr:rowOff>
        </xdr:to>
        <xdr:sp macro="" textlink="">
          <xdr:nvSpPr>
            <xdr:cNvPr id="1489923" name="Check Box 5" hidden="1">
              <a:extLst>
                <a:ext uri="{63B3BB69-23CF-44E3-9099-C40C66FF867C}">
                  <a14:compatExt spid="_x0000_s1489923"/>
                </a:ext>
                <a:ext uri="{FF2B5EF4-FFF2-40B4-BE49-F238E27FC236}">
                  <a16:creationId xmlns:a16="http://schemas.microsoft.com/office/drawing/2014/main" id="{00000000-0008-0000-0800-000003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9525</xdr:rowOff>
        </xdr:to>
        <xdr:sp macro="" textlink="">
          <xdr:nvSpPr>
            <xdr:cNvPr id="1489924" name="Check Box 6" hidden="1">
              <a:extLst>
                <a:ext uri="{63B3BB69-23CF-44E3-9099-C40C66FF867C}">
                  <a14:compatExt spid="_x0000_s1489924"/>
                </a:ext>
                <a:ext uri="{FF2B5EF4-FFF2-40B4-BE49-F238E27FC236}">
                  <a16:creationId xmlns:a16="http://schemas.microsoft.com/office/drawing/2014/main" id="{00000000-0008-0000-0800-000004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161925</xdr:rowOff>
        </xdr:from>
        <xdr:to>
          <xdr:col>23</xdr:col>
          <xdr:colOff>38100</xdr:colOff>
          <xdr:row>12</xdr:row>
          <xdr:rowOff>180975</xdr:rowOff>
        </xdr:to>
        <xdr:sp macro="" textlink="">
          <xdr:nvSpPr>
            <xdr:cNvPr id="1489925" name="Check Box 7" hidden="1">
              <a:extLst>
                <a:ext uri="{63B3BB69-23CF-44E3-9099-C40C66FF867C}">
                  <a14:compatExt spid="_x0000_s1489925"/>
                </a:ext>
                <a:ext uri="{FF2B5EF4-FFF2-40B4-BE49-F238E27FC236}">
                  <a16:creationId xmlns:a16="http://schemas.microsoft.com/office/drawing/2014/main" id="{00000000-0008-0000-0800-000005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171450</xdr:rowOff>
        </xdr:from>
        <xdr:to>
          <xdr:col>23</xdr:col>
          <xdr:colOff>38100</xdr:colOff>
          <xdr:row>14</xdr:row>
          <xdr:rowOff>0</xdr:rowOff>
        </xdr:to>
        <xdr:sp macro="" textlink="">
          <xdr:nvSpPr>
            <xdr:cNvPr id="1489926" name="Check Box 8" hidden="1">
              <a:extLst>
                <a:ext uri="{63B3BB69-23CF-44E3-9099-C40C66FF867C}">
                  <a14:compatExt spid="_x0000_s1489926"/>
                </a:ext>
                <a:ext uri="{FF2B5EF4-FFF2-40B4-BE49-F238E27FC236}">
                  <a16:creationId xmlns:a16="http://schemas.microsoft.com/office/drawing/2014/main" id="{00000000-0008-0000-0800-000006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171450</xdr:rowOff>
        </xdr:from>
        <xdr:to>
          <xdr:col>5</xdr:col>
          <xdr:colOff>38100</xdr:colOff>
          <xdr:row>12</xdr:row>
          <xdr:rowOff>0</xdr:rowOff>
        </xdr:to>
        <xdr:sp macro="" textlink="">
          <xdr:nvSpPr>
            <xdr:cNvPr id="1489927" name="Check Box 9" hidden="1">
              <a:extLst>
                <a:ext uri="{63B3BB69-23CF-44E3-9099-C40C66FF867C}">
                  <a14:compatExt spid="_x0000_s1489927"/>
                </a:ext>
                <a:ext uri="{FF2B5EF4-FFF2-40B4-BE49-F238E27FC236}">
                  <a16:creationId xmlns:a16="http://schemas.microsoft.com/office/drawing/2014/main" id="{00000000-0008-0000-0800-000007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171450</xdr:rowOff>
        </xdr:from>
        <xdr:to>
          <xdr:col>5</xdr:col>
          <xdr:colOff>38100</xdr:colOff>
          <xdr:row>11</xdr:row>
          <xdr:rowOff>0</xdr:rowOff>
        </xdr:to>
        <xdr:sp macro="" textlink="">
          <xdr:nvSpPr>
            <xdr:cNvPr id="1489928" name="Check Box 10" hidden="1">
              <a:extLst>
                <a:ext uri="{63B3BB69-23CF-44E3-9099-C40C66FF867C}">
                  <a14:compatExt spid="_x0000_s1489928"/>
                </a:ext>
                <a:ext uri="{FF2B5EF4-FFF2-40B4-BE49-F238E27FC236}">
                  <a16:creationId xmlns:a16="http://schemas.microsoft.com/office/drawing/2014/main" id="{00000000-0008-0000-0800-000008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171450</xdr:rowOff>
        </xdr:from>
        <xdr:to>
          <xdr:col>5</xdr:col>
          <xdr:colOff>38100</xdr:colOff>
          <xdr:row>10</xdr:row>
          <xdr:rowOff>0</xdr:rowOff>
        </xdr:to>
        <xdr:sp macro="" textlink="">
          <xdr:nvSpPr>
            <xdr:cNvPr id="1489929" name="Check Box 11" hidden="1">
              <a:extLst>
                <a:ext uri="{63B3BB69-23CF-44E3-9099-C40C66FF867C}">
                  <a14:compatExt spid="_x0000_s1489929"/>
                </a:ext>
                <a:ext uri="{FF2B5EF4-FFF2-40B4-BE49-F238E27FC236}">
                  <a16:creationId xmlns:a16="http://schemas.microsoft.com/office/drawing/2014/main" id="{00000000-0008-0000-0800-000009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9525</xdr:rowOff>
        </xdr:to>
        <xdr:sp macro="" textlink="">
          <xdr:nvSpPr>
            <xdr:cNvPr id="1489930" name="Check Box 12" hidden="1">
              <a:extLst>
                <a:ext uri="{63B3BB69-23CF-44E3-9099-C40C66FF867C}">
                  <a14:compatExt spid="_x0000_s1489930"/>
                </a:ext>
                <a:ext uri="{FF2B5EF4-FFF2-40B4-BE49-F238E27FC236}">
                  <a16:creationId xmlns:a16="http://schemas.microsoft.com/office/drawing/2014/main" id="{00000000-0008-0000-0800-00000A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171450</xdr:rowOff>
        </xdr:from>
        <xdr:to>
          <xdr:col>5</xdr:col>
          <xdr:colOff>38100</xdr:colOff>
          <xdr:row>13</xdr:row>
          <xdr:rowOff>0</xdr:rowOff>
        </xdr:to>
        <xdr:sp macro="" textlink="">
          <xdr:nvSpPr>
            <xdr:cNvPr id="1489931" name="Check Box 13" hidden="1">
              <a:extLst>
                <a:ext uri="{63B3BB69-23CF-44E3-9099-C40C66FF867C}">
                  <a14:compatExt spid="_x0000_s1489931"/>
                </a:ext>
                <a:ext uri="{FF2B5EF4-FFF2-40B4-BE49-F238E27FC236}">
                  <a16:creationId xmlns:a16="http://schemas.microsoft.com/office/drawing/2014/main" id="{00000000-0008-0000-0800-00000B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180975</xdr:rowOff>
        </xdr:from>
        <xdr:to>
          <xdr:col>5</xdr:col>
          <xdr:colOff>38100</xdr:colOff>
          <xdr:row>14</xdr:row>
          <xdr:rowOff>9525</xdr:rowOff>
        </xdr:to>
        <xdr:sp macro="" textlink="">
          <xdr:nvSpPr>
            <xdr:cNvPr id="1489932" name="Check Box 14" hidden="1">
              <a:extLst>
                <a:ext uri="{63B3BB69-23CF-44E3-9099-C40C66FF867C}">
                  <a14:compatExt spid="_x0000_s1489932"/>
                </a:ext>
                <a:ext uri="{FF2B5EF4-FFF2-40B4-BE49-F238E27FC236}">
                  <a16:creationId xmlns:a16="http://schemas.microsoft.com/office/drawing/2014/main" id="{00000000-0008-0000-0800-00000C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3898458" y="724581"/>
              <a:ext cx="1121569" cy="212271"/>
              <a:chOff x="3067054" y="485775"/>
              <a:chExt cx="1123941" cy="209546"/>
            </a:xfrm>
          </xdr:grpSpPr>
          <xdr:sp macro="" textlink="">
            <xdr:nvSpPr>
              <xdr:cNvPr id="1489933" name="Check Box 13" hidden="1">
                <a:extLst>
                  <a:ext uri="{63B3BB69-23CF-44E3-9099-C40C66FF867C}">
                    <a14:compatExt spid="_x0000_s1489933"/>
                  </a:ext>
                  <a:ext uri="{FF2B5EF4-FFF2-40B4-BE49-F238E27FC236}">
                    <a16:creationId xmlns:a16="http://schemas.microsoft.com/office/drawing/2014/main" id="{00000000-0008-0000-0800-00000DBC1600}"/>
                  </a:ext>
                </a:extLst>
              </xdr:cNvPr>
              <xdr:cNvSpPr/>
            </xdr:nvSpPr>
            <xdr:spPr bwMode="auto">
              <a:xfrm>
                <a:off x="3067054" y="485775"/>
                <a:ext cx="552518"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89934" name="Check Box 14" hidden="1">
                <a:extLst>
                  <a:ext uri="{63B3BB69-23CF-44E3-9099-C40C66FF867C}">
                    <a14:compatExt spid="_x0000_s1489934"/>
                  </a:ext>
                  <a:ext uri="{FF2B5EF4-FFF2-40B4-BE49-F238E27FC236}">
                    <a16:creationId xmlns:a16="http://schemas.microsoft.com/office/drawing/2014/main" id="{00000000-0008-0000-0800-00000EBC1600}"/>
                  </a:ext>
                </a:extLst>
              </xdr:cNvPr>
              <xdr:cNvSpPr/>
            </xdr:nvSpPr>
            <xdr:spPr bwMode="auto">
              <a:xfrm>
                <a:off x="3638477"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51</xdr:row>
          <xdr:rowOff>19050</xdr:rowOff>
        </xdr:from>
        <xdr:to>
          <xdr:col>32</xdr:col>
          <xdr:colOff>133702</xdr:colOff>
          <xdr:row>52</xdr:row>
          <xdr:rowOff>40821</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4022283" y="9610725"/>
              <a:ext cx="1121569" cy="193221"/>
              <a:chOff x="3067048" y="485749"/>
              <a:chExt cx="1123941" cy="209546"/>
            </a:xfrm>
          </xdr:grpSpPr>
          <xdr:sp macro="" textlink="">
            <xdr:nvSpPr>
              <xdr:cNvPr id="1489935" name="Check Box 15" hidden="1">
                <a:extLst>
                  <a:ext uri="{63B3BB69-23CF-44E3-9099-C40C66FF867C}">
                    <a14:compatExt spid="_x0000_s1489935"/>
                  </a:ext>
                  <a:ext uri="{FF2B5EF4-FFF2-40B4-BE49-F238E27FC236}">
                    <a16:creationId xmlns:a16="http://schemas.microsoft.com/office/drawing/2014/main" id="{00000000-0008-0000-0800-00000FBC1600}"/>
                  </a:ext>
                </a:extLst>
              </xdr:cNvPr>
              <xdr:cNvSpPr/>
            </xdr:nvSpPr>
            <xdr:spPr bwMode="auto">
              <a:xfrm>
                <a:off x="3067048" y="485749"/>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89936" name="Check Box 16" hidden="1">
                <a:extLst>
                  <a:ext uri="{63B3BB69-23CF-44E3-9099-C40C66FF867C}">
                    <a14:compatExt spid="_x0000_s1489936"/>
                  </a:ext>
                  <a:ext uri="{FF2B5EF4-FFF2-40B4-BE49-F238E27FC236}">
                    <a16:creationId xmlns:a16="http://schemas.microsoft.com/office/drawing/2014/main" id="{00000000-0008-0000-0800-000010BC1600}"/>
                  </a:ext>
                </a:extLst>
              </xdr:cNvPr>
              <xdr:cNvSpPr/>
            </xdr:nvSpPr>
            <xdr:spPr bwMode="auto">
              <a:xfrm>
                <a:off x="3638471"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54</xdr:row>
          <xdr:rowOff>0</xdr:rowOff>
        </xdr:from>
        <xdr:to>
          <xdr:col>32</xdr:col>
          <xdr:colOff>133702</xdr:colOff>
          <xdr:row>55</xdr:row>
          <xdr:rowOff>21771</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4022283" y="10106025"/>
              <a:ext cx="1121569" cy="193221"/>
              <a:chOff x="3067048" y="485753"/>
              <a:chExt cx="1123941" cy="209545"/>
            </a:xfrm>
          </xdr:grpSpPr>
          <xdr:sp macro="" textlink="">
            <xdr:nvSpPr>
              <xdr:cNvPr id="1489937" name="Check Box 17" hidden="1">
                <a:extLst>
                  <a:ext uri="{63B3BB69-23CF-44E3-9099-C40C66FF867C}">
                    <a14:compatExt spid="_x0000_s1489937"/>
                  </a:ext>
                  <a:ext uri="{FF2B5EF4-FFF2-40B4-BE49-F238E27FC236}">
                    <a16:creationId xmlns:a16="http://schemas.microsoft.com/office/drawing/2014/main" id="{00000000-0008-0000-0800-000011BC1600}"/>
                  </a:ext>
                </a:extLst>
              </xdr:cNvPr>
              <xdr:cNvSpPr/>
            </xdr:nvSpPr>
            <xdr:spPr bwMode="auto">
              <a:xfrm>
                <a:off x="3067048" y="485753"/>
                <a:ext cx="552519"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89938" name="Check Box 18" hidden="1">
                <a:extLst>
                  <a:ext uri="{63B3BB69-23CF-44E3-9099-C40C66FF867C}">
                    <a14:compatExt spid="_x0000_s1489938"/>
                  </a:ext>
                  <a:ext uri="{FF2B5EF4-FFF2-40B4-BE49-F238E27FC236}">
                    <a16:creationId xmlns:a16="http://schemas.microsoft.com/office/drawing/2014/main" id="{00000000-0008-0000-0800-000012BC1600}"/>
                  </a:ext>
                </a:extLst>
              </xdr:cNvPr>
              <xdr:cNvSpPr/>
            </xdr:nvSpPr>
            <xdr:spPr bwMode="auto">
              <a:xfrm>
                <a:off x="3638471"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5" name="グループ化 4">
              <a:extLst>
                <a:ext uri="{FF2B5EF4-FFF2-40B4-BE49-F238E27FC236}">
                  <a16:creationId xmlns:a16="http://schemas.microsoft.com/office/drawing/2014/main" id="{00000000-0008-0000-0800-000005000000}"/>
                </a:ext>
              </a:extLst>
            </xdr:cNvPr>
            <xdr:cNvGrpSpPr/>
          </xdr:nvGrpSpPr>
          <xdr:grpSpPr>
            <a:xfrm>
              <a:off x="3898458" y="724581"/>
              <a:ext cx="1121569" cy="212271"/>
              <a:chOff x="3067018" y="485775"/>
              <a:chExt cx="1123927" cy="209546"/>
            </a:xfrm>
          </xdr:grpSpPr>
          <xdr:sp macro="" textlink="">
            <xdr:nvSpPr>
              <xdr:cNvPr id="1489939" name="Check Box 19" hidden="1">
                <a:extLst>
                  <a:ext uri="{63B3BB69-23CF-44E3-9099-C40C66FF867C}">
                    <a14:compatExt spid="_x0000_s1489939"/>
                  </a:ext>
                  <a:ext uri="{FF2B5EF4-FFF2-40B4-BE49-F238E27FC236}">
                    <a16:creationId xmlns:a16="http://schemas.microsoft.com/office/drawing/2014/main" id="{00000000-0008-0000-0800-000013BC1600}"/>
                  </a:ext>
                </a:extLst>
              </xdr:cNvPr>
              <xdr:cNvSpPr/>
            </xdr:nvSpPr>
            <xdr:spPr bwMode="auto">
              <a:xfrm>
                <a:off x="3067018" y="485775"/>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89940" name="Check Box 20" hidden="1">
                <a:extLst>
                  <a:ext uri="{63B3BB69-23CF-44E3-9099-C40C66FF867C}">
                    <a14:compatExt spid="_x0000_s1489940"/>
                  </a:ext>
                  <a:ext uri="{FF2B5EF4-FFF2-40B4-BE49-F238E27FC236}">
                    <a16:creationId xmlns:a16="http://schemas.microsoft.com/office/drawing/2014/main" id="{00000000-0008-0000-0800-000014BC1600}"/>
                  </a:ext>
                </a:extLst>
              </xdr:cNvPr>
              <xdr:cNvSpPr/>
            </xdr:nvSpPr>
            <xdr:spPr bwMode="auto">
              <a:xfrm>
                <a:off x="3638427"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3898458" y="724581"/>
              <a:ext cx="1121569" cy="212271"/>
              <a:chOff x="3067018" y="485775"/>
              <a:chExt cx="1123927" cy="209546"/>
            </a:xfrm>
          </xdr:grpSpPr>
          <xdr:sp macro="" textlink="">
            <xdr:nvSpPr>
              <xdr:cNvPr id="1489941" name="Check Box 21" hidden="1">
                <a:extLst>
                  <a:ext uri="{63B3BB69-23CF-44E3-9099-C40C66FF867C}">
                    <a14:compatExt spid="_x0000_s1489941"/>
                  </a:ext>
                  <a:ext uri="{FF2B5EF4-FFF2-40B4-BE49-F238E27FC236}">
                    <a16:creationId xmlns:a16="http://schemas.microsoft.com/office/drawing/2014/main" id="{00000000-0008-0000-0800-000015BC1600}"/>
                  </a:ext>
                </a:extLst>
              </xdr:cNvPr>
              <xdr:cNvSpPr/>
            </xdr:nvSpPr>
            <xdr:spPr bwMode="auto">
              <a:xfrm>
                <a:off x="3067018" y="485775"/>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89942" name="Check Box 22" hidden="1">
                <a:extLst>
                  <a:ext uri="{63B3BB69-23CF-44E3-9099-C40C66FF867C}">
                    <a14:compatExt spid="_x0000_s1489942"/>
                  </a:ext>
                  <a:ext uri="{FF2B5EF4-FFF2-40B4-BE49-F238E27FC236}">
                    <a16:creationId xmlns:a16="http://schemas.microsoft.com/office/drawing/2014/main" id="{00000000-0008-0000-0800-000016BC1600}"/>
                  </a:ext>
                </a:extLst>
              </xdr:cNvPr>
              <xdr:cNvSpPr/>
            </xdr:nvSpPr>
            <xdr:spPr bwMode="auto">
              <a:xfrm>
                <a:off x="3638427"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64910" name="Check Box 7" hidden="1">
              <a:extLst>
                <a:ext uri="{63B3BB69-23CF-44E3-9099-C40C66FF867C}">
                  <a14:compatExt spid="_x0000_s164910"/>
                </a:ext>
                <a:ext uri="{FF2B5EF4-FFF2-40B4-BE49-F238E27FC236}">
                  <a16:creationId xmlns:a16="http://schemas.microsoft.com/office/drawing/2014/main" id="{00000000-0008-0000-0900-00002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64911" name="Check Box 47" hidden="1">
              <a:extLst>
                <a:ext uri="{63B3BB69-23CF-44E3-9099-C40C66FF867C}">
                  <a14:compatExt spid="_x0000_s164911"/>
                </a:ext>
                <a:ext uri="{FF2B5EF4-FFF2-40B4-BE49-F238E27FC236}">
                  <a16:creationId xmlns:a16="http://schemas.microsoft.com/office/drawing/2014/main" id="{00000000-0008-0000-09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9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900-00003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9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64915" name="Check Box 51" hidden="1">
              <a:extLst>
                <a:ext uri="{63B3BB69-23CF-44E3-9099-C40C66FF867C}">
                  <a14:compatExt spid="_x0000_s164915"/>
                </a:ext>
                <a:ext uri="{FF2B5EF4-FFF2-40B4-BE49-F238E27FC236}">
                  <a16:creationId xmlns:a16="http://schemas.microsoft.com/office/drawing/2014/main" id="{00000000-0008-0000-09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0" name="グループ化 19">
          <a:extLst>
            <a:ext uri="{FF2B5EF4-FFF2-40B4-BE49-F238E27FC236}">
              <a16:creationId xmlns:a16="http://schemas.microsoft.com/office/drawing/2014/main" id="{00000000-0008-0000-0900-000014000000}"/>
            </a:ext>
          </a:extLst>
        </xdr:cNvPr>
        <xdr:cNvGrpSpPr/>
      </xdr:nvGrpSpPr>
      <xdr:grpSpPr>
        <a:xfrm>
          <a:off x="3095625" y="9700932"/>
          <a:ext cx="1095936" cy="201243"/>
          <a:chOff x="3149514" y="2696106"/>
          <a:chExt cx="1162611" cy="202821"/>
        </a:xfrm>
      </xdr:grpSpPr>
      <xdr:sp macro="" textlink="">
        <xdr:nvSpPr>
          <xdr:cNvPr id="164916"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900-0000348402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17"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900-0000358402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164940" name="グループ化 19">
              <a:extLst>
                <a:ext uri="{FF2B5EF4-FFF2-40B4-BE49-F238E27FC236}">
                  <a16:creationId xmlns:a16="http://schemas.microsoft.com/office/drawing/2014/main" id="{00000000-0008-0000-0900-00004C840200}"/>
                </a:ext>
              </a:extLst>
            </xdr:cNvPr>
            <xdr:cNvGrpSpPr>
              <a:grpSpLocks/>
            </xdr:cNvGrpSpPr>
          </xdr:nvGrpSpPr>
          <xdr:grpSpPr bwMode="auto">
            <a:xfrm>
              <a:off x="3095625" y="9344025"/>
              <a:ext cx="1095375" cy="209550"/>
              <a:chOff x="3149782" y="2696116"/>
              <a:chExt cx="1162611" cy="202832"/>
            </a:xfrm>
          </xdr:grpSpPr>
          <xdr:sp macro="" textlink="">
            <xdr:nvSpPr>
              <xdr:cNvPr id="164941" name="Check Box 45" hidden="1">
                <a:extLst>
                  <a:ext uri="{63B3BB69-23CF-44E3-9099-C40C66FF867C}">
                    <a14:compatExt spid="_x0000_s164941"/>
                  </a:ext>
                  <a:ext uri="{FF2B5EF4-FFF2-40B4-BE49-F238E27FC236}">
                    <a16:creationId xmlns:a16="http://schemas.microsoft.com/office/drawing/2014/main" id="{00000000-0008-0000-0900-00004D840200}"/>
                  </a:ext>
                </a:extLst>
              </xdr:cNvPr>
              <xdr:cNvSpPr/>
            </xdr:nvSpPr>
            <xdr:spPr bwMode="auto">
              <a:xfrm>
                <a:off x="3149782" y="2696133"/>
                <a:ext cx="557493" cy="2028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2" name="Check Box 46" hidden="1">
                <a:extLst>
                  <a:ext uri="{63B3BB69-23CF-44E3-9099-C40C66FF867C}">
                    <a14:compatExt spid="_x0000_s164942"/>
                  </a:ext>
                  <a:ext uri="{FF2B5EF4-FFF2-40B4-BE49-F238E27FC236}">
                    <a16:creationId xmlns:a16="http://schemas.microsoft.com/office/drawing/2014/main" id="{00000000-0008-0000-0900-00004E840200}"/>
                  </a:ext>
                </a:extLst>
              </xdr:cNvPr>
              <xdr:cNvSpPr/>
            </xdr:nvSpPr>
            <xdr:spPr bwMode="auto">
              <a:xfrm>
                <a:off x="3754900" y="2696116"/>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164935" name="Group 71">
              <a:extLst>
                <a:ext uri="{FF2B5EF4-FFF2-40B4-BE49-F238E27FC236}">
                  <a16:creationId xmlns:a16="http://schemas.microsoft.com/office/drawing/2014/main" id="{00000000-0008-0000-0900-000047840200}"/>
                </a:ext>
              </a:extLst>
            </xdr:cNvPr>
            <xdr:cNvGrpSpPr>
              <a:grpSpLocks/>
            </xdr:cNvGrpSpPr>
          </xdr:nvGrpSpPr>
          <xdr:grpSpPr bwMode="auto">
            <a:xfrm>
              <a:off x="3095625" y="10229850"/>
              <a:ext cx="1095375" cy="209550"/>
              <a:chOff x="31495" y="26961"/>
              <a:chExt cx="11626" cy="2028"/>
            </a:xfrm>
          </xdr:grpSpPr>
          <xdr:sp macro="" textlink="">
            <xdr:nvSpPr>
              <xdr:cNvPr id="2" name="Check Box 52" hidden="1">
                <a:extLst>
                  <a:ext uri="{63B3BB69-23CF-44E3-9099-C40C66FF867C}">
                    <a14:compatExt spid="_x0000_s164916"/>
                  </a:ext>
                  <a:ext uri="{FF2B5EF4-FFF2-40B4-BE49-F238E27FC236}">
                    <a16:creationId xmlns:a16="http://schemas.microsoft.com/office/drawing/2014/main" id="{00000000-0008-0000-0900-0000020000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3" hidden="1">
                <a:extLst>
                  <a:ext uri="{63B3BB69-23CF-44E3-9099-C40C66FF867C}">
                    <a14:compatExt spid="_x0000_s164917"/>
                  </a:ext>
                  <a:ext uri="{FF2B5EF4-FFF2-40B4-BE49-F238E27FC236}">
                    <a16:creationId xmlns:a16="http://schemas.microsoft.com/office/drawing/2014/main" id="{00000000-0008-0000-0900-0000030000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17" name="Group 71">
              <a:extLst>
                <a:ext uri="{FF2B5EF4-FFF2-40B4-BE49-F238E27FC236}">
                  <a16:creationId xmlns:a16="http://schemas.microsoft.com/office/drawing/2014/main" id="{00000000-0008-0000-0900-000011000000}"/>
                </a:ext>
              </a:extLst>
            </xdr:cNvPr>
            <xdr:cNvGrpSpPr>
              <a:grpSpLocks/>
            </xdr:cNvGrpSpPr>
          </xdr:nvGrpSpPr>
          <xdr:grpSpPr bwMode="auto">
            <a:xfrm>
              <a:off x="3095625" y="9705975"/>
              <a:ext cx="1095375" cy="209550"/>
              <a:chOff x="31495" y="26961"/>
              <a:chExt cx="11626" cy="2028"/>
            </a:xfrm>
          </xdr:grpSpPr>
          <xdr:sp macro="" textlink="">
            <xdr:nvSpPr>
              <xdr:cNvPr id="164943" name="Check Box 79" hidden="1">
                <a:extLst>
                  <a:ext uri="{63B3BB69-23CF-44E3-9099-C40C66FF867C}">
                    <a14:compatExt spid="_x0000_s164943"/>
                  </a:ext>
                  <a:ext uri="{FF2B5EF4-FFF2-40B4-BE49-F238E27FC236}">
                    <a16:creationId xmlns:a16="http://schemas.microsoft.com/office/drawing/2014/main" id="{00000000-0008-0000-0900-00004F8402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4" name="Check Box 80" hidden="1">
                <a:extLst>
                  <a:ext uri="{63B3BB69-23CF-44E3-9099-C40C66FF867C}">
                    <a14:compatExt spid="_x0000_s164944"/>
                  </a:ext>
                  <a:ext uri="{FF2B5EF4-FFF2-40B4-BE49-F238E27FC236}">
                    <a16:creationId xmlns:a16="http://schemas.microsoft.com/office/drawing/2014/main" id="{00000000-0008-0000-0900-0000508402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0</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3695700" y="742950"/>
          <a:ext cx="1390650" cy="171450"/>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A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A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xdr:from>
          <xdr:col>17</xdr:col>
          <xdr:colOff>133350</xdr:colOff>
          <xdr:row>4</xdr:row>
          <xdr:rowOff>19050</xdr:rowOff>
        </xdr:from>
        <xdr:to>
          <xdr:col>28</xdr:col>
          <xdr:colOff>142875</xdr:colOff>
          <xdr:row>5</xdr:row>
          <xdr:rowOff>95250</xdr:rowOff>
        </xdr:to>
        <xdr:grpSp>
          <xdr:nvGrpSpPr>
            <xdr:cNvPr id="7" name="グループ化 6">
              <a:extLst>
                <a:ext uri="{FF2B5EF4-FFF2-40B4-BE49-F238E27FC236}">
                  <a16:creationId xmlns:a16="http://schemas.microsoft.com/office/drawing/2014/main" id="{00000000-0008-0000-0A00-000007000000}"/>
                </a:ext>
              </a:extLst>
            </xdr:cNvPr>
            <xdr:cNvGrpSpPr/>
          </xdr:nvGrpSpPr>
          <xdr:grpSpPr>
            <a:xfrm>
              <a:off x="3152775" y="590550"/>
              <a:ext cx="2000250" cy="247650"/>
              <a:chOff x="3090248" y="2194891"/>
              <a:chExt cx="2071476" cy="250135"/>
            </a:xfrm>
          </xdr:grpSpPr>
          <xdr:sp macro="" textlink="">
            <xdr:nvSpPr>
              <xdr:cNvPr id="919555" name="Check Box 21" hidden="1">
                <a:extLst>
                  <a:ext uri="{63B3BB69-23CF-44E3-9099-C40C66FF867C}">
                    <a14:compatExt spid="_x0000_s919555"/>
                  </a:ext>
                  <a:ext uri="{FF2B5EF4-FFF2-40B4-BE49-F238E27FC236}">
                    <a16:creationId xmlns:a16="http://schemas.microsoft.com/office/drawing/2014/main" id="{00000000-0008-0000-0A00-000003080E00}"/>
                  </a:ext>
                </a:extLst>
              </xdr:cNvPr>
              <xdr:cNvSpPr/>
            </xdr:nvSpPr>
            <xdr:spPr bwMode="auto">
              <a:xfrm>
                <a:off x="3090248" y="2194891"/>
                <a:ext cx="681043"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19556" name="Check Box 22" hidden="1">
                <a:extLst>
                  <a:ext uri="{63B3BB69-23CF-44E3-9099-C40C66FF867C}">
                    <a14:compatExt spid="_x0000_s919556"/>
                  </a:ext>
                  <a:ext uri="{FF2B5EF4-FFF2-40B4-BE49-F238E27FC236}">
                    <a16:creationId xmlns:a16="http://schemas.microsoft.com/office/drawing/2014/main" id="{00000000-0008-0000-0A00-000004080E00}"/>
                  </a:ext>
                </a:extLst>
              </xdr:cNvPr>
              <xdr:cNvSpPr/>
            </xdr:nvSpPr>
            <xdr:spPr bwMode="auto">
              <a:xfrm>
                <a:off x="3675373" y="2194891"/>
                <a:ext cx="690633"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19557" name="Check Box 23" hidden="1">
                <a:extLst>
                  <a:ext uri="{63B3BB69-23CF-44E3-9099-C40C66FF867C}">
                    <a14:compatExt spid="_x0000_s919557"/>
                  </a:ext>
                  <a:ext uri="{FF2B5EF4-FFF2-40B4-BE49-F238E27FC236}">
                    <a16:creationId xmlns:a16="http://schemas.microsoft.com/office/drawing/2014/main" id="{00000000-0008-0000-0A00-000005080E00}"/>
                  </a:ext>
                </a:extLst>
              </xdr:cNvPr>
              <xdr:cNvSpPr/>
            </xdr:nvSpPr>
            <xdr:spPr bwMode="auto">
              <a:xfrm>
                <a:off x="4384764" y="2194891"/>
                <a:ext cx="776960"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2</xdr:col>
      <xdr:colOff>0</xdr:colOff>
      <xdr:row>20</xdr:row>
      <xdr:rowOff>9525</xdr:rowOff>
    </xdr:from>
    <xdr:to>
      <xdr:col>11</xdr:col>
      <xdr:colOff>9525</xdr:colOff>
      <xdr:row>22</xdr:row>
      <xdr:rowOff>0</xdr:rowOff>
    </xdr:to>
    <xdr:sp macro="" textlink="">
      <xdr:nvSpPr>
        <xdr:cNvPr id="16" name="Line 3">
          <a:extLst>
            <a:ext uri="{FF2B5EF4-FFF2-40B4-BE49-F238E27FC236}">
              <a16:creationId xmlns:a16="http://schemas.microsoft.com/office/drawing/2014/main" id="{00000000-0008-0000-0A00-000010000000}"/>
            </a:ext>
          </a:extLst>
        </xdr:cNvPr>
        <xdr:cNvSpPr>
          <a:spLocks noChangeShapeType="1"/>
        </xdr:cNvSpPr>
      </xdr:nvSpPr>
      <xdr:spPr bwMode="auto">
        <a:xfrm>
          <a:off x="228600" y="332422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56</xdr:row>
          <xdr:rowOff>0</xdr:rowOff>
        </xdr:from>
        <xdr:to>
          <xdr:col>24</xdr:col>
          <xdr:colOff>171450</xdr:colOff>
          <xdr:row>57</xdr:row>
          <xdr:rowOff>19050</xdr:rowOff>
        </xdr:to>
        <xdr:sp macro="" textlink="">
          <xdr:nvSpPr>
            <xdr:cNvPr id="919584" name="Check Box 11" hidden="1">
              <a:extLst>
                <a:ext uri="{63B3BB69-23CF-44E3-9099-C40C66FF867C}">
                  <a14:compatExt spid="_x0000_s919584"/>
                </a:ext>
                <a:ext uri="{FF2B5EF4-FFF2-40B4-BE49-F238E27FC236}">
                  <a16:creationId xmlns:a16="http://schemas.microsoft.com/office/drawing/2014/main" id="{00000000-0008-0000-0A00-000020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56</xdr:row>
          <xdr:rowOff>0</xdr:rowOff>
        </xdr:from>
        <xdr:to>
          <xdr:col>28</xdr:col>
          <xdr:colOff>161925</xdr:colOff>
          <xdr:row>57</xdr:row>
          <xdr:rowOff>19050</xdr:rowOff>
        </xdr:to>
        <xdr:sp macro="" textlink="">
          <xdr:nvSpPr>
            <xdr:cNvPr id="919585" name="Check Box 12" hidden="1">
              <a:extLst>
                <a:ext uri="{63B3BB69-23CF-44E3-9099-C40C66FF867C}">
                  <a14:compatExt spid="_x0000_s919585"/>
                </a:ext>
                <a:ext uri="{FF2B5EF4-FFF2-40B4-BE49-F238E27FC236}">
                  <a16:creationId xmlns:a16="http://schemas.microsoft.com/office/drawing/2014/main" id="{00000000-0008-0000-0A00-000021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58</xdr:row>
          <xdr:rowOff>0</xdr:rowOff>
        </xdr:from>
        <xdr:to>
          <xdr:col>5</xdr:col>
          <xdr:colOff>19050</xdr:colOff>
          <xdr:row>59</xdr:row>
          <xdr:rowOff>19050</xdr:rowOff>
        </xdr:to>
        <xdr:sp macro="" textlink="">
          <xdr:nvSpPr>
            <xdr:cNvPr id="919586" name="Check Box 37" hidden="1">
              <a:extLst>
                <a:ext uri="{63B3BB69-23CF-44E3-9099-C40C66FF867C}">
                  <a14:compatExt spid="_x0000_s919586"/>
                </a:ext>
                <a:ext uri="{FF2B5EF4-FFF2-40B4-BE49-F238E27FC236}">
                  <a16:creationId xmlns:a16="http://schemas.microsoft.com/office/drawing/2014/main" id="{00000000-0008-0000-0A00-000022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57</xdr:row>
          <xdr:rowOff>152400</xdr:rowOff>
        </xdr:from>
        <xdr:to>
          <xdr:col>12</xdr:col>
          <xdr:colOff>85725</xdr:colOff>
          <xdr:row>59</xdr:row>
          <xdr:rowOff>9525</xdr:rowOff>
        </xdr:to>
        <xdr:sp macro="" textlink="">
          <xdr:nvSpPr>
            <xdr:cNvPr id="919587" name="Check Box 38" hidden="1">
              <a:extLst>
                <a:ext uri="{63B3BB69-23CF-44E3-9099-C40C66FF867C}">
                  <a14:compatExt spid="_x0000_s919587"/>
                </a:ext>
                <a:ext uri="{FF2B5EF4-FFF2-40B4-BE49-F238E27FC236}">
                  <a16:creationId xmlns:a16="http://schemas.microsoft.com/office/drawing/2014/main" id="{00000000-0008-0000-0A00-000023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58</xdr:row>
          <xdr:rowOff>152400</xdr:rowOff>
        </xdr:from>
        <xdr:to>
          <xdr:col>5</xdr:col>
          <xdr:colOff>9525</xdr:colOff>
          <xdr:row>60</xdr:row>
          <xdr:rowOff>9525</xdr:rowOff>
        </xdr:to>
        <xdr:sp macro="" textlink="">
          <xdr:nvSpPr>
            <xdr:cNvPr id="919588" name="Check Box 39" hidden="1">
              <a:extLst>
                <a:ext uri="{63B3BB69-23CF-44E3-9099-C40C66FF867C}">
                  <a14:compatExt spid="_x0000_s919588"/>
                </a:ext>
                <a:ext uri="{FF2B5EF4-FFF2-40B4-BE49-F238E27FC236}">
                  <a16:creationId xmlns:a16="http://schemas.microsoft.com/office/drawing/2014/main" id="{00000000-0008-0000-0A00-000024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58</xdr:row>
          <xdr:rowOff>152400</xdr:rowOff>
        </xdr:from>
        <xdr:to>
          <xdr:col>12</xdr:col>
          <xdr:colOff>85725</xdr:colOff>
          <xdr:row>60</xdr:row>
          <xdr:rowOff>9525</xdr:rowOff>
        </xdr:to>
        <xdr:sp macro="" textlink="">
          <xdr:nvSpPr>
            <xdr:cNvPr id="919589" name="Check Box 41" hidden="1">
              <a:extLst>
                <a:ext uri="{63B3BB69-23CF-44E3-9099-C40C66FF867C}">
                  <a14:compatExt spid="_x0000_s919589"/>
                </a:ext>
                <a:ext uri="{FF2B5EF4-FFF2-40B4-BE49-F238E27FC236}">
                  <a16:creationId xmlns:a16="http://schemas.microsoft.com/office/drawing/2014/main" id="{00000000-0008-0000-0A00-000025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64" name="グループ化 63">
              <a:extLst>
                <a:ext uri="{FF2B5EF4-FFF2-40B4-BE49-F238E27FC236}">
                  <a16:creationId xmlns:a16="http://schemas.microsoft.com/office/drawing/2014/main" id="{00000000-0008-0000-0B00-000040000000}"/>
                </a:ext>
              </a:extLst>
            </xdr:cNvPr>
            <xdr:cNvGrpSpPr/>
          </xdr:nvGrpSpPr>
          <xdr:grpSpPr>
            <a:xfrm>
              <a:off x="3472229" y="733425"/>
              <a:ext cx="1255060" cy="202826"/>
              <a:chOff x="3133334" y="5804203"/>
              <a:chExt cx="1266828" cy="209550"/>
            </a:xfrm>
          </xdr:grpSpPr>
          <xdr:sp macro="" textlink="">
            <xdr:nvSpPr>
              <xdr:cNvPr id="667711" name="Check Box 26" hidden="1">
                <a:extLst>
                  <a:ext uri="{63B3BB69-23CF-44E3-9099-C40C66FF867C}">
                    <a14:compatExt spid="_x0000_s667711"/>
                  </a:ext>
                  <a:ext uri="{FF2B5EF4-FFF2-40B4-BE49-F238E27FC236}">
                    <a16:creationId xmlns:a16="http://schemas.microsoft.com/office/drawing/2014/main" id="{00000000-0008-0000-0B00-00003F300A00}"/>
                  </a:ext>
                </a:extLst>
              </xdr:cNvPr>
              <xdr:cNvSpPr/>
            </xdr:nvSpPr>
            <xdr:spPr bwMode="auto">
              <a:xfrm>
                <a:off x="3847708" y="5804203"/>
                <a:ext cx="5524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67712" name="Check Box 27" hidden="1">
                <a:extLst>
                  <a:ext uri="{63B3BB69-23CF-44E3-9099-C40C66FF867C}">
                    <a14:compatExt spid="_x0000_s667712"/>
                  </a:ext>
                  <a:ext uri="{FF2B5EF4-FFF2-40B4-BE49-F238E27FC236}">
                    <a16:creationId xmlns:a16="http://schemas.microsoft.com/office/drawing/2014/main" id="{00000000-0008-0000-0B00-000040300A00}"/>
                  </a:ext>
                </a:extLst>
              </xdr:cNvPr>
              <xdr:cNvSpPr/>
            </xdr:nvSpPr>
            <xdr:spPr bwMode="auto">
              <a:xfrm>
                <a:off x="3133334" y="5810242"/>
                <a:ext cx="65722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70" name="グループ化 69">
              <a:extLst>
                <a:ext uri="{FF2B5EF4-FFF2-40B4-BE49-F238E27FC236}">
                  <a16:creationId xmlns:a16="http://schemas.microsoft.com/office/drawing/2014/main" id="{00000000-0008-0000-0B00-000046000000}"/>
                </a:ext>
              </a:extLst>
            </xdr:cNvPr>
            <xdr:cNvGrpSpPr/>
          </xdr:nvGrpSpPr>
          <xdr:grpSpPr>
            <a:xfrm>
              <a:off x="3472229" y="3315778"/>
              <a:ext cx="1152525" cy="197222"/>
              <a:chOff x="3149866" y="2696162"/>
              <a:chExt cx="1162620" cy="202824"/>
            </a:xfrm>
          </xdr:grpSpPr>
          <xdr:sp macro="" textlink="">
            <xdr:nvSpPr>
              <xdr:cNvPr id="667715" name="Check Box 67" hidden="1">
                <a:extLst>
                  <a:ext uri="{63B3BB69-23CF-44E3-9099-C40C66FF867C}">
                    <a14:compatExt spid="_x0000_s667715"/>
                  </a:ext>
                  <a:ext uri="{FF2B5EF4-FFF2-40B4-BE49-F238E27FC236}">
                    <a16:creationId xmlns:a16="http://schemas.microsoft.com/office/drawing/2014/main" id="{00000000-0008-0000-0B00-000043300A00}"/>
                  </a:ext>
                </a:extLst>
              </xdr:cNvPr>
              <xdr:cNvSpPr/>
            </xdr:nvSpPr>
            <xdr:spPr bwMode="auto">
              <a:xfrm>
                <a:off x="3149866" y="269616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16" name="Check Box 68" hidden="1">
                <a:extLst>
                  <a:ext uri="{63B3BB69-23CF-44E3-9099-C40C66FF867C}">
                    <a14:compatExt spid="_x0000_s667716"/>
                  </a:ext>
                  <a:ext uri="{FF2B5EF4-FFF2-40B4-BE49-F238E27FC236}">
                    <a16:creationId xmlns:a16="http://schemas.microsoft.com/office/drawing/2014/main" id="{00000000-0008-0000-0B00-000044300A00}"/>
                  </a:ext>
                </a:extLst>
              </xdr:cNvPr>
              <xdr:cNvSpPr/>
            </xdr:nvSpPr>
            <xdr:spPr bwMode="auto">
              <a:xfrm>
                <a:off x="3754993" y="269616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89" name="グループ化 88">
              <a:extLst>
                <a:ext uri="{FF2B5EF4-FFF2-40B4-BE49-F238E27FC236}">
                  <a16:creationId xmlns:a16="http://schemas.microsoft.com/office/drawing/2014/main" id="{00000000-0008-0000-0B00-000059000000}"/>
                </a:ext>
              </a:extLst>
            </xdr:cNvPr>
            <xdr:cNvGrpSpPr/>
          </xdr:nvGrpSpPr>
          <xdr:grpSpPr>
            <a:xfrm>
              <a:off x="3464903" y="6922478"/>
              <a:ext cx="1152525" cy="197222"/>
              <a:chOff x="3149864" y="2696145"/>
              <a:chExt cx="1162620" cy="202824"/>
            </a:xfrm>
          </xdr:grpSpPr>
          <xdr:sp macro="" textlink="">
            <xdr:nvSpPr>
              <xdr:cNvPr id="667728" name="Check Box 80" hidden="1">
                <a:extLst>
                  <a:ext uri="{63B3BB69-23CF-44E3-9099-C40C66FF867C}">
                    <a14:compatExt spid="_x0000_s667728"/>
                  </a:ext>
                  <a:ext uri="{FF2B5EF4-FFF2-40B4-BE49-F238E27FC236}">
                    <a16:creationId xmlns:a16="http://schemas.microsoft.com/office/drawing/2014/main" id="{00000000-0008-0000-0B00-000050300A00}"/>
                  </a:ext>
                </a:extLst>
              </xdr:cNvPr>
              <xdr:cNvSpPr/>
            </xdr:nvSpPr>
            <xdr:spPr bwMode="auto">
              <a:xfrm>
                <a:off x="3149864"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29" name="Check Box 81" hidden="1">
                <a:extLst>
                  <a:ext uri="{63B3BB69-23CF-44E3-9099-C40C66FF867C}">
                    <a14:compatExt spid="_x0000_s667729"/>
                  </a:ext>
                  <a:ext uri="{FF2B5EF4-FFF2-40B4-BE49-F238E27FC236}">
                    <a16:creationId xmlns:a16="http://schemas.microsoft.com/office/drawing/2014/main" id="{00000000-0008-0000-0B00-000051300A00}"/>
                  </a:ext>
                </a:extLst>
              </xdr:cNvPr>
              <xdr:cNvSpPr/>
            </xdr:nvSpPr>
            <xdr:spPr bwMode="auto">
              <a:xfrm>
                <a:off x="3754991"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9525</xdr:rowOff>
        </xdr:from>
        <xdr:to>
          <xdr:col>11</xdr:col>
          <xdr:colOff>76200</xdr:colOff>
          <xdr:row>30</xdr:row>
          <xdr:rowOff>9525</xdr:rowOff>
        </xdr:to>
        <xdr:sp macro="" textlink="">
          <xdr:nvSpPr>
            <xdr:cNvPr id="667747" name="Check Box 99" hidden="1">
              <a:extLst>
                <a:ext uri="{63B3BB69-23CF-44E3-9099-C40C66FF867C}">
                  <a14:compatExt spid="_x0000_s667747"/>
                </a:ext>
                <a:ext uri="{FF2B5EF4-FFF2-40B4-BE49-F238E27FC236}">
                  <a16:creationId xmlns:a16="http://schemas.microsoft.com/office/drawing/2014/main" id="{00000000-0008-0000-0B00-000063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29</xdr:row>
          <xdr:rowOff>9525</xdr:rowOff>
        </xdr:from>
        <xdr:to>
          <xdr:col>17</xdr:col>
          <xdr:colOff>76200</xdr:colOff>
          <xdr:row>30</xdr:row>
          <xdr:rowOff>9525</xdr:rowOff>
        </xdr:to>
        <xdr:sp macro="" textlink="">
          <xdr:nvSpPr>
            <xdr:cNvPr id="667748" name="Check Box 100" hidden="1">
              <a:extLst>
                <a:ext uri="{63B3BB69-23CF-44E3-9099-C40C66FF867C}">
                  <a14:compatExt spid="_x0000_s667748"/>
                </a:ext>
                <a:ext uri="{FF2B5EF4-FFF2-40B4-BE49-F238E27FC236}">
                  <a16:creationId xmlns:a16="http://schemas.microsoft.com/office/drawing/2014/main" id="{00000000-0008-0000-0B00-000064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9525</xdr:rowOff>
        </xdr:from>
        <xdr:to>
          <xdr:col>11</xdr:col>
          <xdr:colOff>76200</xdr:colOff>
          <xdr:row>31</xdr:row>
          <xdr:rowOff>9525</xdr:rowOff>
        </xdr:to>
        <xdr:sp macro="" textlink="">
          <xdr:nvSpPr>
            <xdr:cNvPr id="667749" name="Check Box 101" hidden="1">
              <a:extLst>
                <a:ext uri="{63B3BB69-23CF-44E3-9099-C40C66FF867C}">
                  <a14:compatExt spid="_x0000_s667749"/>
                </a:ext>
                <a:ext uri="{FF2B5EF4-FFF2-40B4-BE49-F238E27FC236}">
                  <a16:creationId xmlns:a16="http://schemas.microsoft.com/office/drawing/2014/main" id="{00000000-0008-0000-0B00-00006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667753" name="Check Box 105" hidden="1">
              <a:extLst>
                <a:ext uri="{63B3BB69-23CF-44E3-9099-C40C66FF867C}">
                  <a14:compatExt spid="_x0000_s667753"/>
                </a:ext>
                <a:ext uri="{FF2B5EF4-FFF2-40B4-BE49-F238E27FC236}">
                  <a16:creationId xmlns:a16="http://schemas.microsoft.com/office/drawing/2014/main" id="{00000000-0008-0000-0B00-00006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31</xdr:row>
          <xdr:rowOff>9525</xdr:rowOff>
        </xdr:from>
        <xdr:to>
          <xdr:col>17</xdr:col>
          <xdr:colOff>76200</xdr:colOff>
          <xdr:row>32</xdr:row>
          <xdr:rowOff>9525</xdr:rowOff>
        </xdr:to>
        <xdr:sp macro="" textlink="">
          <xdr:nvSpPr>
            <xdr:cNvPr id="667754" name="Check Box 106" hidden="1">
              <a:extLst>
                <a:ext uri="{63B3BB69-23CF-44E3-9099-C40C66FF867C}">
                  <a14:compatExt spid="_x0000_s667754"/>
                </a:ext>
                <a:ext uri="{FF2B5EF4-FFF2-40B4-BE49-F238E27FC236}">
                  <a16:creationId xmlns:a16="http://schemas.microsoft.com/office/drawing/2014/main" id="{00000000-0008-0000-0B00-00006A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76200</xdr:colOff>
          <xdr:row>33</xdr:row>
          <xdr:rowOff>9525</xdr:rowOff>
        </xdr:to>
        <xdr:sp macro="" textlink="">
          <xdr:nvSpPr>
            <xdr:cNvPr id="667755" name="Check Box 107" hidden="1">
              <a:extLst>
                <a:ext uri="{63B3BB69-23CF-44E3-9099-C40C66FF867C}">
                  <a14:compatExt spid="_x0000_s667755"/>
                </a:ext>
                <a:ext uri="{FF2B5EF4-FFF2-40B4-BE49-F238E27FC236}">
                  <a16:creationId xmlns:a16="http://schemas.microsoft.com/office/drawing/2014/main" id="{00000000-0008-0000-0B00-00006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667759" name="Check Box 111" hidden="1">
              <a:extLst>
                <a:ext uri="{63B3BB69-23CF-44E3-9099-C40C66FF867C}">
                  <a14:compatExt spid="_x0000_s667759"/>
                </a:ext>
                <a:ext uri="{FF2B5EF4-FFF2-40B4-BE49-F238E27FC236}">
                  <a16:creationId xmlns:a16="http://schemas.microsoft.com/office/drawing/2014/main" id="{00000000-0008-0000-0B00-00006F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33</xdr:row>
          <xdr:rowOff>9525</xdr:rowOff>
        </xdr:from>
        <xdr:to>
          <xdr:col>17</xdr:col>
          <xdr:colOff>76200</xdr:colOff>
          <xdr:row>34</xdr:row>
          <xdr:rowOff>9525</xdr:rowOff>
        </xdr:to>
        <xdr:sp macro="" textlink="">
          <xdr:nvSpPr>
            <xdr:cNvPr id="667760" name="Check Box 112" hidden="1">
              <a:extLst>
                <a:ext uri="{63B3BB69-23CF-44E3-9099-C40C66FF867C}">
                  <a14:compatExt spid="_x0000_s667760"/>
                </a:ext>
                <a:ext uri="{FF2B5EF4-FFF2-40B4-BE49-F238E27FC236}">
                  <a16:creationId xmlns:a16="http://schemas.microsoft.com/office/drawing/2014/main" id="{00000000-0008-0000-0B00-000070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667761" name="Check Box 113" hidden="1">
              <a:extLst>
                <a:ext uri="{63B3BB69-23CF-44E3-9099-C40C66FF867C}">
                  <a14:compatExt spid="_x0000_s667761"/>
                </a:ext>
                <a:ext uri="{FF2B5EF4-FFF2-40B4-BE49-F238E27FC236}">
                  <a16:creationId xmlns:a16="http://schemas.microsoft.com/office/drawing/2014/main" id="{00000000-0008-0000-0B00-00007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667765" name="Check Box 117" hidden="1">
              <a:extLst>
                <a:ext uri="{63B3BB69-23CF-44E3-9099-C40C66FF867C}">
                  <a14:compatExt spid="_x0000_s667765"/>
                </a:ext>
                <a:ext uri="{FF2B5EF4-FFF2-40B4-BE49-F238E27FC236}">
                  <a16:creationId xmlns:a16="http://schemas.microsoft.com/office/drawing/2014/main" id="{00000000-0008-0000-0B00-00007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35</xdr:row>
          <xdr:rowOff>9525</xdr:rowOff>
        </xdr:from>
        <xdr:to>
          <xdr:col>17</xdr:col>
          <xdr:colOff>76200</xdr:colOff>
          <xdr:row>36</xdr:row>
          <xdr:rowOff>9525</xdr:rowOff>
        </xdr:to>
        <xdr:sp macro="" textlink="">
          <xdr:nvSpPr>
            <xdr:cNvPr id="667766" name="Check Box 118" hidden="1">
              <a:extLst>
                <a:ext uri="{63B3BB69-23CF-44E3-9099-C40C66FF867C}">
                  <a14:compatExt spid="_x0000_s667766"/>
                </a:ext>
                <a:ext uri="{FF2B5EF4-FFF2-40B4-BE49-F238E27FC236}">
                  <a16:creationId xmlns:a16="http://schemas.microsoft.com/office/drawing/2014/main" id="{00000000-0008-0000-0B00-00007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67" name="Check Box 119" hidden="1">
              <a:extLst>
                <a:ext uri="{63B3BB69-23CF-44E3-9099-C40C66FF867C}">
                  <a14:compatExt spid="_x0000_s667767"/>
                </a:ext>
                <a:ext uri="{FF2B5EF4-FFF2-40B4-BE49-F238E27FC236}">
                  <a16:creationId xmlns:a16="http://schemas.microsoft.com/office/drawing/2014/main" id="{00000000-0008-0000-0B00-00007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128" name="グループ化 127">
              <a:extLst>
                <a:ext uri="{FF2B5EF4-FFF2-40B4-BE49-F238E27FC236}">
                  <a16:creationId xmlns:a16="http://schemas.microsoft.com/office/drawing/2014/main" id="{00000000-0008-0000-0B00-000080000000}"/>
                </a:ext>
              </a:extLst>
            </xdr:cNvPr>
            <xdr:cNvGrpSpPr/>
          </xdr:nvGrpSpPr>
          <xdr:grpSpPr>
            <a:xfrm>
              <a:off x="3494210" y="4311162"/>
              <a:ext cx="1150327" cy="197222"/>
              <a:chOff x="3149865" y="2696145"/>
              <a:chExt cx="1162617" cy="202824"/>
            </a:xfrm>
          </xdr:grpSpPr>
          <xdr:sp macro="" textlink="">
            <xdr:nvSpPr>
              <xdr:cNvPr id="667769" name="Check Box 121" hidden="1">
                <a:extLst>
                  <a:ext uri="{63B3BB69-23CF-44E3-9099-C40C66FF867C}">
                    <a14:compatExt spid="_x0000_s667769"/>
                  </a:ext>
                  <a:ext uri="{FF2B5EF4-FFF2-40B4-BE49-F238E27FC236}">
                    <a16:creationId xmlns:a16="http://schemas.microsoft.com/office/drawing/2014/main" id="{00000000-0008-0000-0B00-000079300A00}"/>
                  </a:ext>
                </a:extLst>
              </xdr:cNvPr>
              <xdr:cNvSpPr/>
            </xdr:nvSpPr>
            <xdr:spPr bwMode="auto">
              <a:xfrm>
                <a:off x="3149865"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67770" name="Check Box 122" hidden="1">
                <a:extLst>
                  <a:ext uri="{63B3BB69-23CF-44E3-9099-C40C66FF867C}">
                    <a14:compatExt spid="_x0000_s667770"/>
                  </a:ext>
                  <a:ext uri="{FF2B5EF4-FFF2-40B4-BE49-F238E27FC236}">
                    <a16:creationId xmlns:a16="http://schemas.microsoft.com/office/drawing/2014/main" id="{00000000-0008-0000-0B00-00007A300A00}"/>
                  </a:ext>
                </a:extLst>
              </xdr:cNvPr>
              <xdr:cNvSpPr/>
            </xdr:nvSpPr>
            <xdr:spPr bwMode="auto">
              <a:xfrm>
                <a:off x="3754989"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77" name="Check Box 129" hidden="1">
              <a:extLst>
                <a:ext uri="{63B3BB69-23CF-44E3-9099-C40C66FF867C}">
                  <a14:compatExt spid="_x0000_s667777"/>
                </a:ext>
                <a:ext uri="{FF2B5EF4-FFF2-40B4-BE49-F238E27FC236}">
                  <a16:creationId xmlns:a16="http://schemas.microsoft.com/office/drawing/2014/main" id="{00000000-0008-0000-0B00-00008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125" name="グループ化 124">
              <a:extLst>
                <a:ext uri="{FF2B5EF4-FFF2-40B4-BE49-F238E27FC236}">
                  <a16:creationId xmlns:a16="http://schemas.microsoft.com/office/drawing/2014/main" id="{00000000-0008-0000-0B00-00007D000000}"/>
                </a:ext>
              </a:extLst>
            </xdr:cNvPr>
            <xdr:cNvGrpSpPr/>
          </xdr:nvGrpSpPr>
          <xdr:grpSpPr>
            <a:xfrm>
              <a:off x="3464903" y="7419975"/>
              <a:ext cx="1152525" cy="197222"/>
              <a:chOff x="3149864" y="2696144"/>
              <a:chExt cx="1162620" cy="202824"/>
            </a:xfrm>
          </xdr:grpSpPr>
          <xdr:sp macro="" textlink="">
            <xdr:nvSpPr>
              <xdr:cNvPr id="667783" name="Check Box 135" hidden="1">
                <a:extLst>
                  <a:ext uri="{63B3BB69-23CF-44E3-9099-C40C66FF867C}">
                    <a14:compatExt spid="_x0000_s667783"/>
                  </a:ext>
                  <a:ext uri="{FF2B5EF4-FFF2-40B4-BE49-F238E27FC236}">
                    <a16:creationId xmlns:a16="http://schemas.microsoft.com/office/drawing/2014/main" id="{00000000-0008-0000-0B00-000087300A00}"/>
                  </a:ext>
                </a:extLst>
              </xdr:cNvPr>
              <xdr:cNvSpPr/>
            </xdr:nvSpPr>
            <xdr:spPr bwMode="auto">
              <a:xfrm>
                <a:off x="3149864" y="269614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4" name="Check Box 136" hidden="1">
                <a:extLst>
                  <a:ext uri="{63B3BB69-23CF-44E3-9099-C40C66FF867C}">
                    <a14:compatExt spid="_x0000_s667784"/>
                  </a:ext>
                  <a:ext uri="{FF2B5EF4-FFF2-40B4-BE49-F238E27FC236}">
                    <a16:creationId xmlns:a16="http://schemas.microsoft.com/office/drawing/2014/main" id="{00000000-0008-0000-0B00-000088300A00}"/>
                  </a:ext>
                </a:extLst>
              </xdr:cNvPr>
              <xdr:cNvSpPr/>
            </xdr:nvSpPr>
            <xdr:spPr bwMode="auto">
              <a:xfrm>
                <a:off x="3754991"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129" name="グループ化 128">
              <a:extLst>
                <a:ext uri="{FF2B5EF4-FFF2-40B4-BE49-F238E27FC236}">
                  <a16:creationId xmlns:a16="http://schemas.microsoft.com/office/drawing/2014/main" id="{00000000-0008-0000-0B00-000081000000}"/>
                </a:ext>
              </a:extLst>
            </xdr:cNvPr>
            <xdr:cNvGrpSpPr/>
          </xdr:nvGrpSpPr>
          <xdr:grpSpPr>
            <a:xfrm>
              <a:off x="3464903" y="7772400"/>
              <a:ext cx="1152525" cy="197222"/>
              <a:chOff x="3149864" y="2696145"/>
              <a:chExt cx="1162620" cy="202824"/>
            </a:xfrm>
          </xdr:grpSpPr>
          <xdr:sp macro="" textlink="">
            <xdr:nvSpPr>
              <xdr:cNvPr id="667785" name="Check Box 137" hidden="1">
                <a:extLst>
                  <a:ext uri="{63B3BB69-23CF-44E3-9099-C40C66FF867C}">
                    <a14:compatExt spid="_x0000_s667785"/>
                  </a:ext>
                  <a:ext uri="{FF2B5EF4-FFF2-40B4-BE49-F238E27FC236}">
                    <a16:creationId xmlns:a16="http://schemas.microsoft.com/office/drawing/2014/main" id="{00000000-0008-0000-0B00-000089300A00}"/>
                  </a:ext>
                </a:extLst>
              </xdr:cNvPr>
              <xdr:cNvSpPr/>
            </xdr:nvSpPr>
            <xdr:spPr bwMode="auto">
              <a:xfrm>
                <a:off x="3149864"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6" name="Check Box 138" hidden="1">
                <a:extLst>
                  <a:ext uri="{63B3BB69-23CF-44E3-9099-C40C66FF867C}">
                    <a14:compatExt spid="_x0000_s667786"/>
                  </a:ext>
                  <a:ext uri="{FF2B5EF4-FFF2-40B4-BE49-F238E27FC236}">
                    <a16:creationId xmlns:a16="http://schemas.microsoft.com/office/drawing/2014/main" id="{00000000-0008-0000-0B00-00008A300A00}"/>
                  </a:ext>
                </a:extLst>
              </xdr:cNvPr>
              <xdr:cNvSpPr/>
            </xdr:nvSpPr>
            <xdr:spPr bwMode="auto">
              <a:xfrm>
                <a:off x="3754991"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667787" name="Check Box 103" hidden="1">
              <a:extLst>
                <a:ext uri="{63B3BB69-23CF-44E3-9099-C40C66FF867C}">
                  <a14:compatExt spid="_x0000_s667787"/>
                </a:ext>
                <a:ext uri="{FF2B5EF4-FFF2-40B4-BE49-F238E27FC236}">
                  <a16:creationId xmlns:a16="http://schemas.microsoft.com/office/drawing/2014/main" id="{00000000-0008-0000-0B00-00008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667788" name="Check Box 103" hidden="1">
              <a:extLst>
                <a:ext uri="{63B3BB69-23CF-44E3-9099-C40C66FF867C}">
                  <a14:compatExt spid="_x0000_s667788"/>
                </a:ext>
                <a:ext uri="{FF2B5EF4-FFF2-40B4-BE49-F238E27FC236}">
                  <a16:creationId xmlns:a16="http://schemas.microsoft.com/office/drawing/2014/main" id="{00000000-0008-0000-0B00-00008C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667789" name="Check Box 147" hidden="1">
              <a:extLst>
                <a:ext uri="{63B3BB69-23CF-44E3-9099-C40C66FF867C}">
                  <a14:compatExt spid="_x0000_s667789"/>
                </a:ext>
                <a:ext uri="{FF2B5EF4-FFF2-40B4-BE49-F238E27FC236}">
                  <a16:creationId xmlns:a16="http://schemas.microsoft.com/office/drawing/2014/main" id="{00000000-0008-0000-0B00-00008D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667790" name="Check Box 148" descr="いない･" hidden="1">
              <a:extLst>
                <a:ext uri="{63B3BB69-23CF-44E3-9099-C40C66FF867C}">
                  <a14:compatExt spid="_x0000_s667790"/>
                </a:ext>
                <a:ext uri="{FF2B5EF4-FFF2-40B4-BE49-F238E27FC236}">
                  <a16:creationId xmlns:a16="http://schemas.microsoft.com/office/drawing/2014/main" id="{00000000-0008-0000-0B00-00008E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138" name="大かっこ 137">
          <a:extLst>
            <a:ext uri="{FF2B5EF4-FFF2-40B4-BE49-F238E27FC236}">
              <a16:creationId xmlns:a16="http://schemas.microsoft.com/office/drawing/2014/main" id="{00000000-0008-0000-0B00-00008A000000}"/>
            </a:ext>
          </a:extLst>
        </xdr:cNvPr>
        <xdr:cNvSpPr/>
      </xdr:nvSpPr>
      <xdr:spPr>
        <a:xfrm>
          <a:off x="552450" y="2990850"/>
          <a:ext cx="4343400" cy="3714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139" name="グループ化 138">
              <a:extLst>
                <a:ext uri="{FF2B5EF4-FFF2-40B4-BE49-F238E27FC236}">
                  <a16:creationId xmlns:a16="http://schemas.microsoft.com/office/drawing/2014/main" id="{00000000-0008-0000-0B00-00008B000000}"/>
                </a:ext>
              </a:extLst>
            </xdr:cNvPr>
            <xdr:cNvGrpSpPr/>
          </xdr:nvGrpSpPr>
          <xdr:grpSpPr>
            <a:xfrm>
              <a:off x="3464903" y="9144000"/>
              <a:ext cx="1152525" cy="197222"/>
              <a:chOff x="3149864" y="2696145"/>
              <a:chExt cx="1162620" cy="202824"/>
            </a:xfrm>
          </xdr:grpSpPr>
          <xdr:sp macro="" textlink="">
            <xdr:nvSpPr>
              <xdr:cNvPr id="667794" name="Check Box 146" hidden="1">
                <a:extLst>
                  <a:ext uri="{63B3BB69-23CF-44E3-9099-C40C66FF867C}">
                    <a14:compatExt spid="_x0000_s667794"/>
                  </a:ext>
                  <a:ext uri="{FF2B5EF4-FFF2-40B4-BE49-F238E27FC236}">
                    <a16:creationId xmlns:a16="http://schemas.microsoft.com/office/drawing/2014/main" id="{00000000-0008-0000-0B00-000092300A00}"/>
                  </a:ext>
                </a:extLst>
              </xdr:cNvPr>
              <xdr:cNvSpPr/>
            </xdr:nvSpPr>
            <xdr:spPr bwMode="auto">
              <a:xfrm>
                <a:off x="3149864"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95" name="Check Box 147" hidden="1">
                <a:extLst>
                  <a:ext uri="{63B3BB69-23CF-44E3-9099-C40C66FF867C}">
                    <a14:compatExt spid="_x0000_s667795"/>
                  </a:ext>
                  <a:ext uri="{FF2B5EF4-FFF2-40B4-BE49-F238E27FC236}">
                    <a16:creationId xmlns:a16="http://schemas.microsoft.com/office/drawing/2014/main" id="{00000000-0008-0000-0B00-000093300A00}"/>
                  </a:ext>
                </a:extLst>
              </xdr:cNvPr>
              <xdr:cNvSpPr/>
            </xdr:nvSpPr>
            <xdr:spPr bwMode="auto">
              <a:xfrm>
                <a:off x="3754991"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3" name="大かっこ 2">
          <a:extLst>
            <a:ext uri="{FF2B5EF4-FFF2-40B4-BE49-F238E27FC236}">
              <a16:creationId xmlns:a16="http://schemas.microsoft.com/office/drawing/2014/main" id="{00000000-0008-0000-0B00-000003000000}"/>
            </a:ext>
          </a:extLst>
        </xdr:cNvPr>
        <xdr:cNvSpPr/>
      </xdr:nvSpPr>
      <xdr:spPr>
        <a:xfrm>
          <a:off x="380999" y="2588559"/>
          <a:ext cx="4284009" cy="47568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97" name="Check Box 149" hidden="1">
              <a:extLst>
                <a:ext uri="{63B3BB69-23CF-44E3-9099-C40C66FF867C}">
                  <a14:compatExt spid="_x0000_s667797"/>
                </a:ext>
                <a:ext uri="{FF2B5EF4-FFF2-40B4-BE49-F238E27FC236}">
                  <a16:creationId xmlns:a16="http://schemas.microsoft.com/office/drawing/2014/main" id="{00000000-0008-0000-0B00-00009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667798" name="Check Box 150" hidden="1">
              <a:extLst>
                <a:ext uri="{63B3BB69-23CF-44E3-9099-C40C66FF867C}">
                  <a14:compatExt spid="_x0000_s667798"/>
                </a:ext>
                <a:ext uri="{FF2B5EF4-FFF2-40B4-BE49-F238E27FC236}">
                  <a16:creationId xmlns:a16="http://schemas.microsoft.com/office/drawing/2014/main" id="{00000000-0008-0000-0B00-00009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37</xdr:row>
          <xdr:rowOff>9525</xdr:rowOff>
        </xdr:from>
        <xdr:to>
          <xdr:col>17</xdr:col>
          <xdr:colOff>76200</xdr:colOff>
          <xdr:row>38</xdr:row>
          <xdr:rowOff>9525</xdr:rowOff>
        </xdr:to>
        <xdr:sp macro="" textlink="">
          <xdr:nvSpPr>
            <xdr:cNvPr id="667799" name="Check Box 151" hidden="1">
              <a:extLst>
                <a:ext uri="{63B3BB69-23CF-44E3-9099-C40C66FF867C}">
                  <a14:compatExt spid="_x0000_s667799"/>
                </a:ext>
                <a:ext uri="{FF2B5EF4-FFF2-40B4-BE49-F238E27FC236}">
                  <a16:creationId xmlns:a16="http://schemas.microsoft.com/office/drawing/2014/main" id="{00000000-0008-0000-0B00-00009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0" name="Check Box 152" hidden="1">
              <a:extLst>
                <a:ext uri="{63B3BB69-23CF-44E3-9099-C40C66FF867C}">
                  <a14:compatExt spid="_x0000_s667800"/>
                </a:ext>
                <a:ext uri="{FF2B5EF4-FFF2-40B4-BE49-F238E27FC236}">
                  <a16:creationId xmlns:a16="http://schemas.microsoft.com/office/drawing/2014/main" id="{00000000-0008-0000-0B00-000098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1" name="Check Box 153" hidden="1">
              <a:extLst>
                <a:ext uri="{63B3BB69-23CF-44E3-9099-C40C66FF867C}">
                  <a14:compatExt spid="_x0000_s667801"/>
                </a:ext>
                <a:ext uri="{FF2B5EF4-FFF2-40B4-BE49-F238E27FC236}">
                  <a16:creationId xmlns:a16="http://schemas.microsoft.com/office/drawing/2014/main" id="{00000000-0008-0000-0B00-00009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3" Type="http://schemas.openxmlformats.org/officeDocument/2006/relationships/vmlDrawing" Target="../drawings/vmlDrawing6.vml"/><Relationship Id="rId7" Type="http://schemas.openxmlformats.org/officeDocument/2006/relationships/ctrlProp" Target="../ctrlProps/ctrlProp113.xml"/><Relationship Id="rId12" Type="http://schemas.openxmlformats.org/officeDocument/2006/relationships/ctrlProp" Target="../ctrlProps/ctrlProp118.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112.xml"/><Relationship Id="rId11" Type="http://schemas.openxmlformats.org/officeDocument/2006/relationships/ctrlProp" Target="../ctrlProps/ctrlProp117.xml"/><Relationship Id="rId5" Type="http://schemas.openxmlformats.org/officeDocument/2006/relationships/ctrlProp" Target="../ctrlProps/ctrlProp111.xml"/><Relationship Id="rId15" Type="http://schemas.openxmlformats.org/officeDocument/2006/relationships/ctrlProp" Target="../ctrlProps/ctrlProp121.xml"/><Relationship Id="rId10" Type="http://schemas.openxmlformats.org/officeDocument/2006/relationships/ctrlProp" Target="../ctrlProps/ctrlProp116.xml"/><Relationship Id="rId4" Type="http://schemas.openxmlformats.org/officeDocument/2006/relationships/ctrlProp" Target="../ctrlProps/ctrlProp110.xml"/><Relationship Id="rId9" Type="http://schemas.openxmlformats.org/officeDocument/2006/relationships/ctrlProp" Target="../ctrlProps/ctrlProp115.xml"/><Relationship Id="rId14" Type="http://schemas.openxmlformats.org/officeDocument/2006/relationships/ctrlProp" Target="../ctrlProps/ctrlProp12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omments" Target="../comments5.xml"/><Relationship Id="rId3" Type="http://schemas.openxmlformats.org/officeDocument/2006/relationships/vmlDrawing" Target="../drawings/vmlDrawing7.vml"/><Relationship Id="rId7" Type="http://schemas.openxmlformats.org/officeDocument/2006/relationships/ctrlProp" Target="../ctrlProps/ctrlProp125.xml"/><Relationship Id="rId12" Type="http://schemas.openxmlformats.org/officeDocument/2006/relationships/ctrlProp" Target="../ctrlProps/ctrlProp130.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24.xml"/><Relationship Id="rId11" Type="http://schemas.openxmlformats.org/officeDocument/2006/relationships/ctrlProp" Target="../ctrlProps/ctrlProp129.xml"/><Relationship Id="rId5" Type="http://schemas.openxmlformats.org/officeDocument/2006/relationships/ctrlProp" Target="../ctrlProps/ctrlProp123.xml"/><Relationship Id="rId10" Type="http://schemas.openxmlformats.org/officeDocument/2006/relationships/ctrlProp" Target="../ctrlProps/ctrlProp128.xml"/><Relationship Id="rId4" Type="http://schemas.openxmlformats.org/officeDocument/2006/relationships/ctrlProp" Target="../ctrlProps/ctrlProp122.xml"/><Relationship Id="rId9" Type="http://schemas.openxmlformats.org/officeDocument/2006/relationships/ctrlProp" Target="../ctrlProps/ctrlProp12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40.xml"/><Relationship Id="rId18" Type="http://schemas.openxmlformats.org/officeDocument/2006/relationships/ctrlProp" Target="../ctrlProps/ctrlProp145.xml"/><Relationship Id="rId26" Type="http://schemas.openxmlformats.org/officeDocument/2006/relationships/ctrlProp" Target="../ctrlProps/ctrlProp153.xml"/><Relationship Id="rId39" Type="http://schemas.openxmlformats.org/officeDocument/2006/relationships/ctrlProp" Target="../ctrlProps/ctrlProp166.xml"/><Relationship Id="rId21" Type="http://schemas.openxmlformats.org/officeDocument/2006/relationships/ctrlProp" Target="../ctrlProps/ctrlProp148.xml"/><Relationship Id="rId34" Type="http://schemas.openxmlformats.org/officeDocument/2006/relationships/ctrlProp" Target="../ctrlProps/ctrlProp161.xml"/><Relationship Id="rId7" Type="http://schemas.openxmlformats.org/officeDocument/2006/relationships/ctrlProp" Target="../ctrlProps/ctrlProp134.xml"/><Relationship Id="rId12" Type="http://schemas.openxmlformats.org/officeDocument/2006/relationships/ctrlProp" Target="../ctrlProps/ctrlProp139.xml"/><Relationship Id="rId17" Type="http://schemas.openxmlformats.org/officeDocument/2006/relationships/ctrlProp" Target="../ctrlProps/ctrlProp144.xml"/><Relationship Id="rId25" Type="http://schemas.openxmlformats.org/officeDocument/2006/relationships/ctrlProp" Target="../ctrlProps/ctrlProp152.xml"/><Relationship Id="rId33" Type="http://schemas.openxmlformats.org/officeDocument/2006/relationships/ctrlProp" Target="../ctrlProps/ctrlProp160.xml"/><Relationship Id="rId38" Type="http://schemas.openxmlformats.org/officeDocument/2006/relationships/ctrlProp" Target="../ctrlProps/ctrlProp165.xml"/><Relationship Id="rId2" Type="http://schemas.openxmlformats.org/officeDocument/2006/relationships/drawing" Target="../drawings/drawing9.xml"/><Relationship Id="rId16" Type="http://schemas.openxmlformats.org/officeDocument/2006/relationships/ctrlProp" Target="../ctrlProps/ctrlProp143.xml"/><Relationship Id="rId20" Type="http://schemas.openxmlformats.org/officeDocument/2006/relationships/ctrlProp" Target="../ctrlProps/ctrlProp147.xml"/><Relationship Id="rId29" Type="http://schemas.openxmlformats.org/officeDocument/2006/relationships/ctrlProp" Target="../ctrlProps/ctrlProp156.xml"/><Relationship Id="rId1" Type="http://schemas.openxmlformats.org/officeDocument/2006/relationships/printerSettings" Target="../printerSettings/printerSettings12.bin"/><Relationship Id="rId6" Type="http://schemas.openxmlformats.org/officeDocument/2006/relationships/ctrlProp" Target="../ctrlProps/ctrlProp133.xml"/><Relationship Id="rId11" Type="http://schemas.openxmlformats.org/officeDocument/2006/relationships/ctrlProp" Target="../ctrlProps/ctrlProp138.xml"/><Relationship Id="rId24" Type="http://schemas.openxmlformats.org/officeDocument/2006/relationships/ctrlProp" Target="../ctrlProps/ctrlProp151.xml"/><Relationship Id="rId32" Type="http://schemas.openxmlformats.org/officeDocument/2006/relationships/ctrlProp" Target="../ctrlProps/ctrlProp159.xml"/><Relationship Id="rId37" Type="http://schemas.openxmlformats.org/officeDocument/2006/relationships/ctrlProp" Target="../ctrlProps/ctrlProp164.xml"/><Relationship Id="rId40" Type="http://schemas.openxmlformats.org/officeDocument/2006/relationships/comments" Target="../comments6.xml"/><Relationship Id="rId5" Type="http://schemas.openxmlformats.org/officeDocument/2006/relationships/ctrlProp" Target="../ctrlProps/ctrlProp132.xml"/><Relationship Id="rId15" Type="http://schemas.openxmlformats.org/officeDocument/2006/relationships/ctrlProp" Target="../ctrlProps/ctrlProp142.xml"/><Relationship Id="rId23" Type="http://schemas.openxmlformats.org/officeDocument/2006/relationships/ctrlProp" Target="../ctrlProps/ctrlProp150.xml"/><Relationship Id="rId28" Type="http://schemas.openxmlformats.org/officeDocument/2006/relationships/ctrlProp" Target="../ctrlProps/ctrlProp155.xml"/><Relationship Id="rId36" Type="http://schemas.openxmlformats.org/officeDocument/2006/relationships/ctrlProp" Target="../ctrlProps/ctrlProp163.xml"/><Relationship Id="rId10" Type="http://schemas.openxmlformats.org/officeDocument/2006/relationships/ctrlProp" Target="../ctrlProps/ctrlProp137.xml"/><Relationship Id="rId19" Type="http://schemas.openxmlformats.org/officeDocument/2006/relationships/ctrlProp" Target="../ctrlProps/ctrlProp146.xml"/><Relationship Id="rId31" Type="http://schemas.openxmlformats.org/officeDocument/2006/relationships/ctrlProp" Target="../ctrlProps/ctrlProp158.xml"/><Relationship Id="rId4" Type="http://schemas.openxmlformats.org/officeDocument/2006/relationships/ctrlProp" Target="../ctrlProps/ctrlProp131.xml"/><Relationship Id="rId9" Type="http://schemas.openxmlformats.org/officeDocument/2006/relationships/ctrlProp" Target="../ctrlProps/ctrlProp136.xml"/><Relationship Id="rId14" Type="http://schemas.openxmlformats.org/officeDocument/2006/relationships/ctrlProp" Target="../ctrlProps/ctrlProp141.xml"/><Relationship Id="rId22" Type="http://schemas.openxmlformats.org/officeDocument/2006/relationships/ctrlProp" Target="../ctrlProps/ctrlProp149.xml"/><Relationship Id="rId27" Type="http://schemas.openxmlformats.org/officeDocument/2006/relationships/ctrlProp" Target="../ctrlProps/ctrlProp154.xml"/><Relationship Id="rId30" Type="http://schemas.openxmlformats.org/officeDocument/2006/relationships/ctrlProp" Target="../ctrlProps/ctrlProp157.xml"/><Relationship Id="rId35" Type="http://schemas.openxmlformats.org/officeDocument/2006/relationships/ctrlProp" Target="../ctrlProps/ctrlProp162.xml"/><Relationship Id="rId8" Type="http://schemas.openxmlformats.org/officeDocument/2006/relationships/ctrlProp" Target="../ctrlProps/ctrlProp135.xml"/><Relationship Id="rId3"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76.xml"/><Relationship Id="rId18" Type="http://schemas.openxmlformats.org/officeDocument/2006/relationships/ctrlProp" Target="../ctrlProps/ctrlProp181.xml"/><Relationship Id="rId26" Type="http://schemas.openxmlformats.org/officeDocument/2006/relationships/ctrlProp" Target="../ctrlProps/ctrlProp189.xml"/><Relationship Id="rId39" Type="http://schemas.openxmlformats.org/officeDocument/2006/relationships/ctrlProp" Target="../ctrlProps/ctrlProp202.xml"/><Relationship Id="rId21" Type="http://schemas.openxmlformats.org/officeDocument/2006/relationships/ctrlProp" Target="../ctrlProps/ctrlProp184.xml"/><Relationship Id="rId34" Type="http://schemas.openxmlformats.org/officeDocument/2006/relationships/ctrlProp" Target="../ctrlProps/ctrlProp197.xml"/><Relationship Id="rId42" Type="http://schemas.openxmlformats.org/officeDocument/2006/relationships/ctrlProp" Target="../ctrlProps/ctrlProp205.xml"/><Relationship Id="rId47" Type="http://schemas.openxmlformats.org/officeDocument/2006/relationships/ctrlProp" Target="../ctrlProps/ctrlProp210.xml"/><Relationship Id="rId50" Type="http://schemas.openxmlformats.org/officeDocument/2006/relationships/ctrlProp" Target="../ctrlProps/ctrlProp213.xml"/><Relationship Id="rId55" Type="http://schemas.openxmlformats.org/officeDocument/2006/relationships/comments" Target="../comments7.xml"/><Relationship Id="rId7" Type="http://schemas.openxmlformats.org/officeDocument/2006/relationships/ctrlProp" Target="../ctrlProps/ctrlProp170.xml"/><Relationship Id="rId2" Type="http://schemas.openxmlformats.org/officeDocument/2006/relationships/drawing" Target="../drawings/drawing10.xml"/><Relationship Id="rId16" Type="http://schemas.openxmlformats.org/officeDocument/2006/relationships/ctrlProp" Target="../ctrlProps/ctrlProp179.xml"/><Relationship Id="rId29" Type="http://schemas.openxmlformats.org/officeDocument/2006/relationships/ctrlProp" Target="../ctrlProps/ctrlProp192.xml"/><Relationship Id="rId11" Type="http://schemas.openxmlformats.org/officeDocument/2006/relationships/ctrlProp" Target="../ctrlProps/ctrlProp174.xml"/><Relationship Id="rId24" Type="http://schemas.openxmlformats.org/officeDocument/2006/relationships/ctrlProp" Target="../ctrlProps/ctrlProp187.xml"/><Relationship Id="rId32" Type="http://schemas.openxmlformats.org/officeDocument/2006/relationships/ctrlProp" Target="../ctrlProps/ctrlProp195.xml"/><Relationship Id="rId37" Type="http://schemas.openxmlformats.org/officeDocument/2006/relationships/ctrlProp" Target="../ctrlProps/ctrlProp200.xml"/><Relationship Id="rId40" Type="http://schemas.openxmlformats.org/officeDocument/2006/relationships/ctrlProp" Target="../ctrlProps/ctrlProp203.xml"/><Relationship Id="rId45" Type="http://schemas.openxmlformats.org/officeDocument/2006/relationships/ctrlProp" Target="../ctrlProps/ctrlProp208.xml"/><Relationship Id="rId53" Type="http://schemas.openxmlformats.org/officeDocument/2006/relationships/ctrlProp" Target="../ctrlProps/ctrlProp216.xml"/><Relationship Id="rId5" Type="http://schemas.openxmlformats.org/officeDocument/2006/relationships/ctrlProp" Target="../ctrlProps/ctrlProp168.xml"/><Relationship Id="rId10" Type="http://schemas.openxmlformats.org/officeDocument/2006/relationships/ctrlProp" Target="../ctrlProps/ctrlProp173.xml"/><Relationship Id="rId19" Type="http://schemas.openxmlformats.org/officeDocument/2006/relationships/ctrlProp" Target="../ctrlProps/ctrlProp182.xml"/><Relationship Id="rId31" Type="http://schemas.openxmlformats.org/officeDocument/2006/relationships/ctrlProp" Target="../ctrlProps/ctrlProp194.xml"/><Relationship Id="rId44" Type="http://schemas.openxmlformats.org/officeDocument/2006/relationships/ctrlProp" Target="../ctrlProps/ctrlProp207.xml"/><Relationship Id="rId52" Type="http://schemas.openxmlformats.org/officeDocument/2006/relationships/ctrlProp" Target="../ctrlProps/ctrlProp215.xml"/><Relationship Id="rId4" Type="http://schemas.openxmlformats.org/officeDocument/2006/relationships/ctrlProp" Target="../ctrlProps/ctrlProp167.xml"/><Relationship Id="rId9" Type="http://schemas.openxmlformats.org/officeDocument/2006/relationships/ctrlProp" Target="../ctrlProps/ctrlProp172.xml"/><Relationship Id="rId14" Type="http://schemas.openxmlformats.org/officeDocument/2006/relationships/ctrlProp" Target="../ctrlProps/ctrlProp177.xml"/><Relationship Id="rId22" Type="http://schemas.openxmlformats.org/officeDocument/2006/relationships/ctrlProp" Target="../ctrlProps/ctrlProp185.xml"/><Relationship Id="rId27" Type="http://schemas.openxmlformats.org/officeDocument/2006/relationships/ctrlProp" Target="../ctrlProps/ctrlProp190.xml"/><Relationship Id="rId30" Type="http://schemas.openxmlformats.org/officeDocument/2006/relationships/ctrlProp" Target="../ctrlProps/ctrlProp193.xml"/><Relationship Id="rId35" Type="http://schemas.openxmlformats.org/officeDocument/2006/relationships/ctrlProp" Target="../ctrlProps/ctrlProp198.xml"/><Relationship Id="rId43" Type="http://schemas.openxmlformats.org/officeDocument/2006/relationships/ctrlProp" Target="../ctrlProps/ctrlProp206.xml"/><Relationship Id="rId48" Type="http://schemas.openxmlformats.org/officeDocument/2006/relationships/ctrlProp" Target="../ctrlProps/ctrlProp211.xml"/><Relationship Id="rId8" Type="http://schemas.openxmlformats.org/officeDocument/2006/relationships/ctrlProp" Target="../ctrlProps/ctrlProp171.xml"/><Relationship Id="rId51" Type="http://schemas.openxmlformats.org/officeDocument/2006/relationships/ctrlProp" Target="../ctrlProps/ctrlProp214.xml"/><Relationship Id="rId3" Type="http://schemas.openxmlformats.org/officeDocument/2006/relationships/vmlDrawing" Target="../drawings/vmlDrawing9.vml"/><Relationship Id="rId12" Type="http://schemas.openxmlformats.org/officeDocument/2006/relationships/ctrlProp" Target="../ctrlProps/ctrlProp175.xml"/><Relationship Id="rId17" Type="http://schemas.openxmlformats.org/officeDocument/2006/relationships/ctrlProp" Target="../ctrlProps/ctrlProp180.xml"/><Relationship Id="rId25" Type="http://schemas.openxmlformats.org/officeDocument/2006/relationships/ctrlProp" Target="../ctrlProps/ctrlProp188.xml"/><Relationship Id="rId33" Type="http://schemas.openxmlformats.org/officeDocument/2006/relationships/ctrlProp" Target="../ctrlProps/ctrlProp196.xml"/><Relationship Id="rId38" Type="http://schemas.openxmlformats.org/officeDocument/2006/relationships/ctrlProp" Target="../ctrlProps/ctrlProp201.xml"/><Relationship Id="rId46" Type="http://schemas.openxmlformats.org/officeDocument/2006/relationships/ctrlProp" Target="../ctrlProps/ctrlProp209.xml"/><Relationship Id="rId20" Type="http://schemas.openxmlformats.org/officeDocument/2006/relationships/ctrlProp" Target="../ctrlProps/ctrlProp183.xml"/><Relationship Id="rId41" Type="http://schemas.openxmlformats.org/officeDocument/2006/relationships/ctrlProp" Target="../ctrlProps/ctrlProp204.xml"/><Relationship Id="rId54" Type="http://schemas.openxmlformats.org/officeDocument/2006/relationships/ctrlProp" Target="../ctrlProps/ctrlProp217.xml"/><Relationship Id="rId1" Type="http://schemas.openxmlformats.org/officeDocument/2006/relationships/printerSettings" Target="../printerSettings/printerSettings13.bin"/><Relationship Id="rId6" Type="http://schemas.openxmlformats.org/officeDocument/2006/relationships/ctrlProp" Target="../ctrlProps/ctrlProp169.xml"/><Relationship Id="rId15" Type="http://schemas.openxmlformats.org/officeDocument/2006/relationships/ctrlProp" Target="../ctrlProps/ctrlProp178.xml"/><Relationship Id="rId23" Type="http://schemas.openxmlformats.org/officeDocument/2006/relationships/ctrlProp" Target="../ctrlProps/ctrlProp186.xml"/><Relationship Id="rId28" Type="http://schemas.openxmlformats.org/officeDocument/2006/relationships/ctrlProp" Target="../ctrlProps/ctrlProp191.xml"/><Relationship Id="rId36" Type="http://schemas.openxmlformats.org/officeDocument/2006/relationships/ctrlProp" Target="../ctrlProps/ctrlProp199.xml"/><Relationship Id="rId49" Type="http://schemas.openxmlformats.org/officeDocument/2006/relationships/ctrlProp" Target="../ctrlProps/ctrlProp2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27.xml"/><Relationship Id="rId18" Type="http://schemas.openxmlformats.org/officeDocument/2006/relationships/ctrlProp" Target="../ctrlProps/ctrlProp232.xml"/><Relationship Id="rId26" Type="http://schemas.openxmlformats.org/officeDocument/2006/relationships/ctrlProp" Target="../ctrlProps/ctrlProp240.xml"/><Relationship Id="rId39" Type="http://schemas.openxmlformats.org/officeDocument/2006/relationships/ctrlProp" Target="../ctrlProps/ctrlProp253.xml"/><Relationship Id="rId21" Type="http://schemas.openxmlformats.org/officeDocument/2006/relationships/ctrlProp" Target="../ctrlProps/ctrlProp235.xml"/><Relationship Id="rId34" Type="http://schemas.openxmlformats.org/officeDocument/2006/relationships/ctrlProp" Target="../ctrlProps/ctrlProp248.xml"/><Relationship Id="rId7" Type="http://schemas.openxmlformats.org/officeDocument/2006/relationships/ctrlProp" Target="../ctrlProps/ctrlProp221.xml"/><Relationship Id="rId2" Type="http://schemas.openxmlformats.org/officeDocument/2006/relationships/drawing" Target="../drawings/drawing12.xml"/><Relationship Id="rId16" Type="http://schemas.openxmlformats.org/officeDocument/2006/relationships/ctrlProp" Target="../ctrlProps/ctrlProp230.xml"/><Relationship Id="rId20" Type="http://schemas.openxmlformats.org/officeDocument/2006/relationships/ctrlProp" Target="../ctrlProps/ctrlProp234.xml"/><Relationship Id="rId29" Type="http://schemas.openxmlformats.org/officeDocument/2006/relationships/ctrlProp" Target="../ctrlProps/ctrlProp243.xml"/><Relationship Id="rId41" Type="http://schemas.openxmlformats.org/officeDocument/2006/relationships/ctrlProp" Target="../ctrlProps/ctrlProp255.xml"/><Relationship Id="rId1" Type="http://schemas.openxmlformats.org/officeDocument/2006/relationships/printerSettings" Target="../printerSettings/printerSettings15.bin"/><Relationship Id="rId6" Type="http://schemas.openxmlformats.org/officeDocument/2006/relationships/ctrlProp" Target="../ctrlProps/ctrlProp220.xml"/><Relationship Id="rId11" Type="http://schemas.openxmlformats.org/officeDocument/2006/relationships/ctrlProp" Target="../ctrlProps/ctrlProp225.xml"/><Relationship Id="rId24" Type="http://schemas.openxmlformats.org/officeDocument/2006/relationships/ctrlProp" Target="../ctrlProps/ctrlProp238.xml"/><Relationship Id="rId32" Type="http://schemas.openxmlformats.org/officeDocument/2006/relationships/ctrlProp" Target="../ctrlProps/ctrlProp246.xml"/><Relationship Id="rId37" Type="http://schemas.openxmlformats.org/officeDocument/2006/relationships/ctrlProp" Target="../ctrlProps/ctrlProp251.xml"/><Relationship Id="rId40" Type="http://schemas.openxmlformats.org/officeDocument/2006/relationships/ctrlProp" Target="../ctrlProps/ctrlProp254.xml"/><Relationship Id="rId5" Type="http://schemas.openxmlformats.org/officeDocument/2006/relationships/ctrlProp" Target="../ctrlProps/ctrlProp219.xml"/><Relationship Id="rId15" Type="http://schemas.openxmlformats.org/officeDocument/2006/relationships/ctrlProp" Target="../ctrlProps/ctrlProp229.xml"/><Relationship Id="rId23" Type="http://schemas.openxmlformats.org/officeDocument/2006/relationships/ctrlProp" Target="../ctrlProps/ctrlProp237.xml"/><Relationship Id="rId28" Type="http://schemas.openxmlformats.org/officeDocument/2006/relationships/ctrlProp" Target="../ctrlProps/ctrlProp242.xml"/><Relationship Id="rId36" Type="http://schemas.openxmlformats.org/officeDocument/2006/relationships/ctrlProp" Target="../ctrlProps/ctrlProp250.xml"/><Relationship Id="rId10" Type="http://schemas.openxmlformats.org/officeDocument/2006/relationships/ctrlProp" Target="../ctrlProps/ctrlProp224.xml"/><Relationship Id="rId19" Type="http://schemas.openxmlformats.org/officeDocument/2006/relationships/ctrlProp" Target="../ctrlProps/ctrlProp233.xml"/><Relationship Id="rId31" Type="http://schemas.openxmlformats.org/officeDocument/2006/relationships/ctrlProp" Target="../ctrlProps/ctrlProp245.xml"/><Relationship Id="rId4" Type="http://schemas.openxmlformats.org/officeDocument/2006/relationships/ctrlProp" Target="../ctrlProps/ctrlProp218.xml"/><Relationship Id="rId9" Type="http://schemas.openxmlformats.org/officeDocument/2006/relationships/ctrlProp" Target="../ctrlProps/ctrlProp223.xml"/><Relationship Id="rId14" Type="http://schemas.openxmlformats.org/officeDocument/2006/relationships/ctrlProp" Target="../ctrlProps/ctrlProp228.xml"/><Relationship Id="rId22" Type="http://schemas.openxmlformats.org/officeDocument/2006/relationships/ctrlProp" Target="../ctrlProps/ctrlProp236.xml"/><Relationship Id="rId27" Type="http://schemas.openxmlformats.org/officeDocument/2006/relationships/ctrlProp" Target="../ctrlProps/ctrlProp241.xml"/><Relationship Id="rId30" Type="http://schemas.openxmlformats.org/officeDocument/2006/relationships/ctrlProp" Target="../ctrlProps/ctrlProp244.xml"/><Relationship Id="rId35" Type="http://schemas.openxmlformats.org/officeDocument/2006/relationships/ctrlProp" Target="../ctrlProps/ctrlProp249.xml"/><Relationship Id="rId8" Type="http://schemas.openxmlformats.org/officeDocument/2006/relationships/ctrlProp" Target="../ctrlProps/ctrlProp222.xml"/><Relationship Id="rId3" Type="http://schemas.openxmlformats.org/officeDocument/2006/relationships/vmlDrawing" Target="../drawings/vmlDrawing11.vml"/><Relationship Id="rId12" Type="http://schemas.openxmlformats.org/officeDocument/2006/relationships/ctrlProp" Target="../ctrlProps/ctrlProp226.xml"/><Relationship Id="rId17" Type="http://schemas.openxmlformats.org/officeDocument/2006/relationships/ctrlProp" Target="../ctrlProps/ctrlProp231.xml"/><Relationship Id="rId25" Type="http://schemas.openxmlformats.org/officeDocument/2006/relationships/ctrlProp" Target="../ctrlProps/ctrlProp239.xml"/><Relationship Id="rId33" Type="http://schemas.openxmlformats.org/officeDocument/2006/relationships/ctrlProp" Target="../ctrlProps/ctrlProp247.xml"/><Relationship Id="rId38" Type="http://schemas.openxmlformats.org/officeDocument/2006/relationships/ctrlProp" Target="../ctrlProps/ctrlProp252.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60.xml"/><Relationship Id="rId13" Type="http://schemas.openxmlformats.org/officeDocument/2006/relationships/ctrlProp" Target="../ctrlProps/ctrlProp265.xml"/><Relationship Id="rId3" Type="http://schemas.openxmlformats.org/officeDocument/2006/relationships/vmlDrawing" Target="../drawings/vmlDrawing12.vml"/><Relationship Id="rId7" Type="http://schemas.openxmlformats.org/officeDocument/2006/relationships/ctrlProp" Target="../ctrlProps/ctrlProp259.xml"/><Relationship Id="rId12" Type="http://schemas.openxmlformats.org/officeDocument/2006/relationships/ctrlProp" Target="../ctrlProps/ctrlProp264.xml"/><Relationship Id="rId2" Type="http://schemas.openxmlformats.org/officeDocument/2006/relationships/drawing" Target="../drawings/drawing13.xml"/><Relationship Id="rId16" Type="http://schemas.openxmlformats.org/officeDocument/2006/relationships/comments" Target="../comments9.xml"/><Relationship Id="rId1" Type="http://schemas.openxmlformats.org/officeDocument/2006/relationships/printerSettings" Target="../printerSettings/printerSettings16.bin"/><Relationship Id="rId6" Type="http://schemas.openxmlformats.org/officeDocument/2006/relationships/ctrlProp" Target="../ctrlProps/ctrlProp258.xml"/><Relationship Id="rId11" Type="http://schemas.openxmlformats.org/officeDocument/2006/relationships/ctrlProp" Target="../ctrlProps/ctrlProp263.xml"/><Relationship Id="rId5" Type="http://schemas.openxmlformats.org/officeDocument/2006/relationships/ctrlProp" Target="../ctrlProps/ctrlProp257.xml"/><Relationship Id="rId15" Type="http://schemas.openxmlformats.org/officeDocument/2006/relationships/ctrlProp" Target="../ctrlProps/ctrlProp267.xml"/><Relationship Id="rId10" Type="http://schemas.openxmlformats.org/officeDocument/2006/relationships/ctrlProp" Target="../ctrlProps/ctrlProp262.xml"/><Relationship Id="rId4" Type="http://schemas.openxmlformats.org/officeDocument/2006/relationships/ctrlProp" Target="../ctrlProps/ctrlProp256.xml"/><Relationship Id="rId9" Type="http://schemas.openxmlformats.org/officeDocument/2006/relationships/ctrlProp" Target="../ctrlProps/ctrlProp261.xml"/><Relationship Id="rId14" Type="http://schemas.openxmlformats.org/officeDocument/2006/relationships/ctrlProp" Target="../ctrlProps/ctrlProp266.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72.xml"/><Relationship Id="rId13" Type="http://schemas.openxmlformats.org/officeDocument/2006/relationships/ctrlProp" Target="../ctrlProps/ctrlProp277.xml"/><Relationship Id="rId3" Type="http://schemas.openxmlformats.org/officeDocument/2006/relationships/vmlDrawing" Target="../drawings/vmlDrawing13.vml"/><Relationship Id="rId7" Type="http://schemas.openxmlformats.org/officeDocument/2006/relationships/ctrlProp" Target="../ctrlProps/ctrlProp271.xml"/><Relationship Id="rId12" Type="http://schemas.openxmlformats.org/officeDocument/2006/relationships/ctrlProp" Target="../ctrlProps/ctrlProp276.xml"/><Relationship Id="rId17" Type="http://schemas.openxmlformats.org/officeDocument/2006/relationships/ctrlProp" Target="../ctrlProps/ctrlProp281.xml"/><Relationship Id="rId2" Type="http://schemas.openxmlformats.org/officeDocument/2006/relationships/drawing" Target="../drawings/drawing14.xml"/><Relationship Id="rId16" Type="http://schemas.openxmlformats.org/officeDocument/2006/relationships/ctrlProp" Target="../ctrlProps/ctrlProp280.xml"/><Relationship Id="rId1" Type="http://schemas.openxmlformats.org/officeDocument/2006/relationships/printerSettings" Target="../printerSettings/printerSettings17.bin"/><Relationship Id="rId6" Type="http://schemas.openxmlformats.org/officeDocument/2006/relationships/ctrlProp" Target="../ctrlProps/ctrlProp270.xml"/><Relationship Id="rId11" Type="http://schemas.openxmlformats.org/officeDocument/2006/relationships/ctrlProp" Target="../ctrlProps/ctrlProp275.xml"/><Relationship Id="rId5" Type="http://schemas.openxmlformats.org/officeDocument/2006/relationships/ctrlProp" Target="../ctrlProps/ctrlProp269.xml"/><Relationship Id="rId15" Type="http://schemas.openxmlformats.org/officeDocument/2006/relationships/ctrlProp" Target="../ctrlProps/ctrlProp279.xml"/><Relationship Id="rId10" Type="http://schemas.openxmlformats.org/officeDocument/2006/relationships/ctrlProp" Target="../ctrlProps/ctrlProp274.xml"/><Relationship Id="rId4" Type="http://schemas.openxmlformats.org/officeDocument/2006/relationships/ctrlProp" Target="../ctrlProps/ctrlProp268.xml"/><Relationship Id="rId9" Type="http://schemas.openxmlformats.org/officeDocument/2006/relationships/ctrlProp" Target="../ctrlProps/ctrlProp273.xml"/><Relationship Id="rId14" Type="http://schemas.openxmlformats.org/officeDocument/2006/relationships/ctrlProp" Target="../ctrlProps/ctrlProp27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86.xml"/><Relationship Id="rId13" Type="http://schemas.openxmlformats.org/officeDocument/2006/relationships/ctrlProp" Target="../ctrlProps/ctrlProp291.xml"/><Relationship Id="rId18" Type="http://schemas.openxmlformats.org/officeDocument/2006/relationships/ctrlProp" Target="../ctrlProps/ctrlProp296.xml"/><Relationship Id="rId26" Type="http://schemas.openxmlformats.org/officeDocument/2006/relationships/ctrlProp" Target="../ctrlProps/ctrlProp304.xml"/><Relationship Id="rId3" Type="http://schemas.openxmlformats.org/officeDocument/2006/relationships/vmlDrawing" Target="../drawings/vmlDrawing14.vml"/><Relationship Id="rId21" Type="http://schemas.openxmlformats.org/officeDocument/2006/relationships/ctrlProp" Target="../ctrlProps/ctrlProp299.xml"/><Relationship Id="rId7" Type="http://schemas.openxmlformats.org/officeDocument/2006/relationships/ctrlProp" Target="../ctrlProps/ctrlProp285.xml"/><Relationship Id="rId12" Type="http://schemas.openxmlformats.org/officeDocument/2006/relationships/ctrlProp" Target="../ctrlProps/ctrlProp290.xml"/><Relationship Id="rId17" Type="http://schemas.openxmlformats.org/officeDocument/2006/relationships/ctrlProp" Target="../ctrlProps/ctrlProp295.xml"/><Relationship Id="rId25" Type="http://schemas.openxmlformats.org/officeDocument/2006/relationships/ctrlProp" Target="../ctrlProps/ctrlProp303.xml"/><Relationship Id="rId2" Type="http://schemas.openxmlformats.org/officeDocument/2006/relationships/drawing" Target="../drawings/drawing15.xml"/><Relationship Id="rId16" Type="http://schemas.openxmlformats.org/officeDocument/2006/relationships/ctrlProp" Target="../ctrlProps/ctrlProp294.xml"/><Relationship Id="rId20" Type="http://schemas.openxmlformats.org/officeDocument/2006/relationships/ctrlProp" Target="../ctrlProps/ctrlProp298.xml"/><Relationship Id="rId29" Type="http://schemas.openxmlformats.org/officeDocument/2006/relationships/ctrlProp" Target="../ctrlProps/ctrlProp307.xml"/><Relationship Id="rId1" Type="http://schemas.openxmlformats.org/officeDocument/2006/relationships/printerSettings" Target="../printerSettings/printerSettings18.bin"/><Relationship Id="rId6" Type="http://schemas.openxmlformats.org/officeDocument/2006/relationships/ctrlProp" Target="../ctrlProps/ctrlProp284.xml"/><Relationship Id="rId11" Type="http://schemas.openxmlformats.org/officeDocument/2006/relationships/ctrlProp" Target="../ctrlProps/ctrlProp289.xml"/><Relationship Id="rId24" Type="http://schemas.openxmlformats.org/officeDocument/2006/relationships/ctrlProp" Target="../ctrlProps/ctrlProp302.xml"/><Relationship Id="rId5" Type="http://schemas.openxmlformats.org/officeDocument/2006/relationships/ctrlProp" Target="../ctrlProps/ctrlProp283.xml"/><Relationship Id="rId15" Type="http://schemas.openxmlformats.org/officeDocument/2006/relationships/ctrlProp" Target="../ctrlProps/ctrlProp293.xml"/><Relationship Id="rId23" Type="http://schemas.openxmlformats.org/officeDocument/2006/relationships/ctrlProp" Target="../ctrlProps/ctrlProp301.xml"/><Relationship Id="rId28" Type="http://schemas.openxmlformats.org/officeDocument/2006/relationships/ctrlProp" Target="../ctrlProps/ctrlProp306.xml"/><Relationship Id="rId10" Type="http://schemas.openxmlformats.org/officeDocument/2006/relationships/ctrlProp" Target="../ctrlProps/ctrlProp288.xml"/><Relationship Id="rId19" Type="http://schemas.openxmlformats.org/officeDocument/2006/relationships/ctrlProp" Target="../ctrlProps/ctrlProp297.xml"/><Relationship Id="rId31" Type="http://schemas.openxmlformats.org/officeDocument/2006/relationships/ctrlProp" Target="../ctrlProps/ctrlProp309.xml"/><Relationship Id="rId4" Type="http://schemas.openxmlformats.org/officeDocument/2006/relationships/ctrlProp" Target="../ctrlProps/ctrlProp282.xml"/><Relationship Id="rId9" Type="http://schemas.openxmlformats.org/officeDocument/2006/relationships/ctrlProp" Target="../ctrlProps/ctrlProp287.xml"/><Relationship Id="rId14" Type="http://schemas.openxmlformats.org/officeDocument/2006/relationships/ctrlProp" Target="../ctrlProps/ctrlProp292.xml"/><Relationship Id="rId22" Type="http://schemas.openxmlformats.org/officeDocument/2006/relationships/ctrlProp" Target="../ctrlProps/ctrlProp300.xml"/><Relationship Id="rId27" Type="http://schemas.openxmlformats.org/officeDocument/2006/relationships/ctrlProp" Target="../ctrlProps/ctrlProp305.xml"/><Relationship Id="rId30" Type="http://schemas.openxmlformats.org/officeDocument/2006/relationships/ctrlProp" Target="../ctrlProps/ctrlProp308.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14.xml"/><Relationship Id="rId13" Type="http://schemas.openxmlformats.org/officeDocument/2006/relationships/ctrlProp" Target="../ctrlProps/ctrlProp319.xml"/><Relationship Id="rId18" Type="http://schemas.openxmlformats.org/officeDocument/2006/relationships/ctrlProp" Target="../ctrlProps/ctrlProp324.xml"/><Relationship Id="rId3" Type="http://schemas.openxmlformats.org/officeDocument/2006/relationships/vmlDrawing" Target="../drawings/vmlDrawing15.vml"/><Relationship Id="rId7" Type="http://schemas.openxmlformats.org/officeDocument/2006/relationships/ctrlProp" Target="../ctrlProps/ctrlProp313.xml"/><Relationship Id="rId12" Type="http://schemas.openxmlformats.org/officeDocument/2006/relationships/ctrlProp" Target="../ctrlProps/ctrlProp318.xml"/><Relationship Id="rId17" Type="http://schemas.openxmlformats.org/officeDocument/2006/relationships/ctrlProp" Target="../ctrlProps/ctrlProp323.xml"/><Relationship Id="rId2" Type="http://schemas.openxmlformats.org/officeDocument/2006/relationships/drawing" Target="../drawings/drawing16.xml"/><Relationship Id="rId16" Type="http://schemas.openxmlformats.org/officeDocument/2006/relationships/ctrlProp" Target="../ctrlProps/ctrlProp322.xml"/><Relationship Id="rId1" Type="http://schemas.openxmlformats.org/officeDocument/2006/relationships/printerSettings" Target="../printerSettings/printerSettings19.bin"/><Relationship Id="rId6" Type="http://schemas.openxmlformats.org/officeDocument/2006/relationships/ctrlProp" Target="../ctrlProps/ctrlProp312.xml"/><Relationship Id="rId11" Type="http://schemas.openxmlformats.org/officeDocument/2006/relationships/ctrlProp" Target="../ctrlProps/ctrlProp317.xml"/><Relationship Id="rId5" Type="http://schemas.openxmlformats.org/officeDocument/2006/relationships/ctrlProp" Target="../ctrlProps/ctrlProp311.xml"/><Relationship Id="rId15" Type="http://schemas.openxmlformats.org/officeDocument/2006/relationships/ctrlProp" Target="../ctrlProps/ctrlProp321.xml"/><Relationship Id="rId10" Type="http://schemas.openxmlformats.org/officeDocument/2006/relationships/ctrlProp" Target="../ctrlProps/ctrlProp316.xml"/><Relationship Id="rId19" Type="http://schemas.openxmlformats.org/officeDocument/2006/relationships/ctrlProp" Target="../ctrlProps/ctrlProp325.xml"/><Relationship Id="rId4" Type="http://schemas.openxmlformats.org/officeDocument/2006/relationships/ctrlProp" Target="../ctrlProps/ctrlProp310.xml"/><Relationship Id="rId9" Type="http://schemas.openxmlformats.org/officeDocument/2006/relationships/ctrlProp" Target="../ctrlProps/ctrlProp315.xml"/><Relationship Id="rId14" Type="http://schemas.openxmlformats.org/officeDocument/2006/relationships/ctrlProp" Target="../ctrlProps/ctrlProp32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35.xml"/><Relationship Id="rId18" Type="http://schemas.openxmlformats.org/officeDocument/2006/relationships/ctrlProp" Target="../ctrlProps/ctrlProp340.xml"/><Relationship Id="rId26" Type="http://schemas.openxmlformats.org/officeDocument/2006/relationships/ctrlProp" Target="../ctrlProps/ctrlProp348.xml"/><Relationship Id="rId3" Type="http://schemas.openxmlformats.org/officeDocument/2006/relationships/vmlDrawing" Target="../drawings/vmlDrawing16.vml"/><Relationship Id="rId21" Type="http://schemas.openxmlformats.org/officeDocument/2006/relationships/ctrlProp" Target="../ctrlProps/ctrlProp343.xml"/><Relationship Id="rId34" Type="http://schemas.openxmlformats.org/officeDocument/2006/relationships/ctrlProp" Target="../ctrlProps/ctrlProp356.xml"/><Relationship Id="rId7" Type="http://schemas.openxmlformats.org/officeDocument/2006/relationships/ctrlProp" Target="../ctrlProps/ctrlProp329.xml"/><Relationship Id="rId12" Type="http://schemas.openxmlformats.org/officeDocument/2006/relationships/ctrlProp" Target="../ctrlProps/ctrlProp334.xml"/><Relationship Id="rId17" Type="http://schemas.openxmlformats.org/officeDocument/2006/relationships/ctrlProp" Target="../ctrlProps/ctrlProp339.xml"/><Relationship Id="rId25" Type="http://schemas.openxmlformats.org/officeDocument/2006/relationships/ctrlProp" Target="../ctrlProps/ctrlProp347.xml"/><Relationship Id="rId33" Type="http://schemas.openxmlformats.org/officeDocument/2006/relationships/ctrlProp" Target="../ctrlProps/ctrlProp355.xml"/><Relationship Id="rId2" Type="http://schemas.openxmlformats.org/officeDocument/2006/relationships/drawing" Target="../drawings/drawing17.xml"/><Relationship Id="rId16" Type="http://schemas.openxmlformats.org/officeDocument/2006/relationships/ctrlProp" Target="../ctrlProps/ctrlProp338.xml"/><Relationship Id="rId20" Type="http://schemas.openxmlformats.org/officeDocument/2006/relationships/ctrlProp" Target="../ctrlProps/ctrlProp342.xml"/><Relationship Id="rId29" Type="http://schemas.openxmlformats.org/officeDocument/2006/relationships/ctrlProp" Target="../ctrlProps/ctrlProp351.xml"/><Relationship Id="rId1" Type="http://schemas.openxmlformats.org/officeDocument/2006/relationships/printerSettings" Target="../printerSettings/printerSettings20.bin"/><Relationship Id="rId6" Type="http://schemas.openxmlformats.org/officeDocument/2006/relationships/ctrlProp" Target="../ctrlProps/ctrlProp328.xml"/><Relationship Id="rId11" Type="http://schemas.openxmlformats.org/officeDocument/2006/relationships/ctrlProp" Target="../ctrlProps/ctrlProp333.xml"/><Relationship Id="rId24" Type="http://schemas.openxmlformats.org/officeDocument/2006/relationships/ctrlProp" Target="../ctrlProps/ctrlProp346.xml"/><Relationship Id="rId32" Type="http://schemas.openxmlformats.org/officeDocument/2006/relationships/ctrlProp" Target="../ctrlProps/ctrlProp354.xml"/><Relationship Id="rId5" Type="http://schemas.openxmlformats.org/officeDocument/2006/relationships/ctrlProp" Target="../ctrlProps/ctrlProp327.xml"/><Relationship Id="rId15" Type="http://schemas.openxmlformats.org/officeDocument/2006/relationships/ctrlProp" Target="../ctrlProps/ctrlProp337.xml"/><Relationship Id="rId23" Type="http://schemas.openxmlformats.org/officeDocument/2006/relationships/ctrlProp" Target="../ctrlProps/ctrlProp345.xml"/><Relationship Id="rId28" Type="http://schemas.openxmlformats.org/officeDocument/2006/relationships/ctrlProp" Target="../ctrlProps/ctrlProp350.xml"/><Relationship Id="rId10" Type="http://schemas.openxmlformats.org/officeDocument/2006/relationships/ctrlProp" Target="../ctrlProps/ctrlProp332.xml"/><Relationship Id="rId19" Type="http://schemas.openxmlformats.org/officeDocument/2006/relationships/ctrlProp" Target="../ctrlProps/ctrlProp341.xml"/><Relationship Id="rId31" Type="http://schemas.openxmlformats.org/officeDocument/2006/relationships/ctrlProp" Target="../ctrlProps/ctrlProp353.xml"/><Relationship Id="rId4" Type="http://schemas.openxmlformats.org/officeDocument/2006/relationships/ctrlProp" Target="../ctrlProps/ctrlProp326.xml"/><Relationship Id="rId9" Type="http://schemas.openxmlformats.org/officeDocument/2006/relationships/ctrlProp" Target="../ctrlProps/ctrlProp331.xml"/><Relationship Id="rId14" Type="http://schemas.openxmlformats.org/officeDocument/2006/relationships/ctrlProp" Target="../ctrlProps/ctrlProp336.xml"/><Relationship Id="rId22" Type="http://schemas.openxmlformats.org/officeDocument/2006/relationships/ctrlProp" Target="../ctrlProps/ctrlProp344.xml"/><Relationship Id="rId27" Type="http://schemas.openxmlformats.org/officeDocument/2006/relationships/ctrlProp" Target="../ctrlProps/ctrlProp349.xml"/><Relationship Id="rId30" Type="http://schemas.openxmlformats.org/officeDocument/2006/relationships/ctrlProp" Target="../ctrlProps/ctrlProp352.xml"/><Relationship Id="rId35" Type="http://schemas.openxmlformats.org/officeDocument/2006/relationships/ctrlProp" Target="../ctrlProps/ctrlProp357.xml"/><Relationship Id="rId8" Type="http://schemas.openxmlformats.org/officeDocument/2006/relationships/ctrlProp" Target="../ctrlProps/ctrlProp330.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62.xml"/><Relationship Id="rId3" Type="http://schemas.openxmlformats.org/officeDocument/2006/relationships/vmlDrawing" Target="../drawings/vmlDrawing17.vml"/><Relationship Id="rId7" Type="http://schemas.openxmlformats.org/officeDocument/2006/relationships/ctrlProp" Target="../ctrlProps/ctrlProp361.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360.xml"/><Relationship Id="rId11" Type="http://schemas.openxmlformats.org/officeDocument/2006/relationships/ctrlProp" Target="../ctrlProps/ctrlProp365.xml"/><Relationship Id="rId5" Type="http://schemas.openxmlformats.org/officeDocument/2006/relationships/ctrlProp" Target="../ctrlProps/ctrlProp359.xml"/><Relationship Id="rId10" Type="http://schemas.openxmlformats.org/officeDocument/2006/relationships/ctrlProp" Target="../ctrlProps/ctrlProp364.xml"/><Relationship Id="rId4" Type="http://schemas.openxmlformats.org/officeDocument/2006/relationships/ctrlProp" Target="../ctrlProps/ctrlProp358.xml"/><Relationship Id="rId9" Type="http://schemas.openxmlformats.org/officeDocument/2006/relationships/ctrlProp" Target="../ctrlProps/ctrlProp36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70.xml"/><Relationship Id="rId13" Type="http://schemas.openxmlformats.org/officeDocument/2006/relationships/ctrlProp" Target="../ctrlProps/ctrlProp375.xml"/><Relationship Id="rId18" Type="http://schemas.openxmlformats.org/officeDocument/2006/relationships/ctrlProp" Target="../ctrlProps/ctrlProp380.xml"/><Relationship Id="rId3" Type="http://schemas.openxmlformats.org/officeDocument/2006/relationships/vmlDrawing" Target="../drawings/vmlDrawing18.vml"/><Relationship Id="rId7" Type="http://schemas.openxmlformats.org/officeDocument/2006/relationships/ctrlProp" Target="../ctrlProps/ctrlProp369.xml"/><Relationship Id="rId12" Type="http://schemas.openxmlformats.org/officeDocument/2006/relationships/ctrlProp" Target="../ctrlProps/ctrlProp374.xml"/><Relationship Id="rId17" Type="http://schemas.openxmlformats.org/officeDocument/2006/relationships/ctrlProp" Target="../ctrlProps/ctrlProp379.xml"/><Relationship Id="rId2" Type="http://schemas.openxmlformats.org/officeDocument/2006/relationships/drawing" Target="../drawings/drawing19.xml"/><Relationship Id="rId16" Type="http://schemas.openxmlformats.org/officeDocument/2006/relationships/ctrlProp" Target="../ctrlProps/ctrlProp378.xml"/><Relationship Id="rId1" Type="http://schemas.openxmlformats.org/officeDocument/2006/relationships/printerSettings" Target="../printerSettings/printerSettings22.bin"/><Relationship Id="rId6" Type="http://schemas.openxmlformats.org/officeDocument/2006/relationships/ctrlProp" Target="../ctrlProps/ctrlProp368.xml"/><Relationship Id="rId11" Type="http://schemas.openxmlformats.org/officeDocument/2006/relationships/ctrlProp" Target="../ctrlProps/ctrlProp373.xml"/><Relationship Id="rId5" Type="http://schemas.openxmlformats.org/officeDocument/2006/relationships/ctrlProp" Target="../ctrlProps/ctrlProp367.xml"/><Relationship Id="rId15" Type="http://schemas.openxmlformats.org/officeDocument/2006/relationships/ctrlProp" Target="../ctrlProps/ctrlProp377.xml"/><Relationship Id="rId10" Type="http://schemas.openxmlformats.org/officeDocument/2006/relationships/ctrlProp" Target="../ctrlProps/ctrlProp372.xml"/><Relationship Id="rId19" Type="http://schemas.openxmlformats.org/officeDocument/2006/relationships/ctrlProp" Target="../ctrlProps/ctrlProp381.xml"/><Relationship Id="rId4" Type="http://schemas.openxmlformats.org/officeDocument/2006/relationships/ctrlProp" Target="../ctrlProps/ctrlProp366.xml"/><Relationship Id="rId9" Type="http://schemas.openxmlformats.org/officeDocument/2006/relationships/ctrlProp" Target="../ctrlProps/ctrlProp371.xml"/><Relationship Id="rId14" Type="http://schemas.openxmlformats.org/officeDocument/2006/relationships/ctrlProp" Target="../ctrlProps/ctrlProp37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86.xml"/><Relationship Id="rId13" Type="http://schemas.openxmlformats.org/officeDocument/2006/relationships/ctrlProp" Target="../ctrlProps/ctrlProp391.xml"/><Relationship Id="rId18" Type="http://schemas.openxmlformats.org/officeDocument/2006/relationships/ctrlProp" Target="../ctrlProps/ctrlProp396.xml"/><Relationship Id="rId3" Type="http://schemas.openxmlformats.org/officeDocument/2006/relationships/vmlDrawing" Target="../drawings/vmlDrawing19.vml"/><Relationship Id="rId21" Type="http://schemas.openxmlformats.org/officeDocument/2006/relationships/ctrlProp" Target="../ctrlProps/ctrlProp399.xml"/><Relationship Id="rId7" Type="http://schemas.openxmlformats.org/officeDocument/2006/relationships/ctrlProp" Target="../ctrlProps/ctrlProp385.xml"/><Relationship Id="rId12" Type="http://schemas.openxmlformats.org/officeDocument/2006/relationships/ctrlProp" Target="../ctrlProps/ctrlProp390.xml"/><Relationship Id="rId17" Type="http://schemas.openxmlformats.org/officeDocument/2006/relationships/ctrlProp" Target="../ctrlProps/ctrlProp395.xml"/><Relationship Id="rId2" Type="http://schemas.openxmlformats.org/officeDocument/2006/relationships/drawing" Target="../drawings/drawing20.xml"/><Relationship Id="rId16" Type="http://schemas.openxmlformats.org/officeDocument/2006/relationships/ctrlProp" Target="../ctrlProps/ctrlProp394.xml"/><Relationship Id="rId20" Type="http://schemas.openxmlformats.org/officeDocument/2006/relationships/ctrlProp" Target="../ctrlProps/ctrlProp398.xml"/><Relationship Id="rId1" Type="http://schemas.openxmlformats.org/officeDocument/2006/relationships/printerSettings" Target="../printerSettings/printerSettings24.bin"/><Relationship Id="rId6" Type="http://schemas.openxmlformats.org/officeDocument/2006/relationships/ctrlProp" Target="../ctrlProps/ctrlProp384.xml"/><Relationship Id="rId11" Type="http://schemas.openxmlformats.org/officeDocument/2006/relationships/ctrlProp" Target="../ctrlProps/ctrlProp389.xml"/><Relationship Id="rId24" Type="http://schemas.openxmlformats.org/officeDocument/2006/relationships/comments" Target="../comments10.xml"/><Relationship Id="rId5" Type="http://schemas.openxmlformats.org/officeDocument/2006/relationships/ctrlProp" Target="../ctrlProps/ctrlProp383.xml"/><Relationship Id="rId15" Type="http://schemas.openxmlformats.org/officeDocument/2006/relationships/ctrlProp" Target="../ctrlProps/ctrlProp393.xml"/><Relationship Id="rId23" Type="http://schemas.openxmlformats.org/officeDocument/2006/relationships/ctrlProp" Target="../ctrlProps/ctrlProp401.xml"/><Relationship Id="rId10" Type="http://schemas.openxmlformats.org/officeDocument/2006/relationships/ctrlProp" Target="../ctrlProps/ctrlProp388.xml"/><Relationship Id="rId19" Type="http://schemas.openxmlformats.org/officeDocument/2006/relationships/ctrlProp" Target="../ctrlProps/ctrlProp397.xml"/><Relationship Id="rId4" Type="http://schemas.openxmlformats.org/officeDocument/2006/relationships/ctrlProp" Target="../ctrlProps/ctrlProp382.xml"/><Relationship Id="rId9" Type="http://schemas.openxmlformats.org/officeDocument/2006/relationships/ctrlProp" Target="../ctrlProps/ctrlProp387.xml"/><Relationship Id="rId14" Type="http://schemas.openxmlformats.org/officeDocument/2006/relationships/ctrlProp" Target="../ctrlProps/ctrlProp392.xml"/><Relationship Id="rId22" Type="http://schemas.openxmlformats.org/officeDocument/2006/relationships/ctrlProp" Target="../ctrlProps/ctrlProp400.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411.xml"/><Relationship Id="rId18" Type="http://schemas.openxmlformats.org/officeDocument/2006/relationships/ctrlProp" Target="../ctrlProps/ctrlProp416.xml"/><Relationship Id="rId26" Type="http://schemas.openxmlformats.org/officeDocument/2006/relationships/ctrlProp" Target="../ctrlProps/ctrlProp424.xml"/><Relationship Id="rId39" Type="http://schemas.openxmlformats.org/officeDocument/2006/relationships/ctrlProp" Target="../ctrlProps/ctrlProp437.xml"/><Relationship Id="rId21" Type="http://schemas.openxmlformats.org/officeDocument/2006/relationships/ctrlProp" Target="../ctrlProps/ctrlProp419.xml"/><Relationship Id="rId34" Type="http://schemas.openxmlformats.org/officeDocument/2006/relationships/ctrlProp" Target="../ctrlProps/ctrlProp432.xml"/><Relationship Id="rId42" Type="http://schemas.openxmlformats.org/officeDocument/2006/relationships/ctrlProp" Target="../ctrlProps/ctrlProp440.xml"/><Relationship Id="rId7" Type="http://schemas.openxmlformats.org/officeDocument/2006/relationships/ctrlProp" Target="../ctrlProps/ctrlProp405.xml"/><Relationship Id="rId2" Type="http://schemas.openxmlformats.org/officeDocument/2006/relationships/drawing" Target="../drawings/drawing21.xml"/><Relationship Id="rId16" Type="http://schemas.openxmlformats.org/officeDocument/2006/relationships/ctrlProp" Target="../ctrlProps/ctrlProp414.xml"/><Relationship Id="rId29" Type="http://schemas.openxmlformats.org/officeDocument/2006/relationships/ctrlProp" Target="../ctrlProps/ctrlProp427.xml"/><Relationship Id="rId1" Type="http://schemas.openxmlformats.org/officeDocument/2006/relationships/printerSettings" Target="../printerSettings/printerSettings25.bin"/><Relationship Id="rId6" Type="http://schemas.openxmlformats.org/officeDocument/2006/relationships/ctrlProp" Target="../ctrlProps/ctrlProp404.xml"/><Relationship Id="rId11" Type="http://schemas.openxmlformats.org/officeDocument/2006/relationships/ctrlProp" Target="../ctrlProps/ctrlProp409.xml"/><Relationship Id="rId24" Type="http://schemas.openxmlformats.org/officeDocument/2006/relationships/ctrlProp" Target="../ctrlProps/ctrlProp422.xml"/><Relationship Id="rId32" Type="http://schemas.openxmlformats.org/officeDocument/2006/relationships/ctrlProp" Target="../ctrlProps/ctrlProp430.xml"/><Relationship Id="rId37" Type="http://schemas.openxmlformats.org/officeDocument/2006/relationships/ctrlProp" Target="../ctrlProps/ctrlProp435.xml"/><Relationship Id="rId40" Type="http://schemas.openxmlformats.org/officeDocument/2006/relationships/ctrlProp" Target="../ctrlProps/ctrlProp438.xml"/><Relationship Id="rId45" Type="http://schemas.openxmlformats.org/officeDocument/2006/relationships/ctrlProp" Target="../ctrlProps/ctrlProp443.xml"/><Relationship Id="rId5" Type="http://schemas.openxmlformats.org/officeDocument/2006/relationships/ctrlProp" Target="../ctrlProps/ctrlProp403.xml"/><Relationship Id="rId15" Type="http://schemas.openxmlformats.org/officeDocument/2006/relationships/ctrlProp" Target="../ctrlProps/ctrlProp413.xml"/><Relationship Id="rId23" Type="http://schemas.openxmlformats.org/officeDocument/2006/relationships/ctrlProp" Target="../ctrlProps/ctrlProp421.xml"/><Relationship Id="rId28" Type="http://schemas.openxmlformats.org/officeDocument/2006/relationships/ctrlProp" Target="../ctrlProps/ctrlProp426.xml"/><Relationship Id="rId36" Type="http://schemas.openxmlformats.org/officeDocument/2006/relationships/ctrlProp" Target="../ctrlProps/ctrlProp434.xml"/><Relationship Id="rId10" Type="http://schemas.openxmlformats.org/officeDocument/2006/relationships/ctrlProp" Target="../ctrlProps/ctrlProp408.xml"/><Relationship Id="rId19" Type="http://schemas.openxmlformats.org/officeDocument/2006/relationships/ctrlProp" Target="../ctrlProps/ctrlProp417.xml"/><Relationship Id="rId31" Type="http://schemas.openxmlformats.org/officeDocument/2006/relationships/ctrlProp" Target="../ctrlProps/ctrlProp429.xml"/><Relationship Id="rId44" Type="http://schemas.openxmlformats.org/officeDocument/2006/relationships/ctrlProp" Target="../ctrlProps/ctrlProp442.xml"/><Relationship Id="rId4" Type="http://schemas.openxmlformats.org/officeDocument/2006/relationships/ctrlProp" Target="../ctrlProps/ctrlProp402.xml"/><Relationship Id="rId9" Type="http://schemas.openxmlformats.org/officeDocument/2006/relationships/ctrlProp" Target="../ctrlProps/ctrlProp407.xml"/><Relationship Id="rId14" Type="http://schemas.openxmlformats.org/officeDocument/2006/relationships/ctrlProp" Target="../ctrlProps/ctrlProp412.xml"/><Relationship Id="rId22" Type="http://schemas.openxmlformats.org/officeDocument/2006/relationships/ctrlProp" Target="../ctrlProps/ctrlProp420.xml"/><Relationship Id="rId27" Type="http://schemas.openxmlformats.org/officeDocument/2006/relationships/ctrlProp" Target="../ctrlProps/ctrlProp425.xml"/><Relationship Id="rId30" Type="http://schemas.openxmlformats.org/officeDocument/2006/relationships/ctrlProp" Target="../ctrlProps/ctrlProp428.xml"/><Relationship Id="rId35" Type="http://schemas.openxmlformats.org/officeDocument/2006/relationships/ctrlProp" Target="../ctrlProps/ctrlProp433.xml"/><Relationship Id="rId43" Type="http://schemas.openxmlformats.org/officeDocument/2006/relationships/ctrlProp" Target="../ctrlProps/ctrlProp441.xml"/><Relationship Id="rId8" Type="http://schemas.openxmlformats.org/officeDocument/2006/relationships/ctrlProp" Target="../ctrlProps/ctrlProp406.xml"/><Relationship Id="rId3" Type="http://schemas.openxmlformats.org/officeDocument/2006/relationships/vmlDrawing" Target="../drawings/vmlDrawing20.vml"/><Relationship Id="rId12" Type="http://schemas.openxmlformats.org/officeDocument/2006/relationships/ctrlProp" Target="../ctrlProps/ctrlProp410.xml"/><Relationship Id="rId17" Type="http://schemas.openxmlformats.org/officeDocument/2006/relationships/ctrlProp" Target="../ctrlProps/ctrlProp415.xml"/><Relationship Id="rId25" Type="http://schemas.openxmlformats.org/officeDocument/2006/relationships/ctrlProp" Target="../ctrlProps/ctrlProp423.xml"/><Relationship Id="rId33" Type="http://schemas.openxmlformats.org/officeDocument/2006/relationships/ctrlProp" Target="../ctrlProps/ctrlProp431.xml"/><Relationship Id="rId38" Type="http://schemas.openxmlformats.org/officeDocument/2006/relationships/ctrlProp" Target="../ctrlProps/ctrlProp436.xml"/><Relationship Id="rId20" Type="http://schemas.openxmlformats.org/officeDocument/2006/relationships/ctrlProp" Target="../ctrlProps/ctrlProp418.xml"/><Relationship Id="rId41" Type="http://schemas.openxmlformats.org/officeDocument/2006/relationships/ctrlProp" Target="../ctrlProps/ctrlProp439.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48.xml"/><Relationship Id="rId13" Type="http://schemas.openxmlformats.org/officeDocument/2006/relationships/ctrlProp" Target="../ctrlProps/ctrlProp453.xml"/><Relationship Id="rId18" Type="http://schemas.openxmlformats.org/officeDocument/2006/relationships/ctrlProp" Target="../ctrlProps/ctrlProp458.xml"/><Relationship Id="rId26" Type="http://schemas.openxmlformats.org/officeDocument/2006/relationships/ctrlProp" Target="../ctrlProps/ctrlProp466.xml"/><Relationship Id="rId3" Type="http://schemas.openxmlformats.org/officeDocument/2006/relationships/vmlDrawing" Target="../drawings/vmlDrawing21.vml"/><Relationship Id="rId21" Type="http://schemas.openxmlformats.org/officeDocument/2006/relationships/ctrlProp" Target="../ctrlProps/ctrlProp461.xml"/><Relationship Id="rId7" Type="http://schemas.openxmlformats.org/officeDocument/2006/relationships/ctrlProp" Target="../ctrlProps/ctrlProp447.xml"/><Relationship Id="rId12" Type="http://schemas.openxmlformats.org/officeDocument/2006/relationships/ctrlProp" Target="../ctrlProps/ctrlProp452.xml"/><Relationship Id="rId17" Type="http://schemas.openxmlformats.org/officeDocument/2006/relationships/ctrlProp" Target="../ctrlProps/ctrlProp457.xml"/><Relationship Id="rId25" Type="http://schemas.openxmlformats.org/officeDocument/2006/relationships/ctrlProp" Target="../ctrlProps/ctrlProp465.xml"/><Relationship Id="rId2" Type="http://schemas.openxmlformats.org/officeDocument/2006/relationships/drawing" Target="../drawings/drawing22.xml"/><Relationship Id="rId16" Type="http://schemas.openxmlformats.org/officeDocument/2006/relationships/ctrlProp" Target="../ctrlProps/ctrlProp456.xml"/><Relationship Id="rId20" Type="http://schemas.openxmlformats.org/officeDocument/2006/relationships/ctrlProp" Target="../ctrlProps/ctrlProp460.xml"/><Relationship Id="rId29" Type="http://schemas.openxmlformats.org/officeDocument/2006/relationships/ctrlProp" Target="../ctrlProps/ctrlProp469.xml"/><Relationship Id="rId1" Type="http://schemas.openxmlformats.org/officeDocument/2006/relationships/printerSettings" Target="../printerSettings/printerSettings26.bin"/><Relationship Id="rId6" Type="http://schemas.openxmlformats.org/officeDocument/2006/relationships/ctrlProp" Target="../ctrlProps/ctrlProp446.xml"/><Relationship Id="rId11" Type="http://schemas.openxmlformats.org/officeDocument/2006/relationships/ctrlProp" Target="../ctrlProps/ctrlProp451.xml"/><Relationship Id="rId24" Type="http://schemas.openxmlformats.org/officeDocument/2006/relationships/ctrlProp" Target="../ctrlProps/ctrlProp464.xml"/><Relationship Id="rId5" Type="http://schemas.openxmlformats.org/officeDocument/2006/relationships/ctrlProp" Target="../ctrlProps/ctrlProp445.xml"/><Relationship Id="rId15" Type="http://schemas.openxmlformats.org/officeDocument/2006/relationships/ctrlProp" Target="../ctrlProps/ctrlProp455.xml"/><Relationship Id="rId23" Type="http://schemas.openxmlformats.org/officeDocument/2006/relationships/ctrlProp" Target="../ctrlProps/ctrlProp463.xml"/><Relationship Id="rId28" Type="http://schemas.openxmlformats.org/officeDocument/2006/relationships/ctrlProp" Target="../ctrlProps/ctrlProp468.xml"/><Relationship Id="rId10" Type="http://schemas.openxmlformats.org/officeDocument/2006/relationships/ctrlProp" Target="../ctrlProps/ctrlProp450.xml"/><Relationship Id="rId19" Type="http://schemas.openxmlformats.org/officeDocument/2006/relationships/ctrlProp" Target="../ctrlProps/ctrlProp459.xml"/><Relationship Id="rId4" Type="http://schemas.openxmlformats.org/officeDocument/2006/relationships/ctrlProp" Target="../ctrlProps/ctrlProp444.xml"/><Relationship Id="rId9" Type="http://schemas.openxmlformats.org/officeDocument/2006/relationships/ctrlProp" Target="../ctrlProps/ctrlProp449.xml"/><Relationship Id="rId14" Type="http://schemas.openxmlformats.org/officeDocument/2006/relationships/ctrlProp" Target="../ctrlProps/ctrlProp454.xml"/><Relationship Id="rId22" Type="http://schemas.openxmlformats.org/officeDocument/2006/relationships/ctrlProp" Target="../ctrlProps/ctrlProp462.xml"/><Relationship Id="rId27" Type="http://schemas.openxmlformats.org/officeDocument/2006/relationships/ctrlProp" Target="../ctrlProps/ctrlProp467.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79.xml"/><Relationship Id="rId18" Type="http://schemas.openxmlformats.org/officeDocument/2006/relationships/ctrlProp" Target="../ctrlProps/ctrlProp484.xml"/><Relationship Id="rId26" Type="http://schemas.openxmlformats.org/officeDocument/2006/relationships/ctrlProp" Target="../ctrlProps/ctrlProp492.xml"/><Relationship Id="rId39" Type="http://schemas.openxmlformats.org/officeDocument/2006/relationships/ctrlProp" Target="../ctrlProps/ctrlProp505.xml"/><Relationship Id="rId21" Type="http://schemas.openxmlformats.org/officeDocument/2006/relationships/ctrlProp" Target="../ctrlProps/ctrlProp487.xml"/><Relationship Id="rId34" Type="http://schemas.openxmlformats.org/officeDocument/2006/relationships/ctrlProp" Target="../ctrlProps/ctrlProp500.xml"/><Relationship Id="rId42" Type="http://schemas.openxmlformats.org/officeDocument/2006/relationships/ctrlProp" Target="../ctrlProps/ctrlProp508.xml"/><Relationship Id="rId7" Type="http://schemas.openxmlformats.org/officeDocument/2006/relationships/ctrlProp" Target="../ctrlProps/ctrlProp473.xml"/><Relationship Id="rId2" Type="http://schemas.openxmlformats.org/officeDocument/2006/relationships/drawing" Target="../drawings/drawing23.xml"/><Relationship Id="rId16" Type="http://schemas.openxmlformats.org/officeDocument/2006/relationships/ctrlProp" Target="../ctrlProps/ctrlProp482.xml"/><Relationship Id="rId20" Type="http://schemas.openxmlformats.org/officeDocument/2006/relationships/ctrlProp" Target="../ctrlProps/ctrlProp486.xml"/><Relationship Id="rId29" Type="http://schemas.openxmlformats.org/officeDocument/2006/relationships/ctrlProp" Target="../ctrlProps/ctrlProp495.xml"/><Relationship Id="rId41" Type="http://schemas.openxmlformats.org/officeDocument/2006/relationships/ctrlProp" Target="../ctrlProps/ctrlProp507.xml"/><Relationship Id="rId1" Type="http://schemas.openxmlformats.org/officeDocument/2006/relationships/printerSettings" Target="../printerSettings/printerSettings27.bin"/><Relationship Id="rId6" Type="http://schemas.openxmlformats.org/officeDocument/2006/relationships/ctrlProp" Target="../ctrlProps/ctrlProp472.xml"/><Relationship Id="rId11" Type="http://schemas.openxmlformats.org/officeDocument/2006/relationships/ctrlProp" Target="../ctrlProps/ctrlProp477.xml"/><Relationship Id="rId24" Type="http://schemas.openxmlformats.org/officeDocument/2006/relationships/ctrlProp" Target="../ctrlProps/ctrlProp490.xml"/><Relationship Id="rId32" Type="http://schemas.openxmlformats.org/officeDocument/2006/relationships/ctrlProp" Target="../ctrlProps/ctrlProp498.xml"/><Relationship Id="rId37" Type="http://schemas.openxmlformats.org/officeDocument/2006/relationships/ctrlProp" Target="../ctrlProps/ctrlProp503.xml"/><Relationship Id="rId40" Type="http://schemas.openxmlformats.org/officeDocument/2006/relationships/ctrlProp" Target="../ctrlProps/ctrlProp506.xml"/><Relationship Id="rId5" Type="http://schemas.openxmlformats.org/officeDocument/2006/relationships/ctrlProp" Target="../ctrlProps/ctrlProp471.xml"/><Relationship Id="rId15" Type="http://schemas.openxmlformats.org/officeDocument/2006/relationships/ctrlProp" Target="../ctrlProps/ctrlProp481.xml"/><Relationship Id="rId23" Type="http://schemas.openxmlformats.org/officeDocument/2006/relationships/ctrlProp" Target="../ctrlProps/ctrlProp489.xml"/><Relationship Id="rId28" Type="http://schemas.openxmlformats.org/officeDocument/2006/relationships/ctrlProp" Target="../ctrlProps/ctrlProp494.xml"/><Relationship Id="rId36" Type="http://schemas.openxmlformats.org/officeDocument/2006/relationships/ctrlProp" Target="../ctrlProps/ctrlProp502.xml"/><Relationship Id="rId10" Type="http://schemas.openxmlformats.org/officeDocument/2006/relationships/ctrlProp" Target="../ctrlProps/ctrlProp476.xml"/><Relationship Id="rId19" Type="http://schemas.openxmlformats.org/officeDocument/2006/relationships/ctrlProp" Target="../ctrlProps/ctrlProp485.xml"/><Relationship Id="rId31" Type="http://schemas.openxmlformats.org/officeDocument/2006/relationships/ctrlProp" Target="../ctrlProps/ctrlProp497.xml"/><Relationship Id="rId4" Type="http://schemas.openxmlformats.org/officeDocument/2006/relationships/ctrlProp" Target="../ctrlProps/ctrlProp470.xml"/><Relationship Id="rId9" Type="http://schemas.openxmlformats.org/officeDocument/2006/relationships/ctrlProp" Target="../ctrlProps/ctrlProp475.xml"/><Relationship Id="rId14" Type="http://schemas.openxmlformats.org/officeDocument/2006/relationships/ctrlProp" Target="../ctrlProps/ctrlProp480.xml"/><Relationship Id="rId22" Type="http://schemas.openxmlformats.org/officeDocument/2006/relationships/ctrlProp" Target="../ctrlProps/ctrlProp488.xml"/><Relationship Id="rId27" Type="http://schemas.openxmlformats.org/officeDocument/2006/relationships/ctrlProp" Target="../ctrlProps/ctrlProp493.xml"/><Relationship Id="rId30" Type="http://schemas.openxmlformats.org/officeDocument/2006/relationships/ctrlProp" Target="../ctrlProps/ctrlProp496.xml"/><Relationship Id="rId35" Type="http://schemas.openxmlformats.org/officeDocument/2006/relationships/ctrlProp" Target="../ctrlProps/ctrlProp501.xml"/><Relationship Id="rId8" Type="http://schemas.openxmlformats.org/officeDocument/2006/relationships/ctrlProp" Target="../ctrlProps/ctrlProp474.xml"/><Relationship Id="rId3" Type="http://schemas.openxmlformats.org/officeDocument/2006/relationships/vmlDrawing" Target="../drawings/vmlDrawing22.vml"/><Relationship Id="rId12" Type="http://schemas.openxmlformats.org/officeDocument/2006/relationships/ctrlProp" Target="../ctrlProps/ctrlProp478.xml"/><Relationship Id="rId17" Type="http://schemas.openxmlformats.org/officeDocument/2006/relationships/ctrlProp" Target="../ctrlProps/ctrlProp483.xml"/><Relationship Id="rId25" Type="http://schemas.openxmlformats.org/officeDocument/2006/relationships/ctrlProp" Target="../ctrlProps/ctrlProp491.xml"/><Relationship Id="rId33" Type="http://schemas.openxmlformats.org/officeDocument/2006/relationships/ctrlProp" Target="../ctrlProps/ctrlProp499.xml"/><Relationship Id="rId38" Type="http://schemas.openxmlformats.org/officeDocument/2006/relationships/ctrlProp" Target="../ctrlProps/ctrlProp504.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13.xml"/><Relationship Id="rId13" Type="http://schemas.openxmlformats.org/officeDocument/2006/relationships/ctrlProp" Target="../ctrlProps/ctrlProp518.xml"/><Relationship Id="rId18" Type="http://schemas.openxmlformats.org/officeDocument/2006/relationships/ctrlProp" Target="../ctrlProps/ctrlProp523.xml"/><Relationship Id="rId3" Type="http://schemas.openxmlformats.org/officeDocument/2006/relationships/vmlDrawing" Target="../drawings/vmlDrawing23.vml"/><Relationship Id="rId21" Type="http://schemas.openxmlformats.org/officeDocument/2006/relationships/ctrlProp" Target="../ctrlProps/ctrlProp526.xml"/><Relationship Id="rId7" Type="http://schemas.openxmlformats.org/officeDocument/2006/relationships/ctrlProp" Target="../ctrlProps/ctrlProp512.xml"/><Relationship Id="rId12" Type="http://schemas.openxmlformats.org/officeDocument/2006/relationships/ctrlProp" Target="../ctrlProps/ctrlProp517.xml"/><Relationship Id="rId17" Type="http://schemas.openxmlformats.org/officeDocument/2006/relationships/ctrlProp" Target="../ctrlProps/ctrlProp522.xml"/><Relationship Id="rId2" Type="http://schemas.openxmlformats.org/officeDocument/2006/relationships/drawing" Target="../drawings/drawing24.xml"/><Relationship Id="rId16" Type="http://schemas.openxmlformats.org/officeDocument/2006/relationships/ctrlProp" Target="../ctrlProps/ctrlProp521.xml"/><Relationship Id="rId20" Type="http://schemas.openxmlformats.org/officeDocument/2006/relationships/ctrlProp" Target="../ctrlProps/ctrlProp525.xml"/><Relationship Id="rId1" Type="http://schemas.openxmlformats.org/officeDocument/2006/relationships/printerSettings" Target="../printerSettings/printerSettings28.bin"/><Relationship Id="rId6" Type="http://schemas.openxmlformats.org/officeDocument/2006/relationships/ctrlProp" Target="../ctrlProps/ctrlProp511.xml"/><Relationship Id="rId11" Type="http://schemas.openxmlformats.org/officeDocument/2006/relationships/ctrlProp" Target="../ctrlProps/ctrlProp516.xml"/><Relationship Id="rId5" Type="http://schemas.openxmlformats.org/officeDocument/2006/relationships/ctrlProp" Target="../ctrlProps/ctrlProp510.xml"/><Relationship Id="rId15" Type="http://schemas.openxmlformats.org/officeDocument/2006/relationships/ctrlProp" Target="../ctrlProps/ctrlProp520.xml"/><Relationship Id="rId10" Type="http://schemas.openxmlformats.org/officeDocument/2006/relationships/ctrlProp" Target="../ctrlProps/ctrlProp515.xml"/><Relationship Id="rId19" Type="http://schemas.openxmlformats.org/officeDocument/2006/relationships/ctrlProp" Target="../ctrlProps/ctrlProp524.xml"/><Relationship Id="rId4" Type="http://schemas.openxmlformats.org/officeDocument/2006/relationships/ctrlProp" Target="../ctrlProps/ctrlProp509.xml"/><Relationship Id="rId9" Type="http://schemas.openxmlformats.org/officeDocument/2006/relationships/ctrlProp" Target="../ctrlProps/ctrlProp514.xml"/><Relationship Id="rId14" Type="http://schemas.openxmlformats.org/officeDocument/2006/relationships/ctrlProp" Target="../ctrlProps/ctrlProp519.xml"/><Relationship Id="rId22" Type="http://schemas.openxmlformats.org/officeDocument/2006/relationships/ctrlProp" Target="../ctrlProps/ctrlProp527.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32.xml"/><Relationship Id="rId13" Type="http://schemas.openxmlformats.org/officeDocument/2006/relationships/ctrlProp" Target="../ctrlProps/ctrlProp537.xml"/><Relationship Id="rId18" Type="http://schemas.openxmlformats.org/officeDocument/2006/relationships/comments" Target="../comments11.xml"/><Relationship Id="rId3" Type="http://schemas.openxmlformats.org/officeDocument/2006/relationships/vmlDrawing" Target="../drawings/vmlDrawing24.vml"/><Relationship Id="rId7" Type="http://schemas.openxmlformats.org/officeDocument/2006/relationships/ctrlProp" Target="../ctrlProps/ctrlProp531.xml"/><Relationship Id="rId12" Type="http://schemas.openxmlformats.org/officeDocument/2006/relationships/ctrlProp" Target="../ctrlProps/ctrlProp536.xml"/><Relationship Id="rId17" Type="http://schemas.openxmlformats.org/officeDocument/2006/relationships/ctrlProp" Target="../ctrlProps/ctrlProp541.xml"/><Relationship Id="rId2" Type="http://schemas.openxmlformats.org/officeDocument/2006/relationships/drawing" Target="../drawings/drawing25.xml"/><Relationship Id="rId16" Type="http://schemas.openxmlformats.org/officeDocument/2006/relationships/ctrlProp" Target="../ctrlProps/ctrlProp540.xml"/><Relationship Id="rId1" Type="http://schemas.openxmlformats.org/officeDocument/2006/relationships/printerSettings" Target="../printerSettings/printerSettings29.bin"/><Relationship Id="rId6" Type="http://schemas.openxmlformats.org/officeDocument/2006/relationships/ctrlProp" Target="../ctrlProps/ctrlProp530.xml"/><Relationship Id="rId11" Type="http://schemas.openxmlformats.org/officeDocument/2006/relationships/ctrlProp" Target="../ctrlProps/ctrlProp535.xml"/><Relationship Id="rId5" Type="http://schemas.openxmlformats.org/officeDocument/2006/relationships/ctrlProp" Target="../ctrlProps/ctrlProp529.xml"/><Relationship Id="rId15" Type="http://schemas.openxmlformats.org/officeDocument/2006/relationships/ctrlProp" Target="../ctrlProps/ctrlProp539.xml"/><Relationship Id="rId10" Type="http://schemas.openxmlformats.org/officeDocument/2006/relationships/ctrlProp" Target="../ctrlProps/ctrlProp534.xml"/><Relationship Id="rId4" Type="http://schemas.openxmlformats.org/officeDocument/2006/relationships/ctrlProp" Target="../ctrlProps/ctrlProp528.xml"/><Relationship Id="rId9" Type="http://schemas.openxmlformats.org/officeDocument/2006/relationships/ctrlProp" Target="../ctrlProps/ctrlProp533.xml"/><Relationship Id="rId14" Type="http://schemas.openxmlformats.org/officeDocument/2006/relationships/ctrlProp" Target="../ctrlProps/ctrlProp53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51.xml"/><Relationship Id="rId18" Type="http://schemas.openxmlformats.org/officeDocument/2006/relationships/ctrlProp" Target="../ctrlProps/ctrlProp556.xml"/><Relationship Id="rId26" Type="http://schemas.openxmlformats.org/officeDocument/2006/relationships/ctrlProp" Target="../ctrlProps/ctrlProp564.xml"/><Relationship Id="rId3" Type="http://schemas.openxmlformats.org/officeDocument/2006/relationships/vmlDrawing" Target="../drawings/vmlDrawing25.vml"/><Relationship Id="rId21" Type="http://schemas.openxmlformats.org/officeDocument/2006/relationships/ctrlProp" Target="../ctrlProps/ctrlProp559.xml"/><Relationship Id="rId34" Type="http://schemas.openxmlformats.org/officeDocument/2006/relationships/ctrlProp" Target="../ctrlProps/ctrlProp572.xml"/><Relationship Id="rId7" Type="http://schemas.openxmlformats.org/officeDocument/2006/relationships/ctrlProp" Target="../ctrlProps/ctrlProp545.xml"/><Relationship Id="rId12" Type="http://schemas.openxmlformats.org/officeDocument/2006/relationships/ctrlProp" Target="../ctrlProps/ctrlProp550.xml"/><Relationship Id="rId17" Type="http://schemas.openxmlformats.org/officeDocument/2006/relationships/ctrlProp" Target="../ctrlProps/ctrlProp555.xml"/><Relationship Id="rId25" Type="http://schemas.openxmlformats.org/officeDocument/2006/relationships/ctrlProp" Target="../ctrlProps/ctrlProp563.xml"/><Relationship Id="rId33" Type="http://schemas.openxmlformats.org/officeDocument/2006/relationships/ctrlProp" Target="../ctrlProps/ctrlProp571.xml"/><Relationship Id="rId2" Type="http://schemas.openxmlformats.org/officeDocument/2006/relationships/drawing" Target="../drawings/drawing26.xml"/><Relationship Id="rId16" Type="http://schemas.openxmlformats.org/officeDocument/2006/relationships/ctrlProp" Target="../ctrlProps/ctrlProp554.xml"/><Relationship Id="rId20" Type="http://schemas.openxmlformats.org/officeDocument/2006/relationships/ctrlProp" Target="../ctrlProps/ctrlProp558.xml"/><Relationship Id="rId29" Type="http://schemas.openxmlformats.org/officeDocument/2006/relationships/ctrlProp" Target="../ctrlProps/ctrlProp567.xml"/><Relationship Id="rId1" Type="http://schemas.openxmlformats.org/officeDocument/2006/relationships/printerSettings" Target="../printerSettings/printerSettings30.bin"/><Relationship Id="rId6" Type="http://schemas.openxmlformats.org/officeDocument/2006/relationships/ctrlProp" Target="../ctrlProps/ctrlProp544.xml"/><Relationship Id="rId11" Type="http://schemas.openxmlformats.org/officeDocument/2006/relationships/ctrlProp" Target="../ctrlProps/ctrlProp549.xml"/><Relationship Id="rId24" Type="http://schemas.openxmlformats.org/officeDocument/2006/relationships/ctrlProp" Target="../ctrlProps/ctrlProp562.xml"/><Relationship Id="rId32" Type="http://schemas.openxmlformats.org/officeDocument/2006/relationships/ctrlProp" Target="../ctrlProps/ctrlProp570.xml"/><Relationship Id="rId5" Type="http://schemas.openxmlformats.org/officeDocument/2006/relationships/ctrlProp" Target="../ctrlProps/ctrlProp543.xml"/><Relationship Id="rId15" Type="http://schemas.openxmlformats.org/officeDocument/2006/relationships/ctrlProp" Target="../ctrlProps/ctrlProp553.xml"/><Relationship Id="rId23" Type="http://schemas.openxmlformats.org/officeDocument/2006/relationships/ctrlProp" Target="../ctrlProps/ctrlProp561.xml"/><Relationship Id="rId28" Type="http://schemas.openxmlformats.org/officeDocument/2006/relationships/ctrlProp" Target="../ctrlProps/ctrlProp566.xml"/><Relationship Id="rId10" Type="http://schemas.openxmlformats.org/officeDocument/2006/relationships/ctrlProp" Target="../ctrlProps/ctrlProp548.xml"/><Relationship Id="rId19" Type="http://schemas.openxmlformats.org/officeDocument/2006/relationships/ctrlProp" Target="../ctrlProps/ctrlProp557.xml"/><Relationship Id="rId31" Type="http://schemas.openxmlformats.org/officeDocument/2006/relationships/ctrlProp" Target="../ctrlProps/ctrlProp569.xml"/><Relationship Id="rId4" Type="http://schemas.openxmlformats.org/officeDocument/2006/relationships/ctrlProp" Target="../ctrlProps/ctrlProp542.xml"/><Relationship Id="rId9" Type="http://schemas.openxmlformats.org/officeDocument/2006/relationships/ctrlProp" Target="../ctrlProps/ctrlProp547.xml"/><Relationship Id="rId14" Type="http://schemas.openxmlformats.org/officeDocument/2006/relationships/ctrlProp" Target="../ctrlProps/ctrlProp552.xml"/><Relationship Id="rId22" Type="http://schemas.openxmlformats.org/officeDocument/2006/relationships/ctrlProp" Target="../ctrlProps/ctrlProp560.xml"/><Relationship Id="rId27" Type="http://schemas.openxmlformats.org/officeDocument/2006/relationships/ctrlProp" Target="../ctrlProps/ctrlProp565.xml"/><Relationship Id="rId30" Type="http://schemas.openxmlformats.org/officeDocument/2006/relationships/ctrlProp" Target="../ctrlProps/ctrlProp568.xml"/><Relationship Id="rId8" Type="http://schemas.openxmlformats.org/officeDocument/2006/relationships/ctrlProp" Target="../ctrlProps/ctrlProp54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77.xml"/><Relationship Id="rId13" Type="http://schemas.openxmlformats.org/officeDocument/2006/relationships/ctrlProp" Target="../ctrlProps/ctrlProp582.xml"/><Relationship Id="rId18" Type="http://schemas.openxmlformats.org/officeDocument/2006/relationships/ctrlProp" Target="../ctrlProps/ctrlProp587.xml"/><Relationship Id="rId3" Type="http://schemas.openxmlformats.org/officeDocument/2006/relationships/vmlDrawing" Target="../drawings/vmlDrawing26.vml"/><Relationship Id="rId21" Type="http://schemas.openxmlformats.org/officeDocument/2006/relationships/ctrlProp" Target="../ctrlProps/ctrlProp590.xml"/><Relationship Id="rId7" Type="http://schemas.openxmlformats.org/officeDocument/2006/relationships/ctrlProp" Target="../ctrlProps/ctrlProp576.xml"/><Relationship Id="rId12" Type="http://schemas.openxmlformats.org/officeDocument/2006/relationships/ctrlProp" Target="../ctrlProps/ctrlProp581.xml"/><Relationship Id="rId17" Type="http://schemas.openxmlformats.org/officeDocument/2006/relationships/ctrlProp" Target="../ctrlProps/ctrlProp586.xml"/><Relationship Id="rId2" Type="http://schemas.openxmlformats.org/officeDocument/2006/relationships/drawing" Target="../drawings/drawing27.xml"/><Relationship Id="rId16" Type="http://schemas.openxmlformats.org/officeDocument/2006/relationships/ctrlProp" Target="../ctrlProps/ctrlProp585.xml"/><Relationship Id="rId20" Type="http://schemas.openxmlformats.org/officeDocument/2006/relationships/ctrlProp" Target="../ctrlProps/ctrlProp589.xml"/><Relationship Id="rId1" Type="http://schemas.openxmlformats.org/officeDocument/2006/relationships/printerSettings" Target="../printerSettings/printerSettings31.bin"/><Relationship Id="rId6" Type="http://schemas.openxmlformats.org/officeDocument/2006/relationships/ctrlProp" Target="../ctrlProps/ctrlProp575.xml"/><Relationship Id="rId11" Type="http://schemas.openxmlformats.org/officeDocument/2006/relationships/ctrlProp" Target="../ctrlProps/ctrlProp580.xml"/><Relationship Id="rId24" Type="http://schemas.openxmlformats.org/officeDocument/2006/relationships/ctrlProp" Target="../ctrlProps/ctrlProp593.xml"/><Relationship Id="rId5" Type="http://schemas.openxmlformats.org/officeDocument/2006/relationships/ctrlProp" Target="../ctrlProps/ctrlProp574.xml"/><Relationship Id="rId15" Type="http://schemas.openxmlformats.org/officeDocument/2006/relationships/ctrlProp" Target="../ctrlProps/ctrlProp584.xml"/><Relationship Id="rId23" Type="http://schemas.openxmlformats.org/officeDocument/2006/relationships/ctrlProp" Target="../ctrlProps/ctrlProp592.xml"/><Relationship Id="rId10" Type="http://schemas.openxmlformats.org/officeDocument/2006/relationships/ctrlProp" Target="../ctrlProps/ctrlProp579.xml"/><Relationship Id="rId19" Type="http://schemas.openxmlformats.org/officeDocument/2006/relationships/ctrlProp" Target="../ctrlProps/ctrlProp588.xml"/><Relationship Id="rId4" Type="http://schemas.openxmlformats.org/officeDocument/2006/relationships/ctrlProp" Target="../ctrlProps/ctrlProp573.xml"/><Relationship Id="rId9" Type="http://schemas.openxmlformats.org/officeDocument/2006/relationships/ctrlProp" Target="../ctrlProps/ctrlProp578.xml"/><Relationship Id="rId14" Type="http://schemas.openxmlformats.org/officeDocument/2006/relationships/ctrlProp" Target="../ctrlProps/ctrlProp583.xml"/><Relationship Id="rId22" Type="http://schemas.openxmlformats.org/officeDocument/2006/relationships/ctrlProp" Target="../ctrlProps/ctrlProp591.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603.xml"/><Relationship Id="rId18" Type="http://schemas.openxmlformats.org/officeDocument/2006/relationships/ctrlProp" Target="../ctrlProps/ctrlProp608.xml"/><Relationship Id="rId26" Type="http://schemas.openxmlformats.org/officeDocument/2006/relationships/ctrlProp" Target="../ctrlProps/ctrlProp616.xml"/><Relationship Id="rId39" Type="http://schemas.openxmlformats.org/officeDocument/2006/relationships/ctrlProp" Target="../ctrlProps/ctrlProp629.xml"/><Relationship Id="rId21" Type="http://schemas.openxmlformats.org/officeDocument/2006/relationships/ctrlProp" Target="../ctrlProps/ctrlProp611.xml"/><Relationship Id="rId34" Type="http://schemas.openxmlformats.org/officeDocument/2006/relationships/ctrlProp" Target="../ctrlProps/ctrlProp624.xml"/><Relationship Id="rId42" Type="http://schemas.openxmlformats.org/officeDocument/2006/relationships/ctrlProp" Target="../ctrlProps/ctrlProp632.xml"/><Relationship Id="rId7" Type="http://schemas.openxmlformats.org/officeDocument/2006/relationships/ctrlProp" Target="../ctrlProps/ctrlProp597.xml"/><Relationship Id="rId2" Type="http://schemas.openxmlformats.org/officeDocument/2006/relationships/drawing" Target="../drawings/drawing28.xml"/><Relationship Id="rId16" Type="http://schemas.openxmlformats.org/officeDocument/2006/relationships/ctrlProp" Target="../ctrlProps/ctrlProp606.xml"/><Relationship Id="rId20" Type="http://schemas.openxmlformats.org/officeDocument/2006/relationships/ctrlProp" Target="../ctrlProps/ctrlProp610.xml"/><Relationship Id="rId29" Type="http://schemas.openxmlformats.org/officeDocument/2006/relationships/ctrlProp" Target="../ctrlProps/ctrlProp619.xml"/><Relationship Id="rId41" Type="http://schemas.openxmlformats.org/officeDocument/2006/relationships/ctrlProp" Target="../ctrlProps/ctrlProp631.xml"/><Relationship Id="rId1" Type="http://schemas.openxmlformats.org/officeDocument/2006/relationships/printerSettings" Target="../printerSettings/printerSettings32.bin"/><Relationship Id="rId6" Type="http://schemas.openxmlformats.org/officeDocument/2006/relationships/ctrlProp" Target="../ctrlProps/ctrlProp596.xml"/><Relationship Id="rId11" Type="http://schemas.openxmlformats.org/officeDocument/2006/relationships/ctrlProp" Target="../ctrlProps/ctrlProp601.xml"/><Relationship Id="rId24" Type="http://schemas.openxmlformats.org/officeDocument/2006/relationships/ctrlProp" Target="../ctrlProps/ctrlProp614.xml"/><Relationship Id="rId32" Type="http://schemas.openxmlformats.org/officeDocument/2006/relationships/ctrlProp" Target="../ctrlProps/ctrlProp622.xml"/><Relationship Id="rId37" Type="http://schemas.openxmlformats.org/officeDocument/2006/relationships/ctrlProp" Target="../ctrlProps/ctrlProp627.xml"/><Relationship Id="rId40" Type="http://schemas.openxmlformats.org/officeDocument/2006/relationships/ctrlProp" Target="../ctrlProps/ctrlProp630.xml"/><Relationship Id="rId5" Type="http://schemas.openxmlformats.org/officeDocument/2006/relationships/ctrlProp" Target="../ctrlProps/ctrlProp595.xml"/><Relationship Id="rId15" Type="http://schemas.openxmlformats.org/officeDocument/2006/relationships/ctrlProp" Target="../ctrlProps/ctrlProp605.xml"/><Relationship Id="rId23" Type="http://schemas.openxmlformats.org/officeDocument/2006/relationships/ctrlProp" Target="../ctrlProps/ctrlProp613.xml"/><Relationship Id="rId28" Type="http://schemas.openxmlformats.org/officeDocument/2006/relationships/ctrlProp" Target="../ctrlProps/ctrlProp618.xml"/><Relationship Id="rId36" Type="http://schemas.openxmlformats.org/officeDocument/2006/relationships/ctrlProp" Target="../ctrlProps/ctrlProp626.xml"/><Relationship Id="rId10" Type="http://schemas.openxmlformats.org/officeDocument/2006/relationships/ctrlProp" Target="../ctrlProps/ctrlProp600.xml"/><Relationship Id="rId19" Type="http://schemas.openxmlformats.org/officeDocument/2006/relationships/ctrlProp" Target="../ctrlProps/ctrlProp609.xml"/><Relationship Id="rId31" Type="http://schemas.openxmlformats.org/officeDocument/2006/relationships/ctrlProp" Target="../ctrlProps/ctrlProp621.xml"/><Relationship Id="rId44" Type="http://schemas.openxmlformats.org/officeDocument/2006/relationships/ctrlProp" Target="../ctrlProps/ctrlProp634.xml"/><Relationship Id="rId4" Type="http://schemas.openxmlformats.org/officeDocument/2006/relationships/ctrlProp" Target="../ctrlProps/ctrlProp594.xml"/><Relationship Id="rId9" Type="http://schemas.openxmlformats.org/officeDocument/2006/relationships/ctrlProp" Target="../ctrlProps/ctrlProp599.xml"/><Relationship Id="rId14" Type="http://schemas.openxmlformats.org/officeDocument/2006/relationships/ctrlProp" Target="../ctrlProps/ctrlProp604.xml"/><Relationship Id="rId22" Type="http://schemas.openxmlformats.org/officeDocument/2006/relationships/ctrlProp" Target="../ctrlProps/ctrlProp612.xml"/><Relationship Id="rId27" Type="http://schemas.openxmlformats.org/officeDocument/2006/relationships/ctrlProp" Target="../ctrlProps/ctrlProp617.xml"/><Relationship Id="rId30" Type="http://schemas.openxmlformats.org/officeDocument/2006/relationships/ctrlProp" Target="../ctrlProps/ctrlProp620.xml"/><Relationship Id="rId35" Type="http://schemas.openxmlformats.org/officeDocument/2006/relationships/ctrlProp" Target="../ctrlProps/ctrlProp625.xml"/><Relationship Id="rId43" Type="http://schemas.openxmlformats.org/officeDocument/2006/relationships/ctrlProp" Target="../ctrlProps/ctrlProp633.xml"/><Relationship Id="rId8" Type="http://schemas.openxmlformats.org/officeDocument/2006/relationships/ctrlProp" Target="../ctrlProps/ctrlProp598.xml"/><Relationship Id="rId3" Type="http://schemas.openxmlformats.org/officeDocument/2006/relationships/vmlDrawing" Target="../drawings/vmlDrawing27.vml"/><Relationship Id="rId12" Type="http://schemas.openxmlformats.org/officeDocument/2006/relationships/ctrlProp" Target="../ctrlProps/ctrlProp602.xml"/><Relationship Id="rId17" Type="http://schemas.openxmlformats.org/officeDocument/2006/relationships/ctrlProp" Target="../ctrlProps/ctrlProp607.xml"/><Relationship Id="rId25" Type="http://schemas.openxmlformats.org/officeDocument/2006/relationships/ctrlProp" Target="../ctrlProps/ctrlProp615.xml"/><Relationship Id="rId33" Type="http://schemas.openxmlformats.org/officeDocument/2006/relationships/ctrlProp" Target="../ctrlProps/ctrlProp623.xml"/><Relationship Id="rId38" Type="http://schemas.openxmlformats.org/officeDocument/2006/relationships/ctrlProp" Target="../ctrlProps/ctrlProp628.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39.xml"/><Relationship Id="rId13" Type="http://schemas.openxmlformats.org/officeDocument/2006/relationships/ctrlProp" Target="../ctrlProps/ctrlProp644.xml"/><Relationship Id="rId18" Type="http://schemas.openxmlformats.org/officeDocument/2006/relationships/ctrlProp" Target="../ctrlProps/ctrlProp649.xml"/><Relationship Id="rId26" Type="http://schemas.openxmlformats.org/officeDocument/2006/relationships/ctrlProp" Target="../ctrlProps/ctrlProp657.xml"/><Relationship Id="rId3" Type="http://schemas.openxmlformats.org/officeDocument/2006/relationships/vmlDrawing" Target="../drawings/vmlDrawing28.vml"/><Relationship Id="rId21" Type="http://schemas.openxmlformats.org/officeDocument/2006/relationships/ctrlProp" Target="../ctrlProps/ctrlProp652.xml"/><Relationship Id="rId7" Type="http://schemas.openxmlformats.org/officeDocument/2006/relationships/ctrlProp" Target="../ctrlProps/ctrlProp638.xml"/><Relationship Id="rId12" Type="http://schemas.openxmlformats.org/officeDocument/2006/relationships/ctrlProp" Target="../ctrlProps/ctrlProp643.xml"/><Relationship Id="rId17" Type="http://schemas.openxmlformats.org/officeDocument/2006/relationships/ctrlProp" Target="../ctrlProps/ctrlProp648.xml"/><Relationship Id="rId25" Type="http://schemas.openxmlformats.org/officeDocument/2006/relationships/ctrlProp" Target="../ctrlProps/ctrlProp656.xml"/><Relationship Id="rId2" Type="http://schemas.openxmlformats.org/officeDocument/2006/relationships/drawing" Target="../drawings/drawing29.xml"/><Relationship Id="rId16" Type="http://schemas.openxmlformats.org/officeDocument/2006/relationships/ctrlProp" Target="../ctrlProps/ctrlProp647.xml"/><Relationship Id="rId20" Type="http://schemas.openxmlformats.org/officeDocument/2006/relationships/ctrlProp" Target="../ctrlProps/ctrlProp651.xml"/><Relationship Id="rId1" Type="http://schemas.openxmlformats.org/officeDocument/2006/relationships/printerSettings" Target="../printerSettings/printerSettings33.bin"/><Relationship Id="rId6" Type="http://schemas.openxmlformats.org/officeDocument/2006/relationships/ctrlProp" Target="../ctrlProps/ctrlProp637.xml"/><Relationship Id="rId11" Type="http://schemas.openxmlformats.org/officeDocument/2006/relationships/ctrlProp" Target="../ctrlProps/ctrlProp642.xml"/><Relationship Id="rId24" Type="http://schemas.openxmlformats.org/officeDocument/2006/relationships/ctrlProp" Target="../ctrlProps/ctrlProp655.xml"/><Relationship Id="rId5" Type="http://schemas.openxmlformats.org/officeDocument/2006/relationships/ctrlProp" Target="../ctrlProps/ctrlProp636.xml"/><Relationship Id="rId15" Type="http://schemas.openxmlformats.org/officeDocument/2006/relationships/ctrlProp" Target="../ctrlProps/ctrlProp646.xml"/><Relationship Id="rId23" Type="http://schemas.openxmlformats.org/officeDocument/2006/relationships/ctrlProp" Target="../ctrlProps/ctrlProp654.xml"/><Relationship Id="rId28" Type="http://schemas.openxmlformats.org/officeDocument/2006/relationships/ctrlProp" Target="../ctrlProps/ctrlProp659.xml"/><Relationship Id="rId10" Type="http://schemas.openxmlformats.org/officeDocument/2006/relationships/ctrlProp" Target="../ctrlProps/ctrlProp641.xml"/><Relationship Id="rId19" Type="http://schemas.openxmlformats.org/officeDocument/2006/relationships/ctrlProp" Target="../ctrlProps/ctrlProp650.xml"/><Relationship Id="rId4" Type="http://schemas.openxmlformats.org/officeDocument/2006/relationships/ctrlProp" Target="../ctrlProps/ctrlProp635.xml"/><Relationship Id="rId9" Type="http://schemas.openxmlformats.org/officeDocument/2006/relationships/ctrlProp" Target="../ctrlProps/ctrlProp640.xml"/><Relationship Id="rId14" Type="http://schemas.openxmlformats.org/officeDocument/2006/relationships/ctrlProp" Target="../ctrlProps/ctrlProp645.xml"/><Relationship Id="rId22" Type="http://schemas.openxmlformats.org/officeDocument/2006/relationships/ctrlProp" Target="../ctrlProps/ctrlProp653.xml"/><Relationship Id="rId27" Type="http://schemas.openxmlformats.org/officeDocument/2006/relationships/ctrlProp" Target="../ctrlProps/ctrlProp658.xml"/></Relationships>
</file>

<file path=xl/worksheets/_rels/sheet34.xml.rels><?xml version="1.0" encoding="UTF-8" standalone="yes"?>
<Relationships xmlns="http://schemas.openxmlformats.org/package/2006/relationships"><Relationship Id="rId26" Type="http://schemas.openxmlformats.org/officeDocument/2006/relationships/ctrlProp" Target="../ctrlProps/ctrlProp682.xml"/><Relationship Id="rId21" Type="http://schemas.openxmlformats.org/officeDocument/2006/relationships/ctrlProp" Target="../ctrlProps/ctrlProp677.xml"/><Relationship Id="rId42" Type="http://schemas.openxmlformats.org/officeDocument/2006/relationships/ctrlProp" Target="../ctrlProps/ctrlProp698.xml"/><Relationship Id="rId47" Type="http://schemas.openxmlformats.org/officeDocument/2006/relationships/ctrlProp" Target="../ctrlProps/ctrlProp703.xml"/><Relationship Id="rId63" Type="http://schemas.openxmlformats.org/officeDocument/2006/relationships/ctrlProp" Target="../ctrlProps/ctrlProp719.xml"/><Relationship Id="rId68" Type="http://schemas.openxmlformats.org/officeDocument/2006/relationships/ctrlProp" Target="../ctrlProps/ctrlProp724.xml"/><Relationship Id="rId16" Type="http://schemas.openxmlformats.org/officeDocument/2006/relationships/ctrlProp" Target="../ctrlProps/ctrlProp672.xml"/><Relationship Id="rId11" Type="http://schemas.openxmlformats.org/officeDocument/2006/relationships/ctrlProp" Target="../ctrlProps/ctrlProp667.xml"/><Relationship Id="rId32" Type="http://schemas.openxmlformats.org/officeDocument/2006/relationships/ctrlProp" Target="../ctrlProps/ctrlProp688.xml"/><Relationship Id="rId37" Type="http://schemas.openxmlformats.org/officeDocument/2006/relationships/ctrlProp" Target="../ctrlProps/ctrlProp693.xml"/><Relationship Id="rId53" Type="http://schemas.openxmlformats.org/officeDocument/2006/relationships/ctrlProp" Target="../ctrlProps/ctrlProp709.xml"/><Relationship Id="rId58" Type="http://schemas.openxmlformats.org/officeDocument/2006/relationships/ctrlProp" Target="../ctrlProps/ctrlProp714.xml"/><Relationship Id="rId74" Type="http://schemas.openxmlformats.org/officeDocument/2006/relationships/ctrlProp" Target="../ctrlProps/ctrlProp730.xml"/><Relationship Id="rId79" Type="http://schemas.openxmlformats.org/officeDocument/2006/relationships/ctrlProp" Target="../ctrlProps/ctrlProp735.xml"/><Relationship Id="rId5" Type="http://schemas.openxmlformats.org/officeDocument/2006/relationships/ctrlProp" Target="../ctrlProps/ctrlProp661.xml"/><Relationship Id="rId61" Type="http://schemas.openxmlformats.org/officeDocument/2006/relationships/ctrlProp" Target="../ctrlProps/ctrlProp717.xml"/><Relationship Id="rId82" Type="http://schemas.openxmlformats.org/officeDocument/2006/relationships/ctrlProp" Target="../ctrlProps/ctrlProp738.xml"/><Relationship Id="rId19" Type="http://schemas.openxmlformats.org/officeDocument/2006/relationships/ctrlProp" Target="../ctrlProps/ctrlProp675.xml"/><Relationship Id="rId14" Type="http://schemas.openxmlformats.org/officeDocument/2006/relationships/ctrlProp" Target="../ctrlProps/ctrlProp670.xml"/><Relationship Id="rId22" Type="http://schemas.openxmlformats.org/officeDocument/2006/relationships/ctrlProp" Target="../ctrlProps/ctrlProp678.xml"/><Relationship Id="rId27" Type="http://schemas.openxmlformats.org/officeDocument/2006/relationships/ctrlProp" Target="../ctrlProps/ctrlProp683.xml"/><Relationship Id="rId30" Type="http://schemas.openxmlformats.org/officeDocument/2006/relationships/ctrlProp" Target="../ctrlProps/ctrlProp686.xml"/><Relationship Id="rId35" Type="http://schemas.openxmlformats.org/officeDocument/2006/relationships/ctrlProp" Target="../ctrlProps/ctrlProp691.xml"/><Relationship Id="rId43" Type="http://schemas.openxmlformats.org/officeDocument/2006/relationships/ctrlProp" Target="../ctrlProps/ctrlProp699.xml"/><Relationship Id="rId48" Type="http://schemas.openxmlformats.org/officeDocument/2006/relationships/ctrlProp" Target="../ctrlProps/ctrlProp704.xml"/><Relationship Id="rId56" Type="http://schemas.openxmlformats.org/officeDocument/2006/relationships/ctrlProp" Target="../ctrlProps/ctrlProp712.xml"/><Relationship Id="rId64" Type="http://schemas.openxmlformats.org/officeDocument/2006/relationships/ctrlProp" Target="../ctrlProps/ctrlProp720.xml"/><Relationship Id="rId69" Type="http://schemas.openxmlformats.org/officeDocument/2006/relationships/ctrlProp" Target="../ctrlProps/ctrlProp725.xml"/><Relationship Id="rId77" Type="http://schemas.openxmlformats.org/officeDocument/2006/relationships/ctrlProp" Target="../ctrlProps/ctrlProp733.xml"/><Relationship Id="rId8" Type="http://schemas.openxmlformats.org/officeDocument/2006/relationships/ctrlProp" Target="../ctrlProps/ctrlProp664.xml"/><Relationship Id="rId51" Type="http://schemas.openxmlformats.org/officeDocument/2006/relationships/ctrlProp" Target="../ctrlProps/ctrlProp707.xml"/><Relationship Id="rId72" Type="http://schemas.openxmlformats.org/officeDocument/2006/relationships/ctrlProp" Target="../ctrlProps/ctrlProp728.xml"/><Relationship Id="rId80" Type="http://schemas.openxmlformats.org/officeDocument/2006/relationships/ctrlProp" Target="../ctrlProps/ctrlProp736.xml"/><Relationship Id="rId3" Type="http://schemas.openxmlformats.org/officeDocument/2006/relationships/vmlDrawing" Target="../drawings/vmlDrawing29.vml"/><Relationship Id="rId12" Type="http://schemas.openxmlformats.org/officeDocument/2006/relationships/ctrlProp" Target="../ctrlProps/ctrlProp668.xml"/><Relationship Id="rId17" Type="http://schemas.openxmlformats.org/officeDocument/2006/relationships/ctrlProp" Target="../ctrlProps/ctrlProp673.xml"/><Relationship Id="rId25" Type="http://schemas.openxmlformats.org/officeDocument/2006/relationships/ctrlProp" Target="../ctrlProps/ctrlProp681.xml"/><Relationship Id="rId33" Type="http://schemas.openxmlformats.org/officeDocument/2006/relationships/ctrlProp" Target="../ctrlProps/ctrlProp689.xml"/><Relationship Id="rId38" Type="http://schemas.openxmlformats.org/officeDocument/2006/relationships/ctrlProp" Target="../ctrlProps/ctrlProp694.xml"/><Relationship Id="rId46" Type="http://schemas.openxmlformats.org/officeDocument/2006/relationships/ctrlProp" Target="../ctrlProps/ctrlProp702.xml"/><Relationship Id="rId59" Type="http://schemas.openxmlformats.org/officeDocument/2006/relationships/ctrlProp" Target="../ctrlProps/ctrlProp715.xml"/><Relationship Id="rId67" Type="http://schemas.openxmlformats.org/officeDocument/2006/relationships/ctrlProp" Target="../ctrlProps/ctrlProp723.xml"/><Relationship Id="rId20" Type="http://schemas.openxmlformats.org/officeDocument/2006/relationships/ctrlProp" Target="../ctrlProps/ctrlProp676.xml"/><Relationship Id="rId41" Type="http://schemas.openxmlformats.org/officeDocument/2006/relationships/ctrlProp" Target="../ctrlProps/ctrlProp697.xml"/><Relationship Id="rId54" Type="http://schemas.openxmlformats.org/officeDocument/2006/relationships/ctrlProp" Target="../ctrlProps/ctrlProp710.xml"/><Relationship Id="rId62" Type="http://schemas.openxmlformats.org/officeDocument/2006/relationships/ctrlProp" Target="../ctrlProps/ctrlProp718.xml"/><Relationship Id="rId70" Type="http://schemas.openxmlformats.org/officeDocument/2006/relationships/ctrlProp" Target="../ctrlProps/ctrlProp726.xml"/><Relationship Id="rId75" Type="http://schemas.openxmlformats.org/officeDocument/2006/relationships/ctrlProp" Target="../ctrlProps/ctrlProp731.xml"/><Relationship Id="rId83" Type="http://schemas.openxmlformats.org/officeDocument/2006/relationships/comments" Target="../comments12.xml"/><Relationship Id="rId1" Type="http://schemas.openxmlformats.org/officeDocument/2006/relationships/printerSettings" Target="../printerSettings/printerSettings34.bin"/><Relationship Id="rId6" Type="http://schemas.openxmlformats.org/officeDocument/2006/relationships/ctrlProp" Target="../ctrlProps/ctrlProp662.xml"/><Relationship Id="rId15" Type="http://schemas.openxmlformats.org/officeDocument/2006/relationships/ctrlProp" Target="../ctrlProps/ctrlProp671.xml"/><Relationship Id="rId23" Type="http://schemas.openxmlformats.org/officeDocument/2006/relationships/ctrlProp" Target="../ctrlProps/ctrlProp679.xml"/><Relationship Id="rId28" Type="http://schemas.openxmlformats.org/officeDocument/2006/relationships/ctrlProp" Target="../ctrlProps/ctrlProp684.xml"/><Relationship Id="rId36" Type="http://schemas.openxmlformats.org/officeDocument/2006/relationships/ctrlProp" Target="../ctrlProps/ctrlProp692.xml"/><Relationship Id="rId49" Type="http://schemas.openxmlformats.org/officeDocument/2006/relationships/ctrlProp" Target="../ctrlProps/ctrlProp705.xml"/><Relationship Id="rId57" Type="http://schemas.openxmlformats.org/officeDocument/2006/relationships/ctrlProp" Target="../ctrlProps/ctrlProp713.xml"/><Relationship Id="rId10" Type="http://schemas.openxmlformats.org/officeDocument/2006/relationships/ctrlProp" Target="../ctrlProps/ctrlProp666.xml"/><Relationship Id="rId31" Type="http://schemas.openxmlformats.org/officeDocument/2006/relationships/ctrlProp" Target="../ctrlProps/ctrlProp687.xml"/><Relationship Id="rId44" Type="http://schemas.openxmlformats.org/officeDocument/2006/relationships/ctrlProp" Target="../ctrlProps/ctrlProp700.xml"/><Relationship Id="rId52" Type="http://schemas.openxmlformats.org/officeDocument/2006/relationships/ctrlProp" Target="../ctrlProps/ctrlProp708.xml"/><Relationship Id="rId60" Type="http://schemas.openxmlformats.org/officeDocument/2006/relationships/ctrlProp" Target="../ctrlProps/ctrlProp716.xml"/><Relationship Id="rId65" Type="http://schemas.openxmlformats.org/officeDocument/2006/relationships/ctrlProp" Target="../ctrlProps/ctrlProp721.xml"/><Relationship Id="rId73" Type="http://schemas.openxmlformats.org/officeDocument/2006/relationships/ctrlProp" Target="../ctrlProps/ctrlProp729.xml"/><Relationship Id="rId78" Type="http://schemas.openxmlformats.org/officeDocument/2006/relationships/ctrlProp" Target="../ctrlProps/ctrlProp734.xml"/><Relationship Id="rId81" Type="http://schemas.openxmlformats.org/officeDocument/2006/relationships/ctrlProp" Target="../ctrlProps/ctrlProp737.xml"/><Relationship Id="rId4" Type="http://schemas.openxmlformats.org/officeDocument/2006/relationships/ctrlProp" Target="../ctrlProps/ctrlProp660.xml"/><Relationship Id="rId9" Type="http://schemas.openxmlformats.org/officeDocument/2006/relationships/ctrlProp" Target="../ctrlProps/ctrlProp665.xml"/><Relationship Id="rId13" Type="http://schemas.openxmlformats.org/officeDocument/2006/relationships/ctrlProp" Target="../ctrlProps/ctrlProp669.xml"/><Relationship Id="rId18" Type="http://schemas.openxmlformats.org/officeDocument/2006/relationships/ctrlProp" Target="../ctrlProps/ctrlProp674.xml"/><Relationship Id="rId39" Type="http://schemas.openxmlformats.org/officeDocument/2006/relationships/ctrlProp" Target="../ctrlProps/ctrlProp695.xml"/><Relationship Id="rId34" Type="http://schemas.openxmlformats.org/officeDocument/2006/relationships/ctrlProp" Target="../ctrlProps/ctrlProp690.xml"/><Relationship Id="rId50" Type="http://schemas.openxmlformats.org/officeDocument/2006/relationships/ctrlProp" Target="../ctrlProps/ctrlProp706.xml"/><Relationship Id="rId55" Type="http://schemas.openxmlformats.org/officeDocument/2006/relationships/ctrlProp" Target="../ctrlProps/ctrlProp711.xml"/><Relationship Id="rId76" Type="http://schemas.openxmlformats.org/officeDocument/2006/relationships/ctrlProp" Target="../ctrlProps/ctrlProp732.xml"/><Relationship Id="rId7" Type="http://schemas.openxmlformats.org/officeDocument/2006/relationships/ctrlProp" Target="../ctrlProps/ctrlProp663.xml"/><Relationship Id="rId71" Type="http://schemas.openxmlformats.org/officeDocument/2006/relationships/ctrlProp" Target="../ctrlProps/ctrlProp727.xml"/><Relationship Id="rId2" Type="http://schemas.openxmlformats.org/officeDocument/2006/relationships/drawing" Target="../drawings/drawing30.xml"/><Relationship Id="rId29" Type="http://schemas.openxmlformats.org/officeDocument/2006/relationships/ctrlProp" Target="../ctrlProps/ctrlProp685.xml"/><Relationship Id="rId24" Type="http://schemas.openxmlformats.org/officeDocument/2006/relationships/ctrlProp" Target="../ctrlProps/ctrlProp680.xml"/><Relationship Id="rId40" Type="http://schemas.openxmlformats.org/officeDocument/2006/relationships/ctrlProp" Target="../ctrlProps/ctrlProp696.xml"/><Relationship Id="rId45" Type="http://schemas.openxmlformats.org/officeDocument/2006/relationships/ctrlProp" Target="../ctrlProps/ctrlProp701.xml"/><Relationship Id="rId66" Type="http://schemas.openxmlformats.org/officeDocument/2006/relationships/ctrlProp" Target="../ctrlProps/ctrlProp722.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748.xml"/><Relationship Id="rId18" Type="http://schemas.openxmlformats.org/officeDocument/2006/relationships/ctrlProp" Target="../ctrlProps/ctrlProp753.xml"/><Relationship Id="rId26" Type="http://schemas.openxmlformats.org/officeDocument/2006/relationships/ctrlProp" Target="../ctrlProps/ctrlProp761.xml"/><Relationship Id="rId39" Type="http://schemas.openxmlformats.org/officeDocument/2006/relationships/ctrlProp" Target="../ctrlProps/ctrlProp774.xml"/><Relationship Id="rId21" Type="http://schemas.openxmlformats.org/officeDocument/2006/relationships/ctrlProp" Target="../ctrlProps/ctrlProp756.xml"/><Relationship Id="rId34" Type="http://schemas.openxmlformats.org/officeDocument/2006/relationships/ctrlProp" Target="../ctrlProps/ctrlProp769.xml"/><Relationship Id="rId7" Type="http://schemas.openxmlformats.org/officeDocument/2006/relationships/ctrlProp" Target="../ctrlProps/ctrlProp742.xml"/><Relationship Id="rId12" Type="http://schemas.openxmlformats.org/officeDocument/2006/relationships/ctrlProp" Target="../ctrlProps/ctrlProp747.xml"/><Relationship Id="rId17" Type="http://schemas.openxmlformats.org/officeDocument/2006/relationships/ctrlProp" Target="../ctrlProps/ctrlProp752.xml"/><Relationship Id="rId25" Type="http://schemas.openxmlformats.org/officeDocument/2006/relationships/ctrlProp" Target="../ctrlProps/ctrlProp760.xml"/><Relationship Id="rId33" Type="http://schemas.openxmlformats.org/officeDocument/2006/relationships/ctrlProp" Target="../ctrlProps/ctrlProp768.xml"/><Relationship Id="rId38" Type="http://schemas.openxmlformats.org/officeDocument/2006/relationships/ctrlProp" Target="../ctrlProps/ctrlProp773.xml"/><Relationship Id="rId2" Type="http://schemas.openxmlformats.org/officeDocument/2006/relationships/drawing" Target="../drawings/drawing31.xml"/><Relationship Id="rId16" Type="http://schemas.openxmlformats.org/officeDocument/2006/relationships/ctrlProp" Target="../ctrlProps/ctrlProp751.xml"/><Relationship Id="rId20" Type="http://schemas.openxmlformats.org/officeDocument/2006/relationships/ctrlProp" Target="../ctrlProps/ctrlProp755.xml"/><Relationship Id="rId29" Type="http://schemas.openxmlformats.org/officeDocument/2006/relationships/ctrlProp" Target="../ctrlProps/ctrlProp764.xml"/><Relationship Id="rId1" Type="http://schemas.openxmlformats.org/officeDocument/2006/relationships/printerSettings" Target="../printerSettings/printerSettings35.bin"/><Relationship Id="rId6" Type="http://schemas.openxmlformats.org/officeDocument/2006/relationships/ctrlProp" Target="../ctrlProps/ctrlProp741.xml"/><Relationship Id="rId11" Type="http://schemas.openxmlformats.org/officeDocument/2006/relationships/ctrlProp" Target="../ctrlProps/ctrlProp746.xml"/><Relationship Id="rId24" Type="http://schemas.openxmlformats.org/officeDocument/2006/relationships/ctrlProp" Target="../ctrlProps/ctrlProp759.xml"/><Relationship Id="rId32" Type="http://schemas.openxmlformats.org/officeDocument/2006/relationships/ctrlProp" Target="../ctrlProps/ctrlProp767.xml"/><Relationship Id="rId37" Type="http://schemas.openxmlformats.org/officeDocument/2006/relationships/ctrlProp" Target="../ctrlProps/ctrlProp772.xml"/><Relationship Id="rId40" Type="http://schemas.openxmlformats.org/officeDocument/2006/relationships/comments" Target="../comments13.xml"/><Relationship Id="rId5" Type="http://schemas.openxmlformats.org/officeDocument/2006/relationships/ctrlProp" Target="../ctrlProps/ctrlProp740.xml"/><Relationship Id="rId15" Type="http://schemas.openxmlformats.org/officeDocument/2006/relationships/ctrlProp" Target="../ctrlProps/ctrlProp750.xml"/><Relationship Id="rId23" Type="http://schemas.openxmlformats.org/officeDocument/2006/relationships/ctrlProp" Target="../ctrlProps/ctrlProp758.xml"/><Relationship Id="rId28" Type="http://schemas.openxmlformats.org/officeDocument/2006/relationships/ctrlProp" Target="../ctrlProps/ctrlProp763.xml"/><Relationship Id="rId36" Type="http://schemas.openxmlformats.org/officeDocument/2006/relationships/ctrlProp" Target="../ctrlProps/ctrlProp771.xml"/><Relationship Id="rId10" Type="http://schemas.openxmlformats.org/officeDocument/2006/relationships/ctrlProp" Target="../ctrlProps/ctrlProp745.xml"/><Relationship Id="rId19" Type="http://schemas.openxmlformats.org/officeDocument/2006/relationships/ctrlProp" Target="../ctrlProps/ctrlProp754.xml"/><Relationship Id="rId31" Type="http://schemas.openxmlformats.org/officeDocument/2006/relationships/ctrlProp" Target="../ctrlProps/ctrlProp766.xml"/><Relationship Id="rId4" Type="http://schemas.openxmlformats.org/officeDocument/2006/relationships/ctrlProp" Target="../ctrlProps/ctrlProp739.xml"/><Relationship Id="rId9" Type="http://schemas.openxmlformats.org/officeDocument/2006/relationships/ctrlProp" Target="../ctrlProps/ctrlProp744.xml"/><Relationship Id="rId14" Type="http://schemas.openxmlformats.org/officeDocument/2006/relationships/ctrlProp" Target="../ctrlProps/ctrlProp749.xml"/><Relationship Id="rId22" Type="http://schemas.openxmlformats.org/officeDocument/2006/relationships/ctrlProp" Target="../ctrlProps/ctrlProp757.xml"/><Relationship Id="rId27" Type="http://schemas.openxmlformats.org/officeDocument/2006/relationships/ctrlProp" Target="../ctrlProps/ctrlProp762.xml"/><Relationship Id="rId30" Type="http://schemas.openxmlformats.org/officeDocument/2006/relationships/ctrlProp" Target="../ctrlProps/ctrlProp765.xml"/><Relationship Id="rId35" Type="http://schemas.openxmlformats.org/officeDocument/2006/relationships/ctrlProp" Target="../ctrlProps/ctrlProp770.xml"/><Relationship Id="rId8" Type="http://schemas.openxmlformats.org/officeDocument/2006/relationships/ctrlProp" Target="../ctrlProps/ctrlProp743.xml"/><Relationship Id="rId3" Type="http://schemas.openxmlformats.org/officeDocument/2006/relationships/vmlDrawing" Target="../drawings/vmlDrawing30.v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784.xml"/><Relationship Id="rId18" Type="http://schemas.openxmlformats.org/officeDocument/2006/relationships/ctrlProp" Target="../ctrlProps/ctrlProp789.xml"/><Relationship Id="rId26" Type="http://schemas.openxmlformats.org/officeDocument/2006/relationships/ctrlProp" Target="../ctrlProps/ctrlProp797.xml"/><Relationship Id="rId3" Type="http://schemas.openxmlformats.org/officeDocument/2006/relationships/vmlDrawing" Target="../drawings/vmlDrawing31.vml"/><Relationship Id="rId21" Type="http://schemas.openxmlformats.org/officeDocument/2006/relationships/ctrlProp" Target="../ctrlProps/ctrlProp792.xml"/><Relationship Id="rId34" Type="http://schemas.openxmlformats.org/officeDocument/2006/relationships/ctrlProp" Target="../ctrlProps/ctrlProp805.xml"/><Relationship Id="rId7" Type="http://schemas.openxmlformats.org/officeDocument/2006/relationships/ctrlProp" Target="../ctrlProps/ctrlProp778.xml"/><Relationship Id="rId12" Type="http://schemas.openxmlformats.org/officeDocument/2006/relationships/ctrlProp" Target="../ctrlProps/ctrlProp783.xml"/><Relationship Id="rId17" Type="http://schemas.openxmlformats.org/officeDocument/2006/relationships/ctrlProp" Target="../ctrlProps/ctrlProp788.xml"/><Relationship Id="rId25" Type="http://schemas.openxmlformats.org/officeDocument/2006/relationships/ctrlProp" Target="../ctrlProps/ctrlProp796.xml"/><Relationship Id="rId33" Type="http://schemas.openxmlformats.org/officeDocument/2006/relationships/ctrlProp" Target="../ctrlProps/ctrlProp804.xml"/><Relationship Id="rId2" Type="http://schemas.openxmlformats.org/officeDocument/2006/relationships/drawing" Target="../drawings/drawing32.xml"/><Relationship Id="rId16" Type="http://schemas.openxmlformats.org/officeDocument/2006/relationships/ctrlProp" Target="../ctrlProps/ctrlProp787.xml"/><Relationship Id="rId20" Type="http://schemas.openxmlformats.org/officeDocument/2006/relationships/ctrlProp" Target="../ctrlProps/ctrlProp791.xml"/><Relationship Id="rId29" Type="http://schemas.openxmlformats.org/officeDocument/2006/relationships/ctrlProp" Target="../ctrlProps/ctrlProp800.xml"/><Relationship Id="rId1" Type="http://schemas.openxmlformats.org/officeDocument/2006/relationships/printerSettings" Target="../printerSettings/printerSettings36.bin"/><Relationship Id="rId6" Type="http://schemas.openxmlformats.org/officeDocument/2006/relationships/ctrlProp" Target="../ctrlProps/ctrlProp777.xml"/><Relationship Id="rId11" Type="http://schemas.openxmlformats.org/officeDocument/2006/relationships/ctrlProp" Target="../ctrlProps/ctrlProp782.xml"/><Relationship Id="rId24" Type="http://schemas.openxmlformats.org/officeDocument/2006/relationships/ctrlProp" Target="../ctrlProps/ctrlProp795.xml"/><Relationship Id="rId32" Type="http://schemas.openxmlformats.org/officeDocument/2006/relationships/ctrlProp" Target="../ctrlProps/ctrlProp803.xml"/><Relationship Id="rId5" Type="http://schemas.openxmlformats.org/officeDocument/2006/relationships/ctrlProp" Target="../ctrlProps/ctrlProp776.xml"/><Relationship Id="rId15" Type="http://schemas.openxmlformats.org/officeDocument/2006/relationships/ctrlProp" Target="../ctrlProps/ctrlProp786.xml"/><Relationship Id="rId23" Type="http://schemas.openxmlformats.org/officeDocument/2006/relationships/ctrlProp" Target="../ctrlProps/ctrlProp794.xml"/><Relationship Id="rId28" Type="http://schemas.openxmlformats.org/officeDocument/2006/relationships/ctrlProp" Target="../ctrlProps/ctrlProp799.xml"/><Relationship Id="rId10" Type="http://schemas.openxmlformats.org/officeDocument/2006/relationships/ctrlProp" Target="../ctrlProps/ctrlProp781.xml"/><Relationship Id="rId19" Type="http://schemas.openxmlformats.org/officeDocument/2006/relationships/ctrlProp" Target="../ctrlProps/ctrlProp790.xml"/><Relationship Id="rId31" Type="http://schemas.openxmlformats.org/officeDocument/2006/relationships/ctrlProp" Target="../ctrlProps/ctrlProp802.xml"/><Relationship Id="rId4" Type="http://schemas.openxmlformats.org/officeDocument/2006/relationships/ctrlProp" Target="../ctrlProps/ctrlProp775.xml"/><Relationship Id="rId9" Type="http://schemas.openxmlformats.org/officeDocument/2006/relationships/ctrlProp" Target="../ctrlProps/ctrlProp780.xml"/><Relationship Id="rId14" Type="http://schemas.openxmlformats.org/officeDocument/2006/relationships/ctrlProp" Target="../ctrlProps/ctrlProp785.xml"/><Relationship Id="rId22" Type="http://schemas.openxmlformats.org/officeDocument/2006/relationships/ctrlProp" Target="../ctrlProps/ctrlProp793.xml"/><Relationship Id="rId27" Type="http://schemas.openxmlformats.org/officeDocument/2006/relationships/ctrlProp" Target="../ctrlProps/ctrlProp798.xml"/><Relationship Id="rId30" Type="http://schemas.openxmlformats.org/officeDocument/2006/relationships/ctrlProp" Target="../ctrlProps/ctrlProp801.xml"/><Relationship Id="rId8" Type="http://schemas.openxmlformats.org/officeDocument/2006/relationships/ctrlProp" Target="../ctrlProps/ctrlProp77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18" Type="http://schemas.openxmlformats.org/officeDocument/2006/relationships/ctrlProp" Target="../ctrlProps/ctrlProp70.xml"/><Relationship Id="rId3" Type="http://schemas.openxmlformats.org/officeDocument/2006/relationships/vmlDrawing" Target="../drawings/vmlDrawing3.vml"/><Relationship Id="rId21" Type="http://schemas.openxmlformats.org/officeDocument/2006/relationships/ctrlProp" Target="../ctrlProps/ctrlProp73.xml"/><Relationship Id="rId7" Type="http://schemas.openxmlformats.org/officeDocument/2006/relationships/ctrlProp" Target="../ctrlProps/ctrlProp59.xml"/><Relationship Id="rId12" Type="http://schemas.openxmlformats.org/officeDocument/2006/relationships/ctrlProp" Target="../ctrlProps/ctrlProp64.xml"/><Relationship Id="rId17" Type="http://schemas.openxmlformats.org/officeDocument/2006/relationships/ctrlProp" Target="../ctrlProps/ctrlProp69.xml"/><Relationship Id="rId2" Type="http://schemas.openxmlformats.org/officeDocument/2006/relationships/drawing" Target="../drawings/drawing4.xml"/><Relationship Id="rId16" Type="http://schemas.openxmlformats.org/officeDocument/2006/relationships/ctrlProp" Target="../ctrlProps/ctrlProp68.xml"/><Relationship Id="rId20" Type="http://schemas.openxmlformats.org/officeDocument/2006/relationships/ctrlProp" Target="../ctrlProps/ctrlProp72.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trlProp" Target="../ctrlProps/ctrlProp63.xml"/><Relationship Id="rId24" Type="http://schemas.openxmlformats.org/officeDocument/2006/relationships/comments" Target="../comments2.xml"/><Relationship Id="rId5" Type="http://schemas.openxmlformats.org/officeDocument/2006/relationships/ctrlProp" Target="../ctrlProps/ctrlProp57.xml"/><Relationship Id="rId15" Type="http://schemas.openxmlformats.org/officeDocument/2006/relationships/ctrlProp" Target="../ctrlProps/ctrlProp67.xml"/><Relationship Id="rId23" Type="http://schemas.openxmlformats.org/officeDocument/2006/relationships/ctrlProp" Target="../ctrlProps/ctrlProp75.xml"/><Relationship Id="rId10" Type="http://schemas.openxmlformats.org/officeDocument/2006/relationships/ctrlProp" Target="../ctrlProps/ctrlProp62.xml"/><Relationship Id="rId19" Type="http://schemas.openxmlformats.org/officeDocument/2006/relationships/ctrlProp" Target="../ctrlProps/ctrlProp71.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 Id="rId22" Type="http://schemas.openxmlformats.org/officeDocument/2006/relationships/ctrlProp" Target="../ctrlProps/ctrlProp7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3" Type="http://schemas.openxmlformats.org/officeDocument/2006/relationships/vmlDrawing" Target="../drawings/vmlDrawing4.vml"/><Relationship Id="rId7" Type="http://schemas.openxmlformats.org/officeDocument/2006/relationships/ctrlProp" Target="../ctrlProps/ctrlProp79.xml"/><Relationship Id="rId12" Type="http://schemas.openxmlformats.org/officeDocument/2006/relationships/ctrlProp" Target="../ctrlProps/ctrlProp84.xml"/><Relationship Id="rId2" Type="http://schemas.openxmlformats.org/officeDocument/2006/relationships/drawing" Target="../drawings/drawing5.xml"/><Relationship Id="rId16" Type="http://schemas.openxmlformats.org/officeDocument/2006/relationships/comments" Target="../comments3.xml"/><Relationship Id="rId1" Type="http://schemas.openxmlformats.org/officeDocument/2006/relationships/printerSettings" Target="../printerSettings/printerSettings8.bin"/><Relationship Id="rId6" Type="http://schemas.openxmlformats.org/officeDocument/2006/relationships/ctrlProp" Target="../ctrlProps/ctrlProp78.xml"/><Relationship Id="rId11" Type="http://schemas.openxmlformats.org/officeDocument/2006/relationships/ctrlProp" Target="../ctrlProps/ctrlProp83.xml"/><Relationship Id="rId5" Type="http://schemas.openxmlformats.org/officeDocument/2006/relationships/ctrlProp" Target="../ctrlProps/ctrlProp77.xml"/><Relationship Id="rId15" Type="http://schemas.openxmlformats.org/officeDocument/2006/relationships/ctrlProp" Target="../ctrlProps/ctrlProp87.xml"/><Relationship Id="rId10" Type="http://schemas.openxmlformats.org/officeDocument/2006/relationships/ctrlProp" Target="../ctrlProps/ctrlProp82.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92.xml"/><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omments" Target="../comments4.xml"/><Relationship Id="rId3" Type="http://schemas.openxmlformats.org/officeDocument/2006/relationships/vmlDrawing" Target="../drawings/vmlDrawing5.vml"/><Relationship Id="rId21" Type="http://schemas.openxmlformats.org/officeDocument/2006/relationships/ctrlProp" Target="../ctrlProps/ctrlProp105.xml"/><Relationship Id="rId7" Type="http://schemas.openxmlformats.org/officeDocument/2006/relationships/ctrlProp" Target="../ctrlProps/ctrlProp91.x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10" Type="http://schemas.openxmlformats.org/officeDocument/2006/relationships/ctrlProp" Target="../ctrlProps/ctrlProp94.xml"/><Relationship Id="rId19" Type="http://schemas.openxmlformats.org/officeDocument/2006/relationships/ctrlProp" Target="../ctrlProps/ctrlProp103.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60" customWidth="1"/>
    <col min="3" max="5" width="2.375" style="60" customWidth="1"/>
    <col min="6" max="6" width="3.375" style="60" customWidth="1"/>
    <col min="7" max="11" width="4" style="60" customWidth="1"/>
    <col min="12" max="12" width="1.625" style="60" customWidth="1"/>
    <col min="13" max="13" width="3.75" style="60" customWidth="1"/>
    <col min="14" max="32" width="2.375" style="60" customWidth="1"/>
    <col min="33" max="33" width="2.875" style="60" customWidth="1"/>
    <col min="34" max="35" width="2.375" style="60" customWidth="1"/>
    <col min="36" max="36" width="2" style="60" customWidth="1"/>
    <col min="37" max="37" width="1.375" style="60" customWidth="1"/>
    <col min="38" max="44" width="2.375" style="60" customWidth="1"/>
    <col min="45" max="16384" width="8" style="60"/>
  </cols>
  <sheetData>
    <row r="1" spans="1:36" ht="14.1" customHeight="1">
      <c r="B1" s="1264" t="s">
        <v>430</v>
      </c>
      <c r="C1" s="1265"/>
      <c r="D1" s="1265"/>
      <c r="E1" s="1265"/>
      <c r="F1" s="1265"/>
      <c r="G1" s="1265"/>
      <c r="H1" s="1265"/>
      <c r="I1" s="1265"/>
      <c r="J1" s="1265"/>
      <c r="K1" s="1265"/>
      <c r="L1" s="1265"/>
      <c r="M1" s="1265"/>
      <c r="N1" s="1265"/>
      <c r="O1" s="1265"/>
      <c r="P1" s="1265"/>
      <c r="Q1" s="1265"/>
      <c r="R1" s="1265"/>
      <c r="S1" s="1265"/>
      <c r="T1" s="1265"/>
      <c r="U1" s="1265"/>
      <c r="V1" s="1265"/>
      <c r="W1" s="1265"/>
      <c r="X1" s="1265"/>
      <c r="Y1" s="1265"/>
      <c r="Z1" s="1265"/>
      <c r="AA1" s="1265"/>
      <c r="AB1" s="1265"/>
      <c r="AC1" s="1265"/>
      <c r="AD1" s="1265"/>
      <c r="AE1" s="1265"/>
      <c r="AF1" s="1265"/>
      <c r="AG1" s="1265"/>
      <c r="AH1" s="1265"/>
      <c r="AI1" s="1265"/>
      <c r="AJ1" s="1265"/>
    </row>
    <row r="2" spans="1:36" ht="5.0999999999999996" customHeight="1" thickBot="1"/>
    <row r="3" spans="1:36" ht="14.1" customHeight="1">
      <c r="B3" s="1266" t="s">
        <v>353</v>
      </c>
      <c r="C3" s="1267"/>
      <c r="D3" s="1267"/>
      <c r="E3" s="1267"/>
      <c r="F3" s="1267"/>
      <c r="G3" s="1267"/>
      <c r="H3" s="1267"/>
      <c r="I3" s="1267"/>
      <c r="J3" s="1267"/>
      <c r="K3" s="1267"/>
      <c r="L3" s="1267"/>
      <c r="M3" s="1267"/>
      <c r="N3" s="1267"/>
      <c r="O3" s="1267"/>
      <c r="P3" s="1267"/>
      <c r="Q3" s="1267"/>
      <c r="R3" s="1267"/>
      <c r="S3" s="1267"/>
      <c r="T3" s="1267"/>
      <c r="U3" s="1267"/>
      <c r="V3" s="1267"/>
      <c r="W3" s="1267"/>
      <c r="X3" s="1268" t="s">
        <v>3</v>
      </c>
      <c r="Y3" s="1269"/>
      <c r="Z3" s="1269"/>
      <c r="AA3" s="1269"/>
      <c r="AB3" s="1269"/>
      <c r="AC3" s="1269"/>
      <c r="AD3" s="1269"/>
      <c r="AE3" s="1269"/>
      <c r="AF3" s="1269"/>
      <c r="AG3" s="1269"/>
      <c r="AH3" s="1269"/>
      <c r="AI3" s="1269"/>
      <c r="AJ3" s="1270"/>
    </row>
    <row r="4" spans="1:36" ht="14.1" customHeight="1">
      <c r="A4" s="61"/>
      <c r="B4" s="62" t="s">
        <v>139</v>
      </c>
      <c r="C4" s="63"/>
      <c r="D4" s="61"/>
      <c r="F4" s="61"/>
      <c r="G4" s="61"/>
      <c r="H4" s="61"/>
      <c r="I4" s="61"/>
      <c r="J4" s="61"/>
      <c r="K4" s="61"/>
      <c r="L4" s="61"/>
      <c r="M4" s="61"/>
      <c r="N4" s="61"/>
      <c r="O4" s="61"/>
      <c r="P4" s="61"/>
      <c r="Q4" s="64"/>
      <c r="R4" s="64"/>
      <c r="S4" s="61"/>
      <c r="T4" s="64"/>
      <c r="U4" s="64"/>
      <c r="V4" s="61"/>
      <c r="W4" s="61"/>
      <c r="X4" s="65"/>
      <c r="Y4" s="61"/>
      <c r="Z4" s="61"/>
      <c r="AA4" s="61"/>
      <c r="AB4" s="61"/>
      <c r="AC4" s="61"/>
      <c r="AD4" s="61"/>
      <c r="AE4" s="61"/>
      <c r="AF4" s="61"/>
      <c r="AG4" s="61"/>
      <c r="AH4" s="61"/>
      <c r="AI4" s="61"/>
      <c r="AJ4" s="66"/>
    </row>
    <row r="5" spans="1:36" ht="6.95" customHeight="1">
      <c r="A5" s="61"/>
      <c r="B5" s="67"/>
      <c r="C5" s="61"/>
      <c r="D5" s="61"/>
      <c r="E5" s="61"/>
      <c r="F5" s="61"/>
      <c r="G5" s="61"/>
      <c r="H5" s="61"/>
      <c r="I5" s="61"/>
      <c r="J5" s="61"/>
      <c r="K5" s="61"/>
      <c r="L5" s="61"/>
      <c r="M5" s="61"/>
      <c r="N5" s="61"/>
      <c r="O5" s="61"/>
      <c r="P5" s="61"/>
      <c r="Q5" s="64"/>
      <c r="R5" s="64"/>
      <c r="S5" s="61"/>
      <c r="T5" s="64"/>
      <c r="U5" s="64"/>
      <c r="W5" s="68"/>
      <c r="X5" s="69"/>
      <c r="AJ5" s="66"/>
    </row>
    <row r="6" spans="1:36" ht="14.1" customHeight="1">
      <c r="A6" s="61"/>
      <c r="B6" s="67"/>
      <c r="C6" s="61" t="s">
        <v>377</v>
      </c>
      <c r="D6" s="61"/>
      <c r="E6" s="61"/>
      <c r="F6" s="61"/>
      <c r="G6" s="143"/>
      <c r="H6" s="143"/>
      <c r="I6" s="143"/>
      <c r="J6" s="143"/>
      <c r="K6" s="143"/>
      <c r="L6" s="143"/>
      <c r="M6" s="143"/>
      <c r="N6" s="143"/>
      <c r="O6" s="143"/>
      <c r="P6" s="143"/>
      <c r="Q6" s="143"/>
      <c r="R6" s="143"/>
      <c r="S6" s="143"/>
      <c r="T6" s="143"/>
      <c r="U6" s="143"/>
      <c r="V6" s="61" t="s">
        <v>27</v>
      </c>
      <c r="W6" s="61" t="s">
        <v>256</v>
      </c>
      <c r="X6" s="61"/>
      <c r="Y6" s="1271"/>
      <c r="Z6" s="1271"/>
      <c r="AA6" s="60" t="s">
        <v>21</v>
      </c>
      <c r="AB6" s="1271"/>
      <c r="AC6" s="1271"/>
      <c r="AD6" s="143" t="s">
        <v>28</v>
      </c>
      <c r="AE6" s="1271">
        <v>1</v>
      </c>
      <c r="AF6" s="1271"/>
      <c r="AG6" s="61" t="s">
        <v>130</v>
      </c>
      <c r="AH6" s="61"/>
      <c r="AI6" s="61"/>
      <c r="AJ6" s="66"/>
    </row>
    <row r="7" spans="1:36" ht="14.1" customHeight="1">
      <c r="A7" s="61"/>
      <c r="B7" s="67"/>
      <c r="C7" s="61"/>
      <c r="D7" s="1290" t="s">
        <v>140</v>
      </c>
      <c r="E7" s="1291"/>
      <c r="F7" s="1292"/>
      <c r="G7" s="1293" t="s">
        <v>4</v>
      </c>
      <c r="H7" s="1294"/>
      <c r="I7" s="1295"/>
      <c r="J7" s="1293" t="s">
        <v>111</v>
      </c>
      <c r="K7" s="1294"/>
      <c r="L7" s="1295"/>
      <c r="M7" s="1293" t="s">
        <v>5</v>
      </c>
      <c r="N7" s="1294"/>
      <c r="O7" s="1295"/>
      <c r="P7" s="1293" t="s">
        <v>354</v>
      </c>
      <c r="Q7" s="1294"/>
      <c r="R7" s="1295"/>
      <c r="S7" s="1293" t="s">
        <v>355</v>
      </c>
      <c r="T7" s="1294"/>
      <c r="U7" s="1295"/>
      <c r="V7" s="1293" t="s">
        <v>356</v>
      </c>
      <c r="W7" s="1294"/>
      <c r="X7" s="1294"/>
      <c r="Y7" s="1293" t="s">
        <v>141</v>
      </c>
      <c r="Z7" s="1294"/>
      <c r="AA7" s="1295"/>
      <c r="AB7" s="1293" t="s">
        <v>357</v>
      </c>
      <c r="AC7" s="1294"/>
      <c r="AD7" s="1294"/>
      <c r="AE7" s="1294"/>
      <c r="AF7" s="1294"/>
      <c r="AG7" s="1294"/>
      <c r="AH7" s="1294"/>
      <c r="AI7" s="1295"/>
      <c r="AJ7" s="70"/>
    </row>
    <row r="8" spans="1:36" ht="14.1" customHeight="1">
      <c r="A8" s="61"/>
      <c r="B8" s="67"/>
      <c r="C8" s="61"/>
      <c r="D8" s="1272" t="s">
        <v>358</v>
      </c>
      <c r="E8" s="1273"/>
      <c r="F8" s="1274"/>
      <c r="G8" s="1296"/>
      <c r="H8" s="1297"/>
      <c r="I8" s="1298"/>
      <c r="J8" s="1296"/>
      <c r="K8" s="1297"/>
      <c r="L8" s="1298"/>
      <c r="M8" s="1296"/>
      <c r="N8" s="1297"/>
      <c r="O8" s="1298"/>
      <c r="P8" s="1296"/>
      <c r="Q8" s="1297"/>
      <c r="R8" s="1298"/>
      <c r="S8" s="1296"/>
      <c r="T8" s="1297"/>
      <c r="U8" s="1298"/>
      <c r="V8" s="1296"/>
      <c r="W8" s="1297"/>
      <c r="X8" s="1297"/>
      <c r="Y8" s="1296"/>
      <c r="Z8" s="1297"/>
      <c r="AA8" s="1298"/>
      <c r="AB8" s="1296"/>
      <c r="AC8" s="1297"/>
      <c r="AD8" s="1297"/>
      <c r="AE8" s="1297"/>
      <c r="AF8" s="1297"/>
      <c r="AG8" s="1297"/>
      <c r="AH8" s="1297"/>
      <c r="AI8" s="1298"/>
      <c r="AJ8" s="70"/>
    </row>
    <row r="9" spans="1:36" ht="15.75" customHeight="1">
      <c r="A9" s="61"/>
      <c r="B9" s="67"/>
      <c r="C9" s="61"/>
      <c r="D9" s="1275" t="s">
        <v>359</v>
      </c>
      <c r="E9" s="1276"/>
      <c r="F9" s="1277"/>
      <c r="G9" s="1281"/>
      <c r="H9" s="1282"/>
      <c r="I9" s="1283"/>
      <c r="J9" s="1284"/>
      <c r="K9" s="1285"/>
      <c r="L9" s="1286"/>
      <c r="M9" s="1275"/>
      <c r="N9" s="1276"/>
      <c r="O9" s="1277"/>
      <c r="P9" s="1281"/>
      <c r="Q9" s="1282"/>
      <c r="R9" s="1283"/>
      <c r="S9" s="1281"/>
      <c r="T9" s="1282"/>
      <c r="U9" s="1283"/>
      <c r="V9" s="1281"/>
      <c r="W9" s="1282"/>
      <c r="X9" s="1283"/>
      <c r="Y9" s="1299">
        <f>SUM(G9,J9,M9,P9,S9,V9)</f>
        <v>0</v>
      </c>
      <c r="Z9" s="1300"/>
      <c r="AA9" s="1301"/>
      <c r="AB9" s="1305" t="s">
        <v>360</v>
      </c>
      <c r="AC9" s="1306"/>
      <c r="AD9" s="1306"/>
      <c r="AE9" s="1306"/>
      <c r="AF9" s="1307"/>
      <c r="AG9" s="1308" t="str">
        <f>IF(ISERROR(Y9/Y11*100),"",Y9/Y11*100)</f>
        <v/>
      </c>
      <c r="AH9" s="1309"/>
      <c r="AI9" s="1310"/>
      <c r="AJ9" s="70"/>
    </row>
    <row r="10" spans="1:36" ht="15.75" customHeight="1">
      <c r="A10" s="61"/>
      <c r="B10" s="67"/>
      <c r="C10" s="61"/>
      <c r="D10" s="1278"/>
      <c r="E10" s="1279"/>
      <c r="F10" s="1280"/>
      <c r="G10" s="1278"/>
      <c r="H10" s="1279"/>
      <c r="I10" s="1280"/>
      <c r="J10" s="1287"/>
      <c r="K10" s="1288"/>
      <c r="L10" s="1289"/>
      <c r="M10" s="1278"/>
      <c r="N10" s="1279"/>
      <c r="O10" s="1280"/>
      <c r="P10" s="1278"/>
      <c r="Q10" s="1279"/>
      <c r="R10" s="1280"/>
      <c r="S10" s="1278"/>
      <c r="T10" s="1279"/>
      <c r="U10" s="1280"/>
      <c r="V10" s="1278"/>
      <c r="W10" s="1279"/>
      <c r="X10" s="1280"/>
      <c r="Y10" s="1302"/>
      <c r="Z10" s="1303"/>
      <c r="AA10" s="1304"/>
      <c r="AB10" s="1311" t="s">
        <v>361</v>
      </c>
      <c r="AC10" s="1312"/>
      <c r="AD10" s="1312"/>
      <c r="AE10" s="1312"/>
      <c r="AF10" s="1313"/>
      <c r="AG10" s="1314" t="str">
        <f>IF(ISERROR(Y9/Y12*100),"",Y9/Y12*100)</f>
        <v/>
      </c>
      <c r="AH10" s="1315"/>
      <c r="AI10" s="1316"/>
      <c r="AJ10" s="70"/>
    </row>
    <row r="11" spans="1:36" ht="15.75" customHeight="1">
      <c r="A11" s="61"/>
      <c r="B11" s="67"/>
      <c r="C11" s="61"/>
      <c r="D11" s="1317" t="s">
        <v>362</v>
      </c>
      <c r="E11" s="1328"/>
      <c r="F11" s="1329"/>
      <c r="G11" s="1317"/>
      <c r="H11" s="1328"/>
      <c r="I11" s="1329"/>
      <c r="J11" s="1317"/>
      <c r="K11" s="1318"/>
      <c r="L11" s="1319"/>
      <c r="M11" s="1317"/>
      <c r="N11" s="1318"/>
      <c r="O11" s="1319"/>
      <c r="P11" s="1317"/>
      <c r="Q11" s="1318"/>
      <c r="R11" s="1319"/>
      <c r="S11" s="1317"/>
      <c r="T11" s="1318"/>
      <c r="U11" s="1319"/>
      <c r="V11" s="1317"/>
      <c r="W11" s="1318"/>
      <c r="X11" s="1319"/>
      <c r="Y11" s="1320">
        <f>SUM(G11:X11)</f>
        <v>0</v>
      </c>
      <c r="Z11" s="1321"/>
      <c r="AA11" s="1322"/>
      <c r="AB11" s="1323"/>
      <c r="AC11" s="1323"/>
      <c r="AD11" s="1323"/>
      <c r="AE11" s="1323"/>
      <c r="AF11" s="147"/>
      <c r="AG11" s="1324"/>
      <c r="AH11" s="1324"/>
      <c r="AI11" s="1324"/>
      <c r="AJ11" s="70"/>
    </row>
    <row r="12" spans="1:36" ht="15.75" customHeight="1">
      <c r="A12" s="61"/>
      <c r="B12" s="67"/>
      <c r="C12" s="61"/>
      <c r="D12" s="1325" t="s">
        <v>363</v>
      </c>
      <c r="E12" s="1326"/>
      <c r="F12" s="1327"/>
      <c r="G12" s="1325"/>
      <c r="H12" s="1326"/>
      <c r="I12" s="1327"/>
      <c r="J12" s="1325"/>
      <c r="K12" s="1326"/>
      <c r="L12" s="1327"/>
      <c r="M12" s="1325"/>
      <c r="N12" s="1326"/>
      <c r="O12" s="1327"/>
      <c r="P12" s="1325"/>
      <c r="Q12" s="1326"/>
      <c r="R12" s="1327"/>
      <c r="S12" s="1325"/>
      <c r="T12" s="1326"/>
      <c r="U12" s="1327"/>
      <c r="V12" s="1325"/>
      <c r="W12" s="1326"/>
      <c r="X12" s="1327"/>
      <c r="Y12" s="1335">
        <f>SUM(G12:X12)</f>
        <v>0</v>
      </c>
      <c r="Z12" s="1336"/>
      <c r="AA12" s="1337"/>
      <c r="AB12" s="1323"/>
      <c r="AC12" s="1323"/>
      <c r="AD12" s="1323"/>
      <c r="AE12" s="1323"/>
      <c r="AF12" s="71"/>
      <c r="AG12" s="1324"/>
      <c r="AH12" s="1324"/>
      <c r="AI12" s="1324"/>
      <c r="AJ12" s="70"/>
    </row>
    <row r="13" spans="1:36" ht="12" customHeight="1">
      <c r="B13" s="72"/>
      <c r="D13" s="144" t="s">
        <v>383</v>
      </c>
      <c r="E13" s="73" t="s">
        <v>432</v>
      </c>
      <c r="X13" s="74" t="s">
        <v>364</v>
      </c>
      <c r="Y13" s="1338" t="s">
        <v>431</v>
      </c>
      <c r="Z13" s="1338"/>
      <c r="AA13" s="1338"/>
      <c r="AB13" s="1338"/>
      <c r="AC13" s="1338"/>
      <c r="AD13" s="1338"/>
      <c r="AE13" s="1338"/>
      <c r="AF13" s="1338"/>
      <c r="AG13" s="1338"/>
      <c r="AH13" s="1338"/>
      <c r="AI13" s="1338"/>
      <c r="AJ13" s="151"/>
    </row>
    <row r="14" spans="1:36" ht="12.75" customHeight="1">
      <c r="A14" s="61"/>
      <c r="B14" s="67"/>
      <c r="C14" s="61"/>
      <c r="D14" s="144"/>
      <c r="E14" s="73"/>
      <c r="F14" s="73"/>
      <c r="G14" s="73"/>
      <c r="H14" s="73"/>
      <c r="I14" s="73"/>
      <c r="J14" s="73"/>
      <c r="K14" s="73"/>
      <c r="L14" s="73"/>
      <c r="M14" s="73"/>
      <c r="N14" s="73"/>
      <c r="O14" s="73"/>
      <c r="P14" s="73"/>
      <c r="Q14" s="73"/>
      <c r="R14" s="73"/>
      <c r="S14" s="73"/>
      <c r="T14" s="73"/>
      <c r="U14" s="73"/>
      <c r="V14" s="73"/>
      <c r="W14" s="73"/>
      <c r="X14" s="74"/>
      <c r="Y14" s="1338"/>
      <c r="Z14" s="1338"/>
      <c r="AA14" s="1338"/>
      <c r="AB14" s="1338"/>
      <c r="AC14" s="1338"/>
      <c r="AD14" s="1338"/>
      <c r="AE14" s="1338"/>
      <c r="AF14" s="1338"/>
      <c r="AG14" s="1338"/>
      <c r="AH14" s="1338"/>
      <c r="AI14" s="1338"/>
      <c r="AJ14" s="151"/>
    </row>
    <row r="15" spans="1:36" ht="14.1" customHeight="1">
      <c r="A15" s="61"/>
      <c r="B15" s="75" t="s">
        <v>365</v>
      </c>
      <c r="C15" s="76"/>
      <c r="D15" s="61"/>
      <c r="E15" s="61"/>
      <c r="F15" s="61"/>
      <c r="G15" s="61"/>
      <c r="H15" s="61"/>
      <c r="I15" s="61"/>
      <c r="J15" s="61"/>
      <c r="K15" s="61"/>
      <c r="L15" s="61"/>
      <c r="M15" s="61"/>
      <c r="N15" s="61"/>
      <c r="O15" s="61"/>
      <c r="P15" s="61"/>
      <c r="Q15" s="1271"/>
      <c r="R15" s="1271"/>
      <c r="S15" s="61"/>
      <c r="T15" s="1271"/>
      <c r="U15" s="1271"/>
      <c r="V15" s="61"/>
      <c r="W15" s="61"/>
      <c r="X15" s="77"/>
      <c r="Y15" s="1338"/>
      <c r="Z15" s="1338"/>
      <c r="AA15" s="1338"/>
      <c r="AB15" s="1338"/>
      <c r="AC15" s="1338"/>
      <c r="AD15" s="1338"/>
      <c r="AE15" s="1338"/>
      <c r="AF15" s="1338"/>
      <c r="AG15" s="1338"/>
      <c r="AH15" s="1338"/>
      <c r="AI15" s="1338"/>
      <c r="AJ15" s="151"/>
    </row>
    <row r="16" spans="1:36" ht="14.1" customHeight="1">
      <c r="A16" s="61"/>
      <c r="B16" s="67"/>
      <c r="C16" s="61" t="s">
        <v>60</v>
      </c>
      <c r="D16" s="61"/>
      <c r="E16" s="61"/>
      <c r="F16" s="61"/>
      <c r="G16" s="61"/>
      <c r="H16" s="61"/>
      <c r="I16" s="61"/>
      <c r="J16" s="61"/>
      <c r="K16" s="61"/>
      <c r="L16" s="61"/>
      <c r="M16" s="61"/>
      <c r="N16" s="61"/>
      <c r="O16" s="61"/>
      <c r="P16" s="78"/>
      <c r="Q16" s="78"/>
      <c r="R16" s="64"/>
      <c r="S16" s="79"/>
      <c r="T16" s="79"/>
      <c r="U16" s="61"/>
      <c r="V16" s="61"/>
      <c r="X16" s="77"/>
      <c r="Y16" s="1338"/>
      <c r="Z16" s="1338"/>
      <c r="AA16" s="1338"/>
      <c r="AB16" s="1338"/>
      <c r="AC16" s="1338"/>
      <c r="AD16" s="1338"/>
      <c r="AE16" s="1338"/>
      <c r="AF16" s="1338"/>
      <c r="AG16" s="1338"/>
      <c r="AH16" s="1338"/>
      <c r="AI16" s="1338"/>
      <c r="AJ16" s="151"/>
    </row>
    <row r="17" spans="1:36" ht="9.75" customHeight="1">
      <c r="A17" s="61"/>
      <c r="B17" s="67"/>
      <c r="C17" s="61"/>
      <c r="D17" s="61"/>
      <c r="E17" s="61"/>
      <c r="F17" s="61"/>
      <c r="G17" s="61"/>
      <c r="H17" s="61"/>
      <c r="I17" s="61"/>
      <c r="J17" s="61"/>
      <c r="K17" s="61"/>
      <c r="L17" s="61"/>
      <c r="M17" s="61"/>
      <c r="N17" s="61"/>
      <c r="O17" s="61"/>
      <c r="P17" s="64"/>
      <c r="Q17" s="1271"/>
      <c r="R17" s="1271"/>
      <c r="S17" s="61"/>
      <c r="T17" s="1271"/>
      <c r="U17" s="1271"/>
      <c r="V17" s="61"/>
      <c r="W17" s="61"/>
      <c r="X17" s="77"/>
      <c r="Y17" s="150"/>
      <c r="Z17" s="150"/>
      <c r="AA17" s="150"/>
      <c r="AB17" s="150"/>
      <c r="AC17" s="150"/>
      <c r="AD17" s="150"/>
      <c r="AE17" s="150"/>
      <c r="AF17" s="150"/>
      <c r="AG17" s="150"/>
      <c r="AH17" s="150"/>
      <c r="AI17" s="150"/>
      <c r="AJ17" s="151"/>
    </row>
    <row r="18" spans="1:36" ht="14.1" customHeight="1">
      <c r="A18" s="61"/>
      <c r="B18" s="67"/>
      <c r="C18" s="61" t="s">
        <v>366</v>
      </c>
      <c r="D18" s="61"/>
      <c r="E18" s="61"/>
      <c r="F18" s="61"/>
      <c r="G18" s="61"/>
      <c r="H18" s="61"/>
      <c r="I18" s="61"/>
      <c r="J18" s="61"/>
      <c r="K18" s="61"/>
      <c r="L18" s="61"/>
      <c r="M18" s="61"/>
      <c r="N18" s="61"/>
      <c r="O18" s="61"/>
      <c r="P18" s="61"/>
      <c r="Q18" s="61"/>
      <c r="R18" s="61"/>
      <c r="S18" s="61"/>
      <c r="T18" s="61"/>
      <c r="U18" s="61"/>
      <c r="V18" s="61"/>
      <c r="W18" s="61"/>
      <c r="X18" s="80"/>
      <c r="Y18" s="150"/>
      <c r="Z18" s="150"/>
      <c r="AA18" s="150"/>
      <c r="AB18" s="150"/>
      <c r="AC18" s="150"/>
      <c r="AD18" s="150"/>
      <c r="AE18" s="150"/>
      <c r="AF18" s="150"/>
      <c r="AG18" s="150"/>
      <c r="AH18" s="150"/>
      <c r="AI18" s="150"/>
      <c r="AJ18" s="151"/>
    </row>
    <row r="19" spans="1:36" ht="14.1" customHeight="1" thickBot="1">
      <c r="A19" s="61"/>
      <c r="B19" s="67"/>
      <c r="C19" s="61"/>
      <c r="D19" s="61"/>
      <c r="E19" s="81" t="s">
        <v>6</v>
      </c>
      <c r="F19" s="82"/>
      <c r="G19" s="83"/>
      <c r="H19" s="83"/>
      <c r="I19" s="83"/>
      <c r="J19" s="83"/>
      <c r="K19" s="83"/>
      <c r="L19" s="83"/>
      <c r="M19" s="83"/>
      <c r="N19" s="83"/>
      <c r="O19" s="83"/>
      <c r="P19" s="83"/>
      <c r="Q19" s="84"/>
      <c r="R19" s="84"/>
      <c r="S19" s="61"/>
      <c r="T19" s="61"/>
      <c r="U19" s="61"/>
      <c r="V19" s="61"/>
      <c r="W19" s="61"/>
      <c r="X19" s="69"/>
      <c r="Y19" s="150"/>
      <c r="Z19" s="150"/>
      <c r="AA19" s="150"/>
      <c r="AB19" s="150"/>
      <c r="AC19" s="150"/>
      <c r="AD19" s="150"/>
      <c r="AE19" s="150"/>
      <c r="AF19" s="150"/>
      <c r="AG19" s="150"/>
      <c r="AH19" s="150"/>
      <c r="AI19" s="150"/>
      <c r="AJ19" s="151"/>
    </row>
    <row r="20" spans="1:36" ht="7.5" customHeight="1" thickTop="1">
      <c r="A20" s="61"/>
      <c r="B20" s="67"/>
      <c r="C20" s="61"/>
      <c r="D20" s="61"/>
      <c r="E20" s="85"/>
      <c r="F20" s="85"/>
      <c r="G20" s="85"/>
      <c r="H20" s="85"/>
      <c r="I20" s="85"/>
      <c r="J20" s="85"/>
      <c r="K20" s="85"/>
      <c r="L20" s="85"/>
      <c r="M20" s="85"/>
      <c r="N20" s="85"/>
      <c r="O20" s="85"/>
      <c r="P20" s="85"/>
      <c r="Q20" s="61"/>
      <c r="R20" s="61"/>
      <c r="S20" s="61"/>
      <c r="T20" s="61"/>
      <c r="U20" s="61"/>
      <c r="V20" s="61"/>
      <c r="W20" s="86"/>
      <c r="X20" s="87"/>
      <c r="Y20" s="88"/>
      <c r="Z20" s="88"/>
      <c r="AJ20" s="66"/>
    </row>
    <row r="21" spans="1:36" ht="14.1" customHeight="1">
      <c r="A21" s="61"/>
      <c r="B21" s="67"/>
      <c r="C21" s="60" t="s">
        <v>367</v>
      </c>
      <c r="F21" s="85"/>
      <c r="G21" s="85"/>
      <c r="H21" s="85"/>
      <c r="I21" s="85"/>
      <c r="J21" s="85"/>
      <c r="K21" s="85"/>
      <c r="L21" s="85"/>
      <c r="M21" s="85"/>
      <c r="N21" s="85"/>
      <c r="O21" s="85"/>
      <c r="P21" s="85"/>
      <c r="Q21" s="61"/>
      <c r="R21" s="61"/>
      <c r="S21" s="61"/>
      <c r="T21" s="61"/>
      <c r="U21" s="61"/>
      <c r="V21" s="61"/>
      <c r="W21" s="61"/>
      <c r="X21" s="87"/>
      <c r="Y21" s="89"/>
      <c r="Z21" s="89"/>
      <c r="AA21" s="89"/>
      <c r="AB21" s="89"/>
      <c r="AC21" s="89"/>
      <c r="AD21" s="89"/>
      <c r="AE21" s="89"/>
      <c r="AF21" s="89"/>
      <c r="AG21" s="89"/>
      <c r="AH21" s="89"/>
      <c r="AI21" s="89"/>
      <c r="AJ21" s="66"/>
    </row>
    <row r="22" spans="1:36" ht="27.75" customHeight="1">
      <c r="A22" s="61"/>
      <c r="B22" s="67"/>
      <c r="C22" s="90"/>
      <c r="D22" s="1330" t="s">
        <v>7</v>
      </c>
      <c r="E22" s="1331"/>
      <c r="F22" s="1331"/>
      <c r="G22" s="1332"/>
      <c r="H22" s="1333" t="s">
        <v>32</v>
      </c>
      <c r="I22" s="1334"/>
      <c r="J22" s="1330" t="s">
        <v>9</v>
      </c>
      <c r="K22" s="1331"/>
      <c r="L22" s="145"/>
      <c r="M22" s="1334" t="s">
        <v>433</v>
      </c>
      <c r="N22" s="1331"/>
      <c r="O22" s="1331"/>
      <c r="P22" s="1331"/>
      <c r="Q22" s="1331"/>
      <c r="R22" s="1331"/>
      <c r="S22" s="1331"/>
      <c r="T22" s="1331"/>
      <c r="U22" s="1331"/>
      <c r="V22" s="1331"/>
      <c r="W22" s="1331"/>
      <c r="X22" s="1331"/>
      <c r="Y22" s="1331"/>
      <c r="Z22" s="1331"/>
      <c r="AA22" s="1331"/>
      <c r="AB22" s="1331"/>
      <c r="AC22" s="1331"/>
      <c r="AD22" s="1331"/>
      <c r="AE22" s="1331"/>
      <c r="AF22" s="1332"/>
      <c r="AG22" s="1330" t="s">
        <v>368</v>
      </c>
      <c r="AH22" s="1331"/>
      <c r="AI22" s="1332"/>
      <c r="AJ22" s="66"/>
    </row>
    <row r="23" spans="1:36" ht="10.5" customHeight="1">
      <c r="A23" s="61"/>
      <c r="B23" s="67"/>
      <c r="C23" s="91"/>
      <c r="D23" s="1339" t="s">
        <v>376</v>
      </c>
      <c r="E23" s="1342" t="s">
        <v>142</v>
      </c>
      <c r="F23" s="1271"/>
      <c r="G23" s="1343"/>
      <c r="H23" s="1347"/>
      <c r="I23" s="1348"/>
      <c r="J23" s="1351"/>
      <c r="K23" s="1352"/>
      <c r="L23" s="1355"/>
      <c r="M23" s="1356"/>
      <c r="N23" s="1356"/>
      <c r="O23" s="1356"/>
      <c r="P23" s="1356"/>
      <c r="Q23" s="1356"/>
      <c r="R23" s="1356"/>
      <c r="S23" s="1356"/>
      <c r="T23" s="1356"/>
      <c r="U23" s="1357"/>
      <c r="V23" s="1358"/>
      <c r="W23" s="1359"/>
      <c r="X23" s="1359"/>
      <c r="Y23" s="1359"/>
      <c r="Z23" s="1359"/>
      <c r="AA23" s="1359"/>
      <c r="AB23" s="1360"/>
      <c r="AC23" s="1360"/>
      <c r="AD23" s="1360"/>
      <c r="AE23" s="1361"/>
      <c r="AF23" s="1361"/>
      <c r="AG23" s="1377" t="str">
        <f>IF(J23&gt;0,IF(AB25:AB25&lt;=J23,"○","×"),"")</f>
        <v/>
      </c>
      <c r="AH23" s="1378"/>
      <c r="AI23" s="1379"/>
      <c r="AJ23" s="66"/>
    </row>
    <row r="24" spans="1:36" ht="10.5" customHeight="1">
      <c r="A24" s="61"/>
      <c r="B24" s="67"/>
      <c r="C24" s="91"/>
      <c r="D24" s="1340"/>
      <c r="E24" s="1342"/>
      <c r="F24" s="1271"/>
      <c r="G24" s="1343"/>
      <c r="H24" s="1347"/>
      <c r="I24" s="1348"/>
      <c r="J24" s="1351"/>
      <c r="K24" s="1352"/>
      <c r="L24" s="1386" t="s">
        <v>379</v>
      </c>
      <c r="M24" s="1387"/>
      <c r="N24" s="1387"/>
      <c r="O24" s="1387"/>
      <c r="P24" s="1387"/>
      <c r="Q24" s="1387"/>
      <c r="R24" s="1387"/>
      <c r="S24" s="1387"/>
      <c r="T24" s="1387"/>
      <c r="U24" s="1388"/>
      <c r="V24" s="1389"/>
      <c r="W24" s="1390">
        <v>3.3</v>
      </c>
      <c r="X24" s="1390"/>
      <c r="Y24" s="1390"/>
      <c r="Z24" s="1390"/>
      <c r="AA24" s="1390"/>
      <c r="AB24" s="1391">
        <f>U24*W24</f>
        <v>0</v>
      </c>
      <c r="AC24" s="1391"/>
      <c r="AD24" s="1391"/>
      <c r="AE24" s="1375" t="s">
        <v>370</v>
      </c>
      <c r="AF24" s="1375"/>
      <c r="AG24" s="1380"/>
      <c r="AH24" s="1381"/>
      <c r="AI24" s="1382"/>
      <c r="AJ24" s="66"/>
    </row>
    <row r="25" spans="1:36" ht="10.5" customHeight="1">
      <c r="A25" s="61"/>
      <c r="B25" s="67"/>
      <c r="C25" s="91"/>
      <c r="D25" s="1340"/>
      <c r="E25" s="1344"/>
      <c r="F25" s="1345"/>
      <c r="G25" s="1346"/>
      <c r="H25" s="1349"/>
      <c r="I25" s="1350"/>
      <c r="J25" s="1353"/>
      <c r="K25" s="1354"/>
      <c r="L25" s="1392"/>
      <c r="M25" s="1393"/>
      <c r="N25" s="1393"/>
      <c r="O25" s="1393"/>
      <c r="P25" s="1393"/>
      <c r="Q25" s="1393"/>
      <c r="R25" s="1393"/>
      <c r="S25" s="1393"/>
      <c r="T25" s="1393"/>
      <c r="U25" s="1394"/>
      <c r="V25" s="1395"/>
      <c r="W25" s="1396"/>
      <c r="X25" s="1396"/>
      <c r="Y25" s="1396"/>
      <c r="Z25" s="1396"/>
      <c r="AA25" s="1396"/>
      <c r="AB25" s="1397"/>
      <c r="AC25" s="1397"/>
      <c r="AD25" s="1397"/>
      <c r="AE25" s="1398"/>
      <c r="AF25" s="1398"/>
      <c r="AG25" s="1383"/>
      <c r="AH25" s="1384"/>
      <c r="AI25" s="1385"/>
      <c r="AJ25" s="66"/>
    </row>
    <row r="26" spans="1:36" ht="12" customHeight="1">
      <c r="A26" s="61"/>
      <c r="B26" s="67"/>
      <c r="C26" s="91"/>
      <c r="D26" s="1340"/>
      <c r="E26" s="1362" t="s">
        <v>375</v>
      </c>
      <c r="F26" s="1363"/>
      <c r="G26" s="1364"/>
      <c r="H26" s="1365"/>
      <c r="I26" s="1366"/>
      <c r="J26" s="1367"/>
      <c r="K26" s="1368"/>
      <c r="L26" s="92"/>
      <c r="M26" s="1371"/>
      <c r="N26" s="1371"/>
      <c r="O26" s="1371"/>
      <c r="P26" s="1371"/>
      <c r="Q26" s="1371"/>
      <c r="R26" s="1371"/>
      <c r="S26" s="1371"/>
      <c r="T26" s="1371"/>
      <c r="U26" s="1357"/>
      <c r="V26" s="1357"/>
      <c r="W26" s="1372"/>
      <c r="X26" s="1372"/>
      <c r="Y26" s="1372"/>
      <c r="Z26" s="1372"/>
      <c r="AA26" s="1372"/>
      <c r="AB26" s="1360"/>
      <c r="AC26" s="1360"/>
      <c r="AD26" s="1360"/>
      <c r="AE26" s="1373"/>
      <c r="AF26" s="1374"/>
      <c r="AG26" s="1377" t="str">
        <f>IF(J26&gt;0,IF(AB28:AB28&lt;=J26,"○","×"),"")</f>
        <v/>
      </c>
      <c r="AH26" s="1378"/>
      <c r="AI26" s="1379"/>
      <c r="AJ26" s="66"/>
    </row>
    <row r="27" spans="1:36" ht="12" customHeight="1">
      <c r="A27" s="61"/>
      <c r="B27" s="67"/>
      <c r="C27" s="91"/>
      <c r="D27" s="1340"/>
      <c r="E27" s="1342"/>
      <c r="F27" s="1271"/>
      <c r="G27" s="1343"/>
      <c r="H27" s="1347"/>
      <c r="I27" s="1348"/>
      <c r="J27" s="1369"/>
      <c r="K27" s="1370"/>
      <c r="L27" s="93"/>
      <c r="M27" s="1404" t="s">
        <v>380</v>
      </c>
      <c r="N27" s="1404"/>
      <c r="O27" s="1404"/>
      <c r="P27" s="1404"/>
      <c r="Q27" s="1404"/>
      <c r="R27" s="1404"/>
      <c r="S27" s="1404"/>
      <c r="T27" s="1404"/>
      <c r="U27" s="1405"/>
      <c r="V27" s="1405"/>
      <c r="W27" s="1390">
        <v>3.3</v>
      </c>
      <c r="X27" s="1390"/>
      <c r="Y27" s="1390"/>
      <c r="Z27" s="1390"/>
      <c r="AA27" s="1390"/>
      <c r="AB27" s="1391">
        <f>U27*W27</f>
        <v>0</v>
      </c>
      <c r="AC27" s="1391"/>
      <c r="AD27" s="1391"/>
      <c r="AE27" s="1375" t="s">
        <v>370</v>
      </c>
      <c r="AF27" s="1376"/>
      <c r="AG27" s="1380"/>
      <c r="AH27" s="1381"/>
      <c r="AI27" s="1382"/>
      <c r="AJ27" s="66"/>
    </row>
    <row r="28" spans="1:36" ht="12" customHeight="1">
      <c r="A28" s="61"/>
      <c r="B28" s="67"/>
      <c r="C28" s="91"/>
      <c r="D28" s="1340"/>
      <c r="E28" s="1342"/>
      <c r="F28" s="1271"/>
      <c r="G28" s="1343"/>
      <c r="H28" s="1347"/>
      <c r="I28" s="1348"/>
      <c r="J28" s="1369"/>
      <c r="K28" s="1370"/>
      <c r="L28" s="93"/>
      <c r="M28" s="1406" t="s">
        <v>114</v>
      </c>
      <c r="N28" s="1406"/>
      <c r="O28" s="1406"/>
      <c r="P28" s="1406"/>
      <c r="Q28" s="1406"/>
      <c r="R28" s="1406"/>
      <c r="S28" s="1406"/>
      <c r="T28" s="94"/>
      <c r="U28" s="1407"/>
      <c r="V28" s="1407"/>
      <c r="W28" s="1396"/>
      <c r="X28" s="1396"/>
      <c r="Y28" s="1396"/>
      <c r="Z28" s="1396"/>
      <c r="AA28" s="1396"/>
      <c r="AB28" s="1408"/>
      <c r="AC28" s="1408"/>
      <c r="AD28" s="1408"/>
      <c r="AE28" s="1375"/>
      <c r="AF28" s="1376"/>
      <c r="AG28" s="1383"/>
      <c r="AH28" s="1384"/>
      <c r="AI28" s="1385"/>
      <c r="AJ28" s="66"/>
    </row>
    <row r="29" spans="1:36" ht="39.75" customHeight="1">
      <c r="A29" s="61"/>
      <c r="B29" s="67"/>
      <c r="C29" s="91"/>
      <c r="D29" s="1341"/>
      <c r="E29" s="1423" t="s">
        <v>123</v>
      </c>
      <c r="F29" s="1424"/>
      <c r="G29" s="1425"/>
      <c r="H29" s="1426"/>
      <c r="I29" s="1427"/>
      <c r="J29" s="1428">
        <f>J23+J26</f>
        <v>0</v>
      </c>
      <c r="K29" s="1429"/>
      <c r="L29" s="95"/>
      <c r="M29" s="96"/>
      <c r="N29" s="96"/>
      <c r="O29" s="96"/>
      <c r="P29" s="96"/>
      <c r="Q29" s="97"/>
      <c r="R29" s="97"/>
      <c r="S29" s="140"/>
      <c r="T29" s="98"/>
      <c r="U29" s="1430">
        <f>U25+U27</f>
        <v>0</v>
      </c>
      <c r="V29" s="1431"/>
      <c r="W29" s="1409" t="s">
        <v>108</v>
      </c>
      <c r="X29" s="1409"/>
      <c r="Y29" s="1409"/>
      <c r="Z29" s="1409"/>
      <c r="AA29" s="1409"/>
      <c r="AB29" s="1432">
        <f>AB24+AB27</f>
        <v>0</v>
      </c>
      <c r="AC29" s="1432"/>
      <c r="AD29" s="1432"/>
      <c r="AE29" s="142" t="s">
        <v>369</v>
      </c>
      <c r="AF29" s="99"/>
      <c r="AG29" s="1272"/>
      <c r="AH29" s="1273"/>
      <c r="AI29" s="1274"/>
      <c r="AJ29" s="66"/>
    </row>
    <row r="30" spans="1:36" ht="14.1" customHeight="1">
      <c r="A30" s="61"/>
      <c r="B30" s="67"/>
      <c r="C30" s="91"/>
      <c r="D30" s="1340" t="s">
        <v>105</v>
      </c>
      <c r="E30" s="1411" t="s">
        <v>23</v>
      </c>
      <c r="F30" s="1291"/>
      <c r="G30" s="1292"/>
      <c r="H30" s="1412"/>
      <c r="I30" s="1413"/>
      <c r="J30" s="1353"/>
      <c r="K30" s="1354"/>
      <c r="L30" s="1414" t="s">
        <v>421</v>
      </c>
      <c r="M30" s="1415"/>
      <c r="N30" s="1415"/>
      <c r="O30" s="1415"/>
      <c r="P30" s="1415"/>
      <c r="Q30" s="1415"/>
      <c r="R30" s="1415"/>
      <c r="S30" s="1415"/>
      <c r="T30" s="1415"/>
      <c r="U30" s="1420"/>
      <c r="V30" s="1420"/>
      <c r="W30" s="1421">
        <v>1.98</v>
      </c>
      <c r="X30" s="1421"/>
      <c r="Y30" s="1421"/>
      <c r="Z30" s="1421"/>
      <c r="AA30" s="1421"/>
      <c r="AB30" s="1422">
        <f>U30*W30</f>
        <v>0</v>
      </c>
      <c r="AC30" s="1422"/>
      <c r="AD30" s="1422"/>
      <c r="AE30" s="100" t="s">
        <v>369</v>
      </c>
      <c r="AF30" s="101"/>
      <c r="AG30" s="1383" t="str">
        <f>IF(J30&gt;0,IF(AB30:AB30&lt;=J30,"○","×"),"")</f>
        <v/>
      </c>
      <c r="AH30" s="1384"/>
      <c r="AI30" s="1385"/>
      <c r="AJ30" s="66"/>
    </row>
    <row r="31" spans="1:36" ht="14.1" customHeight="1">
      <c r="A31" s="61"/>
      <c r="B31" s="67"/>
      <c r="C31" s="91"/>
      <c r="D31" s="1340"/>
      <c r="E31" s="1433" t="s">
        <v>24</v>
      </c>
      <c r="F31" s="1434"/>
      <c r="G31" s="1435"/>
      <c r="H31" s="1441"/>
      <c r="I31" s="1442"/>
      <c r="J31" s="1443"/>
      <c r="K31" s="1444"/>
      <c r="L31" s="1416"/>
      <c r="M31" s="1417"/>
      <c r="N31" s="1417"/>
      <c r="O31" s="1417"/>
      <c r="P31" s="1417"/>
      <c r="Q31" s="1417"/>
      <c r="R31" s="1417"/>
      <c r="S31" s="1417"/>
      <c r="T31" s="1417"/>
      <c r="U31" s="1445"/>
      <c r="V31" s="1445"/>
      <c r="W31" s="1399">
        <v>1.98</v>
      </c>
      <c r="X31" s="1399"/>
      <c r="Y31" s="1399"/>
      <c r="Z31" s="1399"/>
      <c r="AA31" s="1399"/>
      <c r="AB31" s="1400">
        <f>U31*W31</f>
        <v>0</v>
      </c>
      <c r="AC31" s="1400"/>
      <c r="AD31" s="1400"/>
      <c r="AE31" s="61" t="s">
        <v>369</v>
      </c>
      <c r="AF31" s="90"/>
      <c r="AG31" s="1401" t="str">
        <f>IF(J31&gt;0,IF(AB31:AB31&lt;=J31,"○","×"),"")</f>
        <v/>
      </c>
      <c r="AH31" s="1402"/>
      <c r="AI31" s="1403"/>
      <c r="AJ31" s="66"/>
    </row>
    <row r="32" spans="1:36" ht="14.1" customHeight="1">
      <c r="A32" s="61"/>
      <c r="B32" s="67"/>
      <c r="C32" s="91"/>
      <c r="D32" s="1340"/>
      <c r="E32" s="1433" t="s">
        <v>25</v>
      </c>
      <c r="F32" s="1434"/>
      <c r="G32" s="1435"/>
      <c r="H32" s="1436"/>
      <c r="I32" s="1437"/>
      <c r="J32" s="1443"/>
      <c r="K32" s="1444"/>
      <c r="L32" s="1418"/>
      <c r="M32" s="1419"/>
      <c r="N32" s="1419"/>
      <c r="O32" s="1419"/>
      <c r="P32" s="1419"/>
      <c r="Q32" s="1419"/>
      <c r="R32" s="1419"/>
      <c r="S32" s="1419"/>
      <c r="T32" s="1419"/>
      <c r="U32" s="1445"/>
      <c r="V32" s="1445"/>
      <c r="W32" s="1399">
        <v>1.98</v>
      </c>
      <c r="X32" s="1399"/>
      <c r="Y32" s="1399"/>
      <c r="Z32" s="1399"/>
      <c r="AA32" s="1399"/>
      <c r="AB32" s="1400">
        <f>U32*W32</f>
        <v>0</v>
      </c>
      <c r="AC32" s="1400"/>
      <c r="AD32" s="1400"/>
      <c r="AE32" s="102" t="s">
        <v>369</v>
      </c>
      <c r="AF32" s="103"/>
      <c r="AG32" s="1401" t="str">
        <f>IF(J32&gt;0,IF(AB32:AB32&lt;=J32,"○","×"),"")</f>
        <v/>
      </c>
      <c r="AH32" s="1402"/>
      <c r="AI32" s="1403"/>
      <c r="AJ32" s="66"/>
    </row>
    <row r="33" spans="1:41" ht="14.1" customHeight="1">
      <c r="A33" s="61"/>
      <c r="B33" s="67"/>
      <c r="C33" s="91"/>
      <c r="D33" s="1341"/>
      <c r="E33" s="1438" t="s">
        <v>106</v>
      </c>
      <c r="F33" s="1273"/>
      <c r="G33" s="1274"/>
      <c r="H33" s="1426"/>
      <c r="I33" s="1439"/>
      <c r="J33" s="1428">
        <f>SUM(J30:K32)</f>
        <v>0</v>
      </c>
      <c r="K33" s="1429"/>
      <c r="L33" s="104"/>
      <c r="M33" s="141"/>
      <c r="N33" s="1409"/>
      <c r="O33" s="1409"/>
      <c r="P33" s="1409"/>
      <c r="Q33" s="1409"/>
      <c r="R33" s="1409"/>
      <c r="S33" s="1440" t="s">
        <v>106</v>
      </c>
      <c r="T33" s="1440"/>
      <c r="U33" s="1430">
        <f>SUM(U30:V32)</f>
        <v>0</v>
      </c>
      <c r="V33" s="1430"/>
      <c r="W33" s="1409" t="s">
        <v>108</v>
      </c>
      <c r="X33" s="1409"/>
      <c r="Y33" s="1409"/>
      <c r="Z33" s="1409"/>
      <c r="AA33" s="1409"/>
      <c r="AB33" s="1410">
        <f>SUM(AB30:AD32)</f>
        <v>0</v>
      </c>
      <c r="AC33" s="1410"/>
      <c r="AD33" s="1410"/>
      <c r="AE33" s="140" t="s">
        <v>369</v>
      </c>
      <c r="AF33" s="99"/>
      <c r="AG33" s="1272"/>
      <c r="AH33" s="1273"/>
      <c r="AI33" s="1274"/>
      <c r="AJ33" s="66"/>
    </row>
    <row r="34" spans="1:41" ht="24" customHeight="1">
      <c r="A34" s="61"/>
      <c r="B34" s="67"/>
      <c r="C34" s="91"/>
      <c r="D34" s="1462" t="s">
        <v>8</v>
      </c>
      <c r="E34" s="1463"/>
      <c r="F34" s="1463"/>
      <c r="G34" s="1464"/>
      <c r="H34" s="1465"/>
      <c r="I34" s="1466"/>
      <c r="J34" s="1457"/>
      <c r="K34" s="1458"/>
      <c r="L34" s="1459" t="s">
        <v>422</v>
      </c>
      <c r="M34" s="1460"/>
      <c r="N34" s="1460"/>
      <c r="O34" s="1460"/>
      <c r="P34" s="1460"/>
      <c r="Q34" s="1460"/>
      <c r="R34" s="1460"/>
      <c r="S34" s="1460"/>
      <c r="T34" s="1460"/>
      <c r="U34" s="1467">
        <f>U33+U27</f>
        <v>0</v>
      </c>
      <c r="V34" s="1467"/>
      <c r="W34" s="1399">
        <v>1.98</v>
      </c>
      <c r="X34" s="1399"/>
      <c r="Y34" s="1399"/>
      <c r="Z34" s="1399"/>
      <c r="AA34" s="1399"/>
      <c r="AB34" s="1468">
        <f>U34*W34</f>
        <v>0</v>
      </c>
      <c r="AC34" s="1468"/>
      <c r="AD34" s="1468"/>
      <c r="AE34" s="146" t="s">
        <v>369</v>
      </c>
      <c r="AF34" s="105"/>
      <c r="AG34" s="1446" t="str">
        <f>IF(J34="","",IF(J34&gt;=0,IF(AB34&lt;=J34,"○","×"),""))</f>
        <v/>
      </c>
      <c r="AH34" s="1447"/>
      <c r="AI34" s="1448"/>
      <c r="AJ34" s="66"/>
    </row>
    <row r="35" spans="1:41" ht="20.100000000000001" customHeight="1">
      <c r="A35" s="61"/>
      <c r="B35" s="67"/>
      <c r="C35" s="91"/>
      <c r="D35" s="1449" t="s">
        <v>26</v>
      </c>
      <c r="E35" s="1450"/>
      <c r="F35" s="1450"/>
      <c r="G35" s="1451"/>
      <c r="H35" s="1452">
        <f>SUM(H29,H33,H34)</f>
        <v>0</v>
      </c>
      <c r="I35" s="1453"/>
      <c r="J35" s="1454">
        <f>J29+J33+J34</f>
        <v>0</v>
      </c>
      <c r="K35" s="1455"/>
      <c r="L35" s="106"/>
      <c r="M35" s="107"/>
      <c r="N35" s="107"/>
      <c r="O35" s="107"/>
      <c r="P35" s="107"/>
      <c r="Q35" s="108"/>
      <c r="R35" s="108"/>
      <c r="S35" s="107"/>
      <c r="T35" s="108"/>
      <c r="U35" s="108"/>
      <c r="V35" s="107"/>
      <c r="W35" s="107"/>
      <c r="X35" s="107"/>
      <c r="Y35" s="107"/>
      <c r="Z35" s="107"/>
      <c r="AA35" s="107"/>
      <c r="AB35" s="109"/>
      <c r="AC35" s="109"/>
      <c r="AD35" s="109"/>
      <c r="AE35" s="107"/>
      <c r="AF35" s="105"/>
      <c r="AG35" s="1456"/>
      <c r="AH35" s="1456"/>
      <c r="AI35" s="1456"/>
      <c r="AJ35" s="66"/>
    </row>
    <row r="36" spans="1:41" ht="24" customHeight="1">
      <c r="A36" s="61"/>
      <c r="B36" s="67"/>
      <c r="C36" s="91"/>
      <c r="D36" s="1296" t="s">
        <v>107</v>
      </c>
      <c r="E36" s="1297"/>
      <c r="F36" s="1297"/>
      <c r="G36" s="1297"/>
      <c r="H36" s="1297"/>
      <c r="I36" s="1297"/>
      <c r="J36" s="1457"/>
      <c r="K36" s="1458"/>
      <c r="L36" s="1459" t="s">
        <v>423</v>
      </c>
      <c r="M36" s="1460"/>
      <c r="N36" s="1460"/>
      <c r="O36" s="1460"/>
      <c r="P36" s="1460"/>
      <c r="Q36" s="1460"/>
      <c r="R36" s="1460"/>
      <c r="S36" s="1460"/>
      <c r="T36" s="1460"/>
      <c r="U36" s="1461">
        <f>U33+U27</f>
        <v>0</v>
      </c>
      <c r="V36" s="1461"/>
      <c r="W36" s="1399">
        <v>3.3</v>
      </c>
      <c r="X36" s="1399"/>
      <c r="Y36" s="1399"/>
      <c r="Z36" s="1399"/>
      <c r="AA36" s="1399"/>
      <c r="AB36" s="1473">
        <f>U36*W36</f>
        <v>0</v>
      </c>
      <c r="AC36" s="1473"/>
      <c r="AD36" s="1473"/>
      <c r="AE36" s="110" t="s">
        <v>369</v>
      </c>
      <c r="AF36" s="110"/>
      <c r="AG36" s="1446" t="str">
        <f>IF(J36="","",IF(J36&gt;=0,IF(AB36:AB36&lt;=J36,"○","×"),""))</f>
        <v/>
      </c>
      <c r="AH36" s="1447"/>
      <c r="AI36" s="1448"/>
      <c r="AJ36" s="66"/>
    </row>
    <row r="37" spans="1:41" s="111" customFormat="1" ht="3.75" customHeight="1">
      <c r="B37" s="112"/>
      <c r="C37" s="113"/>
      <c r="D37" s="1474"/>
      <c r="E37" s="1474"/>
      <c r="F37" s="1474"/>
      <c r="G37" s="1474"/>
      <c r="H37" s="1474"/>
      <c r="I37" s="1474"/>
      <c r="J37" s="1474"/>
      <c r="K37" s="1474"/>
      <c r="L37" s="1474"/>
      <c r="M37" s="1474"/>
      <c r="N37" s="1474"/>
      <c r="O37" s="1474"/>
      <c r="P37" s="1474"/>
      <c r="Q37" s="1474"/>
      <c r="R37" s="1474"/>
      <c r="S37" s="1474"/>
      <c r="T37" s="1474"/>
      <c r="U37" s="1474"/>
      <c r="V37" s="1474"/>
      <c r="W37" s="1474"/>
      <c r="X37" s="1474"/>
      <c r="Y37" s="1474"/>
      <c r="Z37" s="1474"/>
      <c r="AA37" s="1474"/>
      <c r="AB37" s="1474"/>
      <c r="AC37" s="1474"/>
      <c r="AD37" s="1474"/>
      <c r="AE37" s="1474"/>
      <c r="AF37" s="1474"/>
      <c r="AG37" s="1474"/>
      <c r="AH37" s="1474"/>
      <c r="AI37" s="1474"/>
      <c r="AJ37" s="114"/>
    </row>
    <row r="38" spans="1:41" s="111" customFormat="1" ht="12" customHeight="1">
      <c r="B38" s="112"/>
      <c r="C38" s="61" t="s">
        <v>371</v>
      </c>
      <c r="E38" s="61"/>
      <c r="F38" s="61"/>
      <c r="G38" s="61"/>
      <c r="H38" s="61"/>
      <c r="I38" s="61"/>
      <c r="J38" s="61"/>
      <c r="K38" s="61"/>
      <c r="L38" s="61"/>
      <c r="M38" s="61"/>
      <c r="N38" s="61"/>
      <c r="O38" s="61"/>
      <c r="P38" s="61"/>
      <c r="Q38" s="61"/>
      <c r="R38" s="61"/>
      <c r="S38" s="61"/>
      <c r="T38" s="61"/>
      <c r="U38" s="61"/>
      <c r="V38" s="61"/>
      <c r="W38" s="115"/>
      <c r="X38" s="116" t="s">
        <v>124</v>
      </c>
      <c r="Y38" s="1475" t="s">
        <v>435</v>
      </c>
      <c r="Z38" s="1475"/>
      <c r="AA38" s="1475"/>
      <c r="AB38" s="1475"/>
      <c r="AC38" s="1475"/>
      <c r="AD38" s="1475"/>
      <c r="AE38" s="1475"/>
      <c r="AF38" s="1475"/>
      <c r="AG38" s="1475"/>
      <c r="AH38" s="1475"/>
      <c r="AI38" s="1475"/>
      <c r="AJ38" s="1476"/>
      <c r="AK38" s="112"/>
    </row>
    <row r="39" spans="1:41" s="111" customFormat="1" ht="12" customHeight="1">
      <c r="B39" s="112"/>
      <c r="C39" s="113"/>
      <c r="D39" s="61"/>
      <c r="E39" s="60" t="s">
        <v>374</v>
      </c>
      <c r="F39" s="61"/>
      <c r="G39" s="61"/>
      <c r="H39" s="78"/>
      <c r="I39" s="78"/>
      <c r="J39" s="117"/>
      <c r="K39" s="118" t="s">
        <v>372</v>
      </c>
      <c r="L39" s="61" t="s">
        <v>373</v>
      </c>
      <c r="M39" s="61"/>
      <c r="N39" s="61"/>
      <c r="Q39" s="61"/>
      <c r="R39" s="60"/>
      <c r="S39" s="60"/>
      <c r="T39" s="143"/>
      <c r="U39" s="118" t="s">
        <v>372</v>
      </c>
      <c r="V39" s="60"/>
      <c r="W39" s="115"/>
      <c r="X39" s="116"/>
      <c r="Y39" s="1475"/>
      <c r="Z39" s="1475"/>
      <c r="AA39" s="1475"/>
      <c r="AB39" s="1475"/>
      <c r="AC39" s="1475"/>
      <c r="AD39" s="1475"/>
      <c r="AE39" s="1475"/>
      <c r="AF39" s="1475"/>
      <c r="AG39" s="1475"/>
      <c r="AH39" s="1475"/>
      <c r="AI39" s="1475"/>
      <c r="AJ39" s="1476"/>
      <c r="AK39" s="112"/>
    </row>
    <row r="40" spans="1:41" s="111" customFormat="1" ht="12" customHeight="1">
      <c r="B40" s="112"/>
      <c r="C40" s="113"/>
      <c r="D40" s="61"/>
      <c r="E40" s="61" t="s">
        <v>418</v>
      </c>
      <c r="F40" s="61"/>
      <c r="G40" s="61"/>
      <c r="H40" s="78"/>
      <c r="I40" s="78"/>
      <c r="J40" s="117"/>
      <c r="K40" s="118" t="s">
        <v>136</v>
      </c>
      <c r="L40" s="60" t="s">
        <v>419</v>
      </c>
      <c r="M40" s="61"/>
      <c r="N40" s="61"/>
      <c r="Q40" s="61"/>
      <c r="R40" s="60"/>
      <c r="S40" s="60"/>
      <c r="T40" s="143"/>
      <c r="U40" s="118" t="s">
        <v>136</v>
      </c>
      <c r="V40" s="60"/>
      <c r="W40" s="115"/>
      <c r="X40" s="116" t="s">
        <v>428</v>
      </c>
      <c r="Y40" s="1472" t="s">
        <v>429</v>
      </c>
      <c r="Z40" s="1472"/>
      <c r="AA40" s="1472"/>
      <c r="AB40" s="1472"/>
      <c r="AC40" s="1472"/>
      <c r="AD40" s="1472"/>
      <c r="AE40" s="1472"/>
      <c r="AF40" s="1472"/>
      <c r="AG40" s="1472"/>
      <c r="AH40" s="1472"/>
      <c r="AI40" s="1472"/>
      <c r="AJ40" s="1477"/>
      <c r="AK40" s="112"/>
    </row>
    <row r="41" spans="1:41" s="111" customFormat="1" ht="12" customHeight="1">
      <c r="B41" s="112"/>
      <c r="C41" s="113"/>
      <c r="D41" s="61"/>
      <c r="E41" s="61" t="s">
        <v>420</v>
      </c>
      <c r="F41" s="61"/>
      <c r="G41" s="61"/>
      <c r="H41" s="78"/>
      <c r="I41" s="78"/>
      <c r="J41" s="117"/>
      <c r="K41" s="118" t="s">
        <v>136</v>
      </c>
      <c r="L41" s="61"/>
      <c r="M41" s="61"/>
      <c r="N41" s="61"/>
      <c r="Q41" s="61"/>
      <c r="R41" s="60"/>
      <c r="S41" s="60"/>
      <c r="T41" s="143"/>
      <c r="U41" s="118"/>
      <c r="V41" s="60"/>
      <c r="W41" s="115"/>
      <c r="X41" s="116"/>
      <c r="Y41" s="119"/>
      <c r="Z41" s="119"/>
      <c r="AA41" s="119"/>
      <c r="AB41" s="119"/>
      <c r="AC41" s="119"/>
      <c r="AD41" s="119"/>
      <c r="AE41" s="119"/>
      <c r="AF41" s="119"/>
      <c r="AG41" s="119"/>
      <c r="AH41" s="119"/>
      <c r="AI41" s="119"/>
      <c r="AJ41" s="120"/>
      <c r="AK41" s="112"/>
    </row>
    <row r="42" spans="1:41" s="111" customFormat="1" ht="12" customHeight="1">
      <c r="B42" s="112"/>
      <c r="C42" s="113"/>
      <c r="D42" s="60"/>
      <c r="E42" s="61"/>
      <c r="F42" s="60"/>
      <c r="G42" s="60"/>
      <c r="H42" s="60"/>
      <c r="I42" s="60"/>
      <c r="J42" s="143"/>
      <c r="K42" s="118"/>
      <c r="L42" s="60"/>
      <c r="M42" s="60"/>
      <c r="N42" s="60"/>
      <c r="Q42" s="60"/>
      <c r="R42" s="60"/>
      <c r="S42" s="60"/>
      <c r="T42" s="143"/>
      <c r="U42" s="118"/>
      <c r="V42" s="60"/>
      <c r="W42" s="115"/>
      <c r="X42" s="121"/>
      <c r="Y42" s="122"/>
      <c r="Z42" s="122"/>
      <c r="AA42" s="122"/>
      <c r="AB42" s="122"/>
      <c r="AC42" s="122"/>
      <c r="AD42" s="122"/>
      <c r="AE42" s="122"/>
      <c r="AF42" s="122"/>
      <c r="AG42" s="122"/>
      <c r="AH42" s="122"/>
      <c r="AI42" s="122"/>
      <c r="AJ42" s="123"/>
      <c r="AK42" s="112"/>
    </row>
    <row r="43" spans="1:41" s="111" customFormat="1" ht="12" customHeight="1">
      <c r="B43" s="112"/>
      <c r="C43" s="61" t="s">
        <v>424</v>
      </c>
      <c r="D43" s="60"/>
      <c r="E43" s="61"/>
      <c r="F43" s="60"/>
      <c r="G43" s="60"/>
      <c r="H43" s="60"/>
      <c r="I43" s="60"/>
      <c r="J43" s="143"/>
      <c r="K43" s="73"/>
      <c r="L43" s="60"/>
      <c r="M43" s="60"/>
      <c r="N43" s="60"/>
      <c r="O43" s="148"/>
      <c r="P43" s="148"/>
      <c r="Q43" s="60"/>
      <c r="R43" s="60"/>
      <c r="S43" s="60"/>
      <c r="T43" s="143"/>
      <c r="U43" s="73"/>
      <c r="V43" s="60"/>
      <c r="W43" s="115"/>
      <c r="X43" s="121" t="s">
        <v>124</v>
      </c>
      <c r="Y43" s="1470" t="s">
        <v>396</v>
      </c>
      <c r="Z43" s="1470"/>
      <c r="AA43" s="1470"/>
      <c r="AB43" s="1470"/>
      <c r="AC43" s="1470"/>
      <c r="AD43" s="1470"/>
      <c r="AE43" s="1470"/>
      <c r="AF43" s="1470"/>
      <c r="AG43" s="1470"/>
      <c r="AH43" s="1470"/>
      <c r="AI43" s="1470"/>
      <c r="AJ43" s="1471"/>
      <c r="AK43" s="54"/>
      <c r="AL43" s="54"/>
      <c r="AM43" s="54"/>
      <c r="AN43" s="54"/>
      <c r="AO43" s="54"/>
    </row>
    <row r="44" spans="1:41" s="111" customFormat="1" ht="12" customHeight="1">
      <c r="B44" s="112"/>
      <c r="C44" s="113"/>
      <c r="D44" s="1469" t="s">
        <v>395</v>
      </c>
      <c r="E44" s="1469"/>
      <c r="F44" s="1472" t="s">
        <v>400</v>
      </c>
      <c r="G44" s="1472"/>
      <c r="H44" s="1472"/>
      <c r="I44" s="1472"/>
      <c r="J44" s="1472"/>
      <c r="K44" s="1472"/>
      <c r="L44" s="1472"/>
      <c r="M44" s="1472"/>
      <c r="N44" s="1472"/>
      <c r="O44" s="1472"/>
      <c r="P44" s="1472"/>
      <c r="Q44" s="1472"/>
      <c r="R44" s="1472"/>
      <c r="S44" s="1472"/>
      <c r="T44" s="1472"/>
      <c r="U44" s="1472"/>
      <c r="V44" s="1472"/>
      <c r="W44" s="115"/>
      <c r="X44" s="121"/>
      <c r="Y44" s="1470"/>
      <c r="Z44" s="1470"/>
      <c r="AA44" s="1470"/>
      <c r="AB44" s="1470"/>
      <c r="AC44" s="1470"/>
      <c r="AD44" s="1470"/>
      <c r="AE44" s="1470"/>
      <c r="AF44" s="1470"/>
      <c r="AG44" s="1470"/>
      <c r="AH44" s="1470"/>
      <c r="AI44" s="1470"/>
      <c r="AJ44" s="1471"/>
    </row>
    <row r="45" spans="1:41" s="111" customFormat="1" ht="12" customHeight="1">
      <c r="B45" s="112"/>
      <c r="C45" s="113"/>
      <c r="D45" s="1469" t="s">
        <v>401</v>
      </c>
      <c r="E45" s="1469"/>
      <c r="F45" s="125" t="s">
        <v>402</v>
      </c>
      <c r="G45" s="122"/>
      <c r="H45" s="122"/>
      <c r="I45" s="122"/>
      <c r="J45" s="122"/>
      <c r="K45" s="122"/>
      <c r="L45" s="122"/>
      <c r="M45" s="122"/>
      <c r="N45" s="122"/>
      <c r="O45" s="122"/>
      <c r="P45" s="122"/>
      <c r="Q45" s="122"/>
      <c r="R45" s="122"/>
      <c r="S45" s="122"/>
      <c r="T45" s="122"/>
      <c r="U45" s="122"/>
      <c r="V45" s="122"/>
      <c r="W45" s="115"/>
      <c r="X45" s="121" t="s">
        <v>124</v>
      </c>
      <c r="Y45" s="1470" t="s">
        <v>398</v>
      </c>
      <c r="Z45" s="1470"/>
      <c r="AA45" s="1470"/>
      <c r="AB45" s="1470"/>
      <c r="AC45" s="1470"/>
      <c r="AD45" s="1470"/>
      <c r="AE45" s="1470"/>
      <c r="AF45" s="1470"/>
      <c r="AG45" s="1470"/>
      <c r="AH45" s="1470"/>
      <c r="AI45" s="1470"/>
      <c r="AJ45" s="1471"/>
    </row>
    <row r="46" spans="1:41" s="111" customFormat="1" ht="12" customHeight="1">
      <c r="B46" s="112"/>
      <c r="C46" s="113"/>
      <c r="D46" s="1469"/>
      <c r="E46" s="1469"/>
      <c r="F46" s="1472" t="s">
        <v>403</v>
      </c>
      <c r="G46" s="1472"/>
      <c r="H46" s="1472"/>
      <c r="I46" s="1472"/>
      <c r="J46" s="1472"/>
      <c r="K46" s="1472"/>
      <c r="L46" s="1472"/>
      <c r="M46" s="1472"/>
      <c r="N46" s="1472"/>
      <c r="O46" s="1472"/>
      <c r="P46" s="1472"/>
      <c r="Q46" s="1472"/>
      <c r="R46" s="1472"/>
      <c r="S46" s="1472"/>
      <c r="T46" s="1472"/>
      <c r="U46" s="1472"/>
      <c r="V46" s="1472"/>
      <c r="W46" s="115"/>
      <c r="X46" s="121"/>
      <c r="Y46" s="1470"/>
      <c r="Z46" s="1470"/>
      <c r="AA46" s="1470"/>
      <c r="AB46" s="1470"/>
      <c r="AC46" s="1470"/>
      <c r="AD46" s="1470"/>
      <c r="AE46" s="1470"/>
      <c r="AF46" s="1470"/>
      <c r="AG46" s="1470"/>
      <c r="AH46" s="1470"/>
      <c r="AI46" s="1470"/>
      <c r="AJ46" s="1471"/>
    </row>
    <row r="47" spans="1:41" s="111" customFormat="1" ht="12" customHeight="1">
      <c r="B47" s="112"/>
      <c r="C47" s="113"/>
      <c r="D47" s="1469" t="s">
        <v>404</v>
      </c>
      <c r="E47" s="1469"/>
      <c r="F47" s="1472" t="s">
        <v>405</v>
      </c>
      <c r="G47" s="1472"/>
      <c r="H47" s="1472"/>
      <c r="I47" s="1472"/>
      <c r="J47" s="1472"/>
      <c r="K47" s="1472"/>
      <c r="L47" s="1472"/>
      <c r="M47" s="1472"/>
      <c r="N47" s="1472"/>
      <c r="O47" s="1472"/>
      <c r="P47" s="1472"/>
      <c r="Q47" s="1472"/>
      <c r="R47" s="1472"/>
      <c r="S47" s="1472"/>
      <c r="T47" s="1472"/>
      <c r="U47" s="1472"/>
      <c r="V47" s="1472"/>
      <c r="W47" s="52"/>
      <c r="X47" s="56"/>
      <c r="Y47" s="1470"/>
      <c r="Z47" s="1470"/>
      <c r="AA47" s="1470"/>
      <c r="AB47" s="1470"/>
      <c r="AC47" s="1470"/>
      <c r="AD47" s="1470"/>
      <c r="AE47" s="1470"/>
      <c r="AF47" s="1470"/>
      <c r="AG47" s="1470"/>
      <c r="AH47" s="1470"/>
      <c r="AI47" s="1470"/>
      <c r="AJ47" s="1471"/>
    </row>
    <row r="48" spans="1:41" s="111" customFormat="1" ht="12" customHeight="1">
      <c r="B48" s="112"/>
      <c r="C48" s="113"/>
      <c r="D48" s="1469" t="s">
        <v>406</v>
      </c>
      <c r="E48" s="1469"/>
      <c r="F48" s="125" t="s">
        <v>407</v>
      </c>
      <c r="G48" s="125"/>
      <c r="H48" s="125"/>
      <c r="I48" s="125"/>
      <c r="J48" s="125"/>
      <c r="K48" s="125"/>
      <c r="L48" s="125"/>
      <c r="M48" s="125"/>
      <c r="N48" s="125"/>
      <c r="O48" s="125"/>
      <c r="P48" s="125"/>
      <c r="Q48" s="125"/>
      <c r="R48" s="125"/>
      <c r="S48" s="125"/>
      <c r="T48" s="125"/>
      <c r="U48" s="125"/>
      <c r="V48" s="125"/>
      <c r="W48" s="53"/>
      <c r="X48" s="57"/>
      <c r="Y48" s="53"/>
      <c r="Z48" s="53"/>
      <c r="AA48" s="122"/>
      <c r="AB48" s="122"/>
      <c r="AC48" s="122"/>
      <c r="AD48" s="122"/>
      <c r="AE48" s="122"/>
      <c r="AF48" s="122"/>
      <c r="AG48" s="122"/>
      <c r="AH48" s="122"/>
      <c r="AI48" s="122"/>
      <c r="AJ48" s="123"/>
      <c r="AK48" s="112"/>
    </row>
    <row r="49" spans="1:37" s="111" customFormat="1" ht="12" customHeight="1">
      <c r="B49" s="112"/>
      <c r="C49" s="113"/>
      <c r="D49" s="1469" t="s">
        <v>408</v>
      </c>
      <c r="E49" s="1469"/>
      <c r="F49" s="125" t="s">
        <v>409</v>
      </c>
      <c r="G49" s="149"/>
      <c r="H49" s="149"/>
      <c r="I49" s="149"/>
      <c r="J49" s="149"/>
      <c r="K49" s="149"/>
      <c r="L49" s="149"/>
      <c r="M49" s="149"/>
      <c r="N49" s="149"/>
      <c r="O49" s="149"/>
      <c r="P49" s="149"/>
      <c r="Q49" s="149"/>
      <c r="R49" s="149"/>
      <c r="S49" s="149"/>
      <c r="T49" s="149"/>
      <c r="U49" s="149"/>
      <c r="V49" s="149"/>
      <c r="W49" s="55"/>
      <c r="X49" s="58"/>
      <c r="Y49" s="55"/>
      <c r="Z49" s="55"/>
      <c r="AA49" s="122"/>
      <c r="AB49" s="122"/>
      <c r="AC49" s="122"/>
      <c r="AD49" s="122"/>
      <c r="AE49" s="122"/>
      <c r="AF49" s="122"/>
      <c r="AG49" s="122"/>
      <c r="AH49" s="122"/>
      <c r="AI49" s="122"/>
      <c r="AJ49" s="123"/>
      <c r="AK49" s="112"/>
    </row>
    <row r="50" spans="1:37" s="111" customFormat="1" ht="12" customHeight="1">
      <c r="B50" s="112"/>
      <c r="C50" s="113"/>
      <c r="D50" s="1469" t="s">
        <v>411</v>
      </c>
      <c r="E50" s="1469"/>
      <c r="F50" s="1472" t="s">
        <v>410</v>
      </c>
      <c r="G50" s="1472"/>
      <c r="H50" s="1472"/>
      <c r="I50" s="1472"/>
      <c r="J50" s="1472"/>
      <c r="K50" s="1472"/>
      <c r="L50" s="1472"/>
      <c r="M50" s="1472"/>
      <c r="N50" s="1472"/>
      <c r="O50" s="1472"/>
      <c r="P50" s="1472"/>
      <c r="Q50" s="1472"/>
      <c r="R50" s="1472"/>
      <c r="S50" s="1472"/>
      <c r="T50" s="1472"/>
      <c r="U50" s="1472"/>
      <c r="V50" s="1472"/>
      <c r="W50" s="52"/>
      <c r="X50" s="56"/>
      <c r="Y50" s="52"/>
      <c r="Z50" s="52"/>
      <c r="AA50" s="122"/>
      <c r="AB50" s="122"/>
      <c r="AC50" s="122"/>
      <c r="AD50" s="122"/>
      <c r="AE50" s="122"/>
      <c r="AF50" s="122"/>
      <c r="AG50" s="122"/>
      <c r="AH50" s="122"/>
      <c r="AI50" s="122"/>
      <c r="AJ50" s="123"/>
      <c r="AK50" s="112"/>
    </row>
    <row r="51" spans="1:37" s="111" customFormat="1" ht="12" customHeight="1">
      <c r="B51" s="112"/>
      <c r="C51" s="113"/>
      <c r="D51" s="1469" t="s">
        <v>415</v>
      </c>
      <c r="E51" s="1469"/>
      <c r="F51" s="1472" t="s">
        <v>412</v>
      </c>
      <c r="G51" s="1472"/>
      <c r="H51" s="1472"/>
      <c r="I51" s="1472"/>
      <c r="J51" s="1472"/>
      <c r="K51" s="1472"/>
      <c r="L51" s="1472"/>
      <c r="M51" s="1472"/>
      <c r="N51" s="1472"/>
      <c r="O51" s="1472"/>
      <c r="P51" s="1472"/>
      <c r="Q51" s="1472"/>
      <c r="R51" s="1472"/>
      <c r="S51" s="1472"/>
      <c r="T51" s="1472"/>
      <c r="U51" s="1472"/>
      <c r="V51" s="1472"/>
      <c r="W51" s="52"/>
      <c r="X51" s="56"/>
      <c r="Y51" s="52"/>
      <c r="Z51" s="52"/>
      <c r="AA51" s="122"/>
      <c r="AB51" s="122"/>
      <c r="AC51" s="122"/>
      <c r="AD51" s="122"/>
      <c r="AE51" s="122"/>
      <c r="AF51" s="122"/>
      <c r="AG51" s="122"/>
      <c r="AH51" s="122"/>
      <c r="AI51" s="122"/>
      <c r="AJ51" s="123"/>
      <c r="AK51" s="112"/>
    </row>
    <row r="52" spans="1:37" s="111" customFormat="1" ht="12" customHeight="1">
      <c r="B52" s="112"/>
      <c r="C52" s="113"/>
      <c r="D52" s="1478" t="s">
        <v>416</v>
      </c>
      <c r="E52" s="1478"/>
      <c r="F52" s="124" t="s">
        <v>413</v>
      </c>
      <c r="G52" s="60"/>
      <c r="H52" s="60"/>
      <c r="I52" s="60"/>
      <c r="J52" s="143"/>
      <c r="K52" s="73"/>
      <c r="L52" s="60"/>
      <c r="M52" s="60"/>
      <c r="N52" s="60"/>
      <c r="O52" s="148"/>
      <c r="P52" s="148"/>
      <c r="Q52" s="60"/>
      <c r="R52" s="60"/>
      <c r="S52" s="60"/>
      <c r="T52" s="143"/>
      <c r="U52" s="73"/>
      <c r="V52" s="60"/>
      <c r="W52" s="115"/>
      <c r="X52" s="121"/>
      <c r="Y52" s="122"/>
      <c r="Z52" s="122"/>
      <c r="AA52" s="122"/>
      <c r="AB52" s="122"/>
      <c r="AC52" s="122"/>
      <c r="AD52" s="122"/>
      <c r="AE52" s="122"/>
      <c r="AF52" s="122"/>
      <c r="AG52" s="122"/>
      <c r="AH52" s="122"/>
      <c r="AI52" s="122"/>
      <c r="AJ52" s="123"/>
      <c r="AK52" s="112"/>
    </row>
    <row r="53" spans="1:37" s="111" customFormat="1" ht="12" customHeight="1">
      <c r="B53" s="112"/>
      <c r="C53" s="113"/>
      <c r="D53" s="1469" t="s">
        <v>417</v>
      </c>
      <c r="E53" s="1469"/>
      <c r="F53" s="1472" t="s">
        <v>414</v>
      </c>
      <c r="G53" s="1472"/>
      <c r="H53" s="1472"/>
      <c r="I53" s="1472"/>
      <c r="J53" s="1472"/>
      <c r="K53" s="1472"/>
      <c r="L53" s="1472"/>
      <c r="M53" s="1472"/>
      <c r="N53" s="1472"/>
      <c r="O53" s="1472"/>
      <c r="P53" s="1472"/>
      <c r="Q53" s="1472"/>
      <c r="R53" s="1472"/>
      <c r="S53" s="1472"/>
      <c r="T53" s="1472"/>
      <c r="U53" s="1472"/>
      <c r="V53" s="1472"/>
      <c r="W53" s="115"/>
      <c r="X53" s="121"/>
      <c r="Y53" s="122"/>
      <c r="Z53" s="122"/>
      <c r="AA53" s="122"/>
      <c r="AB53" s="122"/>
      <c r="AC53" s="122"/>
      <c r="AD53" s="122"/>
      <c r="AE53" s="122"/>
      <c r="AF53" s="122"/>
      <c r="AG53" s="122"/>
      <c r="AH53" s="122"/>
      <c r="AI53" s="122"/>
      <c r="AJ53" s="123"/>
      <c r="AK53" s="112"/>
    </row>
    <row r="54" spans="1:37" s="111" customFormat="1" ht="12" customHeight="1">
      <c r="B54" s="112"/>
      <c r="C54" s="113"/>
      <c r="D54" s="139"/>
      <c r="E54" s="139"/>
      <c r="F54" s="52"/>
      <c r="G54" s="52"/>
      <c r="H54" s="52"/>
      <c r="I54" s="52"/>
      <c r="J54" s="52"/>
      <c r="K54" s="52"/>
      <c r="L54" s="52"/>
      <c r="M54" s="52"/>
      <c r="N54" s="52"/>
      <c r="O54" s="52"/>
      <c r="P54" s="52"/>
      <c r="Q54" s="52"/>
      <c r="R54" s="52"/>
      <c r="S54" s="52"/>
      <c r="T54" s="52"/>
      <c r="U54" s="52"/>
      <c r="V54" s="52"/>
      <c r="W54" s="115"/>
      <c r="X54" s="121"/>
      <c r="Y54" s="122"/>
      <c r="Z54" s="122"/>
      <c r="AA54" s="122"/>
      <c r="AB54" s="122"/>
      <c r="AC54" s="122"/>
      <c r="AD54" s="122"/>
      <c r="AE54" s="122"/>
      <c r="AF54" s="122"/>
      <c r="AG54" s="122"/>
      <c r="AH54" s="122"/>
      <c r="AI54" s="122"/>
      <c r="AJ54" s="123"/>
      <c r="AK54" s="112"/>
    </row>
    <row r="55" spans="1:37" s="111" customFormat="1" ht="6" customHeight="1">
      <c r="B55" s="112"/>
      <c r="C55" s="113"/>
      <c r="D55" s="60"/>
      <c r="E55" s="61"/>
      <c r="F55" s="60"/>
      <c r="G55" s="60"/>
      <c r="H55" s="60"/>
      <c r="I55" s="60"/>
      <c r="J55" s="143"/>
      <c r="K55" s="118"/>
      <c r="L55" s="60"/>
      <c r="M55" s="60"/>
      <c r="N55" s="60"/>
      <c r="Q55" s="60"/>
      <c r="R55" s="60"/>
      <c r="S55" s="60"/>
      <c r="T55" s="143"/>
      <c r="U55" s="118"/>
      <c r="V55" s="60"/>
      <c r="W55" s="115"/>
      <c r="X55" s="121"/>
      <c r="Y55" s="122"/>
      <c r="Z55" s="122"/>
      <c r="AA55" s="122"/>
      <c r="AB55" s="122"/>
      <c r="AC55" s="122"/>
      <c r="AD55" s="122"/>
      <c r="AE55" s="122"/>
      <c r="AF55" s="122"/>
      <c r="AG55" s="122"/>
      <c r="AH55" s="122"/>
      <c r="AI55" s="122"/>
      <c r="AJ55" s="123"/>
      <c r="AK55" s="112"/>
    </row>
    <row r="56" spans="1:37" s="111" customFormat="1" ht="12" customHeight="1">
      <c r="B56" s="112"/>
      <c r="C56" s="60" t="s">
        <v>425</v>
      </c>
      <c r="D56" s="60"/>
      <c r="E56" s="61"/>
      <c r="F56" s="61"/>
      <c r="G56" s="61"/>
      <c r="H56" s="60"/>
      <c r="I56" s="60"/>
      <c r="J56" s="143"/>
      <c r="K56" s="118"/>
      <c r="L56" s="61"/>
      <c r="M56" s="61"/>
      <c r="N56" s="61"/>
      <c r="O56" s="78"/>
      <c r="P56" s="78"/>
      <c r="Q56" s="117"/>
      <c r="R56" s="118"/>
      <c r="S56" s="61"/>
      <c r="T56" s="64"/>
      <c r="U56" s="118"/>
      <c r="V56" s="61"/>
      <c r="W56" s="115"/>
      <c r="X56" s="121" t="s">
        <v>124</v>
      </c>
      <c r="Y56" s="125" t="s">
        <v>397</v>
      </c>
      <c r="Z56" s="125"/>
      <c r="AA56" s="125"/>
      <c r="AB56" s="125"/>
      <c r="AC56" s="125"/>
      <c r="AD56" s="125"/>
      <c r="AE56" s="125"/>
      <c r="AF56" s="125"/>
      <c r="AG56" s="125"/>
      <c r="AH56" s="125"/>
      <c r="AI56" s="125"/>
      <c r="AJ56" s="126"/>
      <c r="AK56" s="112"/>
    </row>
    <row r="57" spans="1:37" s="111" customFormat="1" ht="12" customHeight="1">
      <c r="B57" s="112"/>
      <c r="C57" s="61"/>
      <c r="D57" s="61" t="s">
        <v>385</v>
      </c>
      <c r="E57" s="115"/>
      <c r="F57" s="115"/>
      <c r="G57" s="115"/>
      <c r="H57" s="115"/>
      <c r="I57" s="115"/>
      <c r="J57" s="115"/>
      <c r="K57" s="115"/>
      <c r="L57" s="115"/>
      <c r="M57" s="115"/>
      <c r="N57" s="115"/>
      <c r="O57" s="115"/>
      <c r="P57" s="115"/>
      <c r="Q57" s="78"/>
      <c r="R57" s="78"/>
      <c r="S57" s="64"/>
      <c r="T57" s="79"/>
      <c r="U57" s="79"/>
      <c r="V57" s="115"/>
      <c r="W57" s="115"/>
      <c r="X57" s="127" t="s">
        <v>124</v>
      </c>
      <c r="Y57" s="125" t="s">
        <v>399</v>
      </c>
      <c r="Z57" s="125"/>
      <c r="AA57" s="125"/>
      <c r="AB57" s="125"/>
      <c r="AC57" s="125"/>
      <c r="AD57" s="125"/>
      <c r="AE57" s="125"/>
      <c r="AF57" s="125"/>
      <c r="AG57" s="125"/>
      <c r="AH57" s="125"/>
      <c r="AI57" s="125"/>
      <c r="AJ57" s="126"/>
      <c r="AK57" s="112"/>
    </row>
    <row r="58" spans="1:37" s="111" customFormat="1" ht="12" customHeight="1">
      <c r="B58" s="112"/>
      <c r="C58" s="113"/>
      <c r="D58" s="60"/>
      <c r="F58" s="115"/>
      <c r="G58" s="115"/>
      <c r="H58" s="115"/>
      <c r="I58" s="115"/>
      <c r="J58" s="115"/>
      <c r="K58" s="115"/>
      <c r="L58" s="115"/>
      <c r="M58" s="115"/>
      <c r="N58" s="115"/>
      <c r="O58" s="115"/>
      <c r="P58" s="115"/>
      <c r="Q58" s="78"/>
      <c r="R58" s="78"/>
      <c r="S58" s="64"/>
      <c r="T58" s="79"/>
      <c r="U58" s="79"/>
      <c r="V58" s="115"/>
      <c r="W58" s="115"/>
      <c r="X58" s="128"/>
      <c r="Y58" s="125"/>
      <c r="Z58" s="125"/>
      <c r="AA58" s="125"/>
      <c r="AB58" s="125"/>
      <c r="AC58" s="125"/>
      <c r="AD58" s="125"/>
      <c r="AE58" s="125"/>
      <c r="AF58" s="125"/>
      <c r="AG58" s="125"/>
      <c r="AH58" s="125"/>
      <c r="AI58" s="125"/>
      <c r="AJ58" s="126"/>
      <c r="AK58" s="112"/>
    </row>
    <row r="59" spans="1:37" ht="12" customHeight="1">
      <c r="A59" s="61"/>
      <c r="B59" s="67"/>
      <c r="C59" s="61"/>
      <c r="D59" s="61"/>
      <c r="E59" s="61"/>
      <c r="F59" s="61"/>
      <c r="G59" s="61"/>
      <c r="H59" s="61"/>
      <c r="I59" s="61"/>
      <c r="J59" s="61"/>
      <c r="K59" s="61"/>
      <c r="L59" s="61"/>
      <c r="M59" s="61"/>
      <c r="N59" s="61"/>
      <c r="O59" s="61"/>
      <c r="P59" s="61"/>
      <c r="Q59" s="64"/>
      <c r="R59" s="64"/>
      <c r="S59" s="61"/>
      <c r="T59" s="64"/>
      <c r="U59" s="64"/>
      <c r="V59" s="61"/>
      <c r="W59" s="61"/>
      <c r="X59" s="129"/>
      <c r="Y59" s="125"/>
      <c r="Z59" s="125"/>
      <c r="AA59" s="125"/>
      <c r="AB59" s="125"/>
      <c r="AC59" s="125"/>
      <c r="AD59" s="125"/>
      <c r="AE59" s="125"/>
      <c r="AF59" s="125"/>
      <c r="AG59" s="125"/>
      <c r="AH59" s="125"/>
      <c r="AI59" s="125"/>
      <c r="AJ59" s="126"/>
      <c r="AK59" s="72"/>
    </row>
    <row r="60" spans="1:37" ht="6.75" customHeight="1">
      <c r="A60" s="61"/>
      <c r="B60" s="67"/>
      <c r="C60" s="61"/>
      <c r="D60" s="61"/>
      <c r="E60" s="61"/>
      <c r="F60" s="61"/>
      <c r="G60" s="61"/>
      <c r="H60" s="61"/>
      <c r="I60" s="61"/>
      <c r="J60" s="61"/>
      <c r="K60" s="61"/>
      <c r="L60" s="61"/>
      <c r="M60" s="61"/>
      <c r="N60" s="61"/>
      <c r="O60" s="61"/>
      <c r="P60" s="61"/>
      <c r="Q60" s="64"/>
      <c r="R60" s="64"/>
      <c r="S60" s="61"/>
      <c r="T60" s="64"/>
      <c r="U60" s="64"/>
      <c r="V60" s="61"/>
      <c r="W60" s="61"/>
      <c r="X60" s="129"/>
      <c r="Y60" s="125"/>
      <c r="Z60" s="125"/>
      <c r="AA60" s="125"/>
      <c r="AB60" s="125"/>
      <c r="AC60" s="125"/>
      <c r="AD60" s="125"/>
      <c r="AE60" s="125"/>
      <c r="AF60" s="125"/>
      <c r="AG60" s="125"/>
      <c r="AH60" s="125"/>
      <c r="AI60" s="125"/>
      <c r="AJ60" s="126"/>
      <c r="AK60" s="72"/>
    </row>
    <row r="61" spans="1:37" ht="14.1" customHeight="1">
      <c r="A61" s="61"/>
      <c r="B61" s="67"/>
      <c r="C61" s="60" t="s">
        <v>426</v>
      </c>
      <c r="F61" s="61"/>
      <c r="G61" s="61"/>
      <c r="H61" s="61"/>
      <c r="I61" s="61"/>
      <c r="J61" s="61"/>
      <c r="K61" s="61"/>
      <c r="L61" s="61"/>
      <c r="M61" s="61"/>
      <c r="N61" s="61"/>
      <c r="O61" s="61"/>
      <c r="P61" s="61"/>
      <c r="Q61" s="78"/>
      <c r="R61" s="78"/>
      <c r="S61" s="64"/>
      <c r="T61" s="79"/>
      <c r="U61" s="79"/>
      <c r="V61" s="61"/>
      <c r="W61" s="61"/>
      <c r="X61" s="137" t="s">
        <v>124</v>
      </c>
      <c r="Y61" s="1472" t="s">
        <v>436</v>
      </c>
      <c r="Z61" s="1472"/>
      <c r="AA61" s="1472"/>
      <c r="AB61" s="1472"/>
      <c r="AC61" s="1472"/>
      <c r="AD61" s="1472"/>
      <c r="AE61" s="1472"/>
      <c r="AF61" s="1472"/>
      <c r="AG61" s="1472"/>
      <c r="AH61" s="1472"/>
      <c r="AI61" s="1472"/>
      <c r="AJ61" s="1477"/>
      <c r="AK61" s="72"/>
    </row>
    <row r="62" spans="1:37" ht="14.1" customHeight="1">
      <c r="A62" s="61"/>
      <c r="B62" s="67"/>
      <c r="C62" s="61"/>
      <c r="D62" s="61" t="s">
        <v>386</v>
      </c>
      <c r="F62" s="61"/>
      <c r="G62" s="61"/>
      <c r="H62" s="61"/>
      <c r="I62" s="61"/>
      <c r="J62" s="61"/>
      <c r="K62" s="61"/>
      <c r="L62" s="61"/>
      <c r="M62" s="61"/>
      <c r="N62" s="61"/>
      <c r="O62" s="61"/>
      <c r="P62" s="61"/>
      <c r="Q62" s="78"/>
      <c r="R62" s="78"/>
      <c r="S62" s="64"/>
      <c r="T62" s="79"/>
      <c r="U62" s="79"/>
      <c r="V62" s="61"/>
      <c r="W62" s="61"/>
      <c r="X62" s="129"/>
      <c r="Y62" s="1472"/>
      <c r="Z62" s="1472"/>
      <c r="AA62" s="1472"/>
      <c r="AB62" s="1472"/>
      <c r="AC62" s="1472"/>
      <c r="AD62" s="1472"/>
      <c r="AE62" s="1472"/>
      <c r="AF62" s="1472"/>
      <c r="AG62" s="1472"/>
      <c r="AH62" s="1472"/>
      <c r="AI62" s="1472"/>
      <c r="AJ62" s="1477"/>
      <c r="AK62" s="72"/>
    </row>
    <row r="63" spans="1:37" ht="14.1" customHeight="1">
      <c r="A63" s="61"/>
      <c r="B63" s="67"/>
      <c r="C63" s="61"/>
      <c r="D63" s="61" t="s">
        <v>387</v>
      </c>
      <c r="E63" s="130"/>
      <c r="F63" s="130"/>
      <c r="G63" s="130"/>
      <c r="H63" s="130"/>
      <c r="I63" s="130"/>
      <c r="J63" s="130"/>
      <c r="K63" s="130"/>
      <c r="L63" s="130"/>
      <c r="M63" s="130"/>
      <c r="N63" s="130"/>
      <c r="O63" s="130"/>
      <c r="P63" s="130"/>
      <c r="Q63" s="130"/>
      <c r="R63" s="130"/>
      <c r="S63" s="130"/>
      <c r="T63" s="130"/>
      <c r="U63" s="130"/>
      <c r="V63" s="130"/>
      <c r="W63" s="131"/>
      <c r="X63" s="128"/>
      <c r="Y63" s="1472"/>
      <c r="Z63" s="1472"/>
      <c r="AA63" s="1472"/>
      <c r="AB63" s="1472"/>
      <c r="AC63" s="1472"/>
      <c r="AD63" s="1472"/>
      <c r="AE63" s="1472"/>
      <c r="AF63" s="1472"/>
      <c r="AG63" s="1472"/>
      <c r="AH63" s="1472"/>
      <c r="AI63" s="1472"/>
      <c r="AJ63" s="1477"/>
      <c r="AK63" s="72"/>
    </row>
    <row r="64" spans="1:37" ht="14.1" customHeight="1">
      <c r="A64" s="61"/>
      <c r="B64" s="67"/>
      <c r="C64" s="61"/>
      <c r="D64" s="61"/>
      <c r="E64" s="130"/>
      <c r="F64" s="130"/>
      <c r="G64" s="130"/>
      <c r="H64" s="130"/>
      <c r="I64" s="130"/>
      <c r="J64" s="130"/>
      <c r="K64" s="130"/>
      <c r="L64" s="130"/>
      <c r="M64" s="130"/>
      <c r="N64" s="130"/>
      <c r="O64" s="130"/>
      <c r="P64" s="130"/>
      <c r="Q64" s="130"/>
      <c r="R64" s="130"/>
      <c r="S64" s="130"/>
      <c r="T64" s="130"/>
      <c r="U64" s="130"/>
      <c r="V64" s="130"/>
      <c r="W64" s="131"/>
      <c r="X64" s="138"/>
      <c r="Y64" s="1472"/>
      <c r="Z64" s="1472"/>
      <c r="AA64" s="1472"/>
      <c r="AB64" s="1472"/>
      <c r="AC64" s="1472"/>
      <c r="AD64" s="1472"/>
      <c r="AE64" s="1472"/>
      <c r="AF64" s="1472"/>
      <c r="AG64" s="1472"/>
      <c r="AH64" s="1472"/>
      <c r="AI64" s="1472"/>
      <c r="AJ64" s="1477"/>
      <c r="AK64" s="72"/>
    </row>
    <row r="65" spans="1:37" ht="6.95" customHeight="1">
      <c r="A65" s="61"/>
      <c r="B65" s="67"/>
      <c r="C65" s="61"/>
      <c r="D65" s="61"/>
      <c r="E65" s="61"/>
      <c r="F65" s="61"/>
      <c r="G65" s="61"/>
      <c r="H65" s="61"/>
      <c r="I65" s="61"/>
      <c r="J65" s="61"/>
      <c r="Q65" s="1271"/>
      <c r="R65" s="1271"/>
      <c r="S65" s="61"/>
      <c r="T65" s="1271"/>
      <c r="U65" s="1271"/>
      <c r="V65" s="61"/>
      <c r="W65" s="61"/>
      <c r="X65" s="69"/>
      <c r="Y65" s="1472"/>
      <c r="Z65" s="1472"/>
      <c r="AA65" s="1472"/>
      <c r="AB65" s="1472"/>
      <c r="AC65" s="1472"/>
      <c r="AD65" s="1472"/>
      <c r="AE65" s="1472"/>
      <c r="AF65" s="1472"/>
      <c r="AG65" s="1472"/>
      <c r="AH65" s="1472"/>
      <c r="AI65" s="1472"/>
      <c r="AJ65" s="1477"/>
      <c r="AK65" s="72"/>
    </row>
    <row r="66" spans="1:37" ht="6.95" customHeight="1" thickBot="1">
      <c r="A66" s="61"/>
      <c r="B66" s="132"/>
      <c r="C66" s="133"/>
      <c r="D66" s="133"/>
      <c r="E66" s="133"/>
      <c r="F66" s="133"/>
      <c r="G66" s="133"/>
      <c r="H66" s="133"/>
      <c r="I66" s="133"/>
      <c r="J66" s="133"/>
      <c r="K66" s="134"/>
      <c r="L66" s="134"/>
      <c r="M66" s="134"/>
      <c r="N66" s="134"/>
      <c r="O66" s="134"/>
      <c r="P66" s="134"/>
      <c r="Q66" s="135"/>
      <c r="R66" s="135"/>
      <c r="S66" s="133"/>
      <c r="T66" s="135"/>
      <c r="U66" s="135"/>
      <c r="V66" s="133"/>
      <c r="W66" s="133"/>
      <c r="X66" s="136"/>
      <c r="Y66" s="1479"/>
      <c r="Z66" s="1479"/>
      <c r="AA66" s="1479"/>
      <c r="AB66" s="1479"/>
      <c r="AC66" s="1479"/>
      <c r="AD66" s="1479"/>
      <c r="AE66" s="1479"/>
      <c r="AF66" s="1479"/>
      <c r="AG66" s="1479"/>
      <c r="AH66" s="1479"/>
      <c r="AI66" s="1479"/>
      <c r="AJ66" s="1480"/>
      <c r="AK66" s="72"/>
    </row>
    <row r="67" spans="1:37">
      <c r="Y67" s="88"/>
      <c r="Z67" s="88"/>
      <c r="AA67" s="88"/>
      <c r="AB67" s="88"/>
      <c r="AC67" s="88"/>
      <c r="AD67" s="88"/>
      <c r="AE67" s="88"/>
      <c r="AF67" s="88"/>
      <c r="AG67" s="88"/>
      <c r="AH67" s="88"/>
      <c r="AI67" s="88"/>
    </row>
    <row r="68" spans="1:37">
      <c r="AD68" s="88"/>
      <c r="AE68" s="88"/>
      <c r="AF68" s="88"/>
      <c r="AG68" s="88"/>
      <c r="AH68" s="88"/>
      <c r="AI68" s="88"/>
    </row>
  </sheetData>
  <mergeCells count="178">
    <mergeCell ref="D52:E52"/>
    <mergeCell ref="D53:E53"/>
    <mergeCell ref="F53:V53"/>
    <mergeCell ref="Y61:AJ66"/>
    <mergeCell ref="Q65:R65"/>
    <mergeCell ref="T65:U65"/>
    <mergeCell ref="D48:E48"/>
    <mergeCell ref="D49:E49"/>
    <mergeCell ref="D50:E50"/>
    <mergeCell ref="F50:V50"/>
    <mergeCell ref="D51:E51"/>
    <mergeCell ref="F51:V51"/>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J33:K33"/>
    <mergeCell ref="N33:R33"/>
    <mergeCell ref="S33:T33"/>
    <mergeCell ref="U33:V33"/>
    <mergeCell ref="E31:G31"/>
    <mergeCell ref="H31:I31"/>
    <mergeCell ref="J31:K31"/>
    <mergeCell ref="U31:V31"/>
    <mergeCell ref="J32:K32"/>
    <mergeCell ref="U32:V32"/>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AG23:AI25"/>
    <mergeCell ref="L24:T24"/>
    <mergeCell ref="U24:V24"/>
    <mergeCell ref="W24:AA24"/>
    <mergeCell ref="AB24:AD24"/>
    <mergeCell ref="AE24:AF24"/>
    <mergeCell ref="L25:T25"/>
    <mergeCell ref="U25:V25"/>
    <mergeCell ref="W25:AA25"/>
    <mergeCell ref="AB25:AD25"/>
    <mergeCell ref="AE25:AF25"/>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s>
  <phoneticPr fontId="4"/>
  <printOptions horizontalCentered="1"/>
  <pageMargins left="0.70866141732283472" right="0.31496062992125984" top="0.39370078740157483" bottom="0.31496062992125984" header="0.51181102362204722" footer="0.35433070866141736"/>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C000"/>
  </sheetPr>
  <dimension ref="A1:BZ84"/>
  <sheetViews>
    <sheetView showGridLines="0" view="pageBreakPreview" zoomScaleNormal="100" zoomScaleSheetLayoutView="100" workbookViewId="0">
      <selection activeCell="T6" sqref="T6:U6"/>
    </sheetView>
  </sheetViews>
  <sheetFormatPr defaultColWidth="8" defaultRowHeight="12"/>
  <cols>
    <col min="1" max="2" width="1.375" style="12" customWidth="1"/>
    <col min="3" max="38" width="2.375" style="12" customWidth="1"/>
    <col min="39" max="56" width="1.875" style="12" customWidth="1"/>
    <col min="57" max="57" width="1.875" style="228" customWidth="1"/>
    <col min="58" max="58" width="1.875" style="12" customWidth="1"/>
    <col min="59" max="59" width="2" style="12" customWidth="1"/>
    <col min="60" max="66" width="2.375" style="12" customWidth="1"/>
    <col min="67" max="84" width="2" style="12" customWidth="1"/>
    <col min="85" max="16384" width="8" style="12"/>
  </cols>
  <sheetData>
    <row r="1" spans="1:78" ht="14.1" customHeight="1">
      <c r="A1" s="1770" t="s">
        <v>1520</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595"/>
      <c r="AN1" s="382"/>
      <c r="AO1" s="382"/>
      <c r="AP1" s="382"/>
      <c r="AQ1" s="382"/>
      <c r="AR1" s="382"/>
      <c r="AS1" s="595"/>
      <c r="AT1" s="595"/>
      <c r="AU1" s="595"/>
      <c r="AV1" s="595"/>
      <c r="AW1" s="595"/>
      <c r="AX1" s="595"/>
      <c r="AY1" s="595"/>
      <c r="AZ1" s="595"/>
      <c r="BA1" s="595"/>
      <c r="BB1" s="595"/>
      <c r="BC1" s="595"/>
      <c r="BD1" s="595"/>
      <c r="BE1" s="595"/>
    </row>
    <row r="2" spans="1:78" ht="5.0999999999999996" customHeight="1" thickBot="1"/>
    <row r="3" spans="1:78" ht="14.1" customHeight="1">
      <c r="B3" s="1769" t="s">
        <v>177</v>
      </c>
      <c r="C3" s="1767"/>
      <c r="D3" s="1767"/>
      <c r="E3" s="1767"/>
      <c r="F3" s="1767"/>
      <c r="G3" s="1767"/>
      <c r="H3" s="1767"/>
      <c r="I3" s="1767"/>
      <c r="J3" s="1767"/>
      <c r="K3" s="1767"/>
      <c r="L3" s="1767"/>
      <c r="M3" s="1767"/>
      <c r="N3" s="1767"/>
      <c r="O3" s="1767"/>
      <c r="P3" s="1767"/>
      <c r="Q3" s="1767"/>
      <c r="R3" s="1767"/>
      <c r="S3" s="1767"/>
      <c r="T3" s="1767"/>
      <c r="U3" s="1767"/>
      <c r="V3" s="1767"/>
      <c r="W3" s="1767"/>
      <c r="X3" s="1767"/>
      <c r="Y3" s="2563"/>
      <c r="Z3" s="1766" t="s">
        <v>465</v>
      </c>
      <c r="AA3" s="1767"/>
      <c r="AB3" s="1767"/>
      <c r="AC3" s="1767"/>
      <c r="AD3" s="1767"/>
      <c r="AE3" s="1767"/>
      <c r="AF3" s="1767"/>
      <c r="AG3" s="1767"/>
      <c r="AH3" s="1767"/>
      <c r="AI3" s="1767"/>
      <c r="AJ3" s="1767"/>
      <c r="AK3" s="1767"/>
      <c r="AL3" s="1768"/>
      <c r="AM3" s="51"/>
      <c r="AN3" s="51"/>
      <c r="AO3" s="51"/>
      <c r="AP3" s="51"/>
      <c r="AQ3" s="51"/>
      <c r="AR3" s="51"/>
      <c r="AS3" s="51"/>
      <c r="AT3" s="51"/>
      <c r="AU3" s="51"/>
      <c r="AV3" s="51"/>
      <c r="AW3" s="51"/>
      <c r="AX3" s="51"/>
      <c r="AY3" s="51"/>
      <c r="AZ3" s="51"/>
      <c r="BA3" s="51"/>
      <c r="BB3" s="51"/>
      <c r="BC3" s="51"/>
      <c r="BD3" s="51"/>
      <c r="BE3" s="51"/>
    </row>
    <row r="4" spans="1:78" ht="14.1" customHeight="1">
      <c r="B4" s="2119">
        <v>4</v>
      </c>
      <c r="C4" s="2120"/>
      <c r="D4" s="1791" t="s">
        <v>470</v>
      </c>
      <c r="E4" s="1791"/>
      <c r="F4" s="1791"/>
      <c r="G4" s="1791"/>
      <c r="H4" s="1791"/>
      <c r="I4" s="1791"/>
      <c r="J4" s="1791"/>
      <c r="K4" s="1791"/>
      <c r="L4" s="1791"/>
      <c r="M4" s="1791"/>
      <c r="N4" s="1791"/>
      <c r="O4" s="1791"/>
      <c r="P4" s="1791"/>
      <c r="Q4" s="1791"/>
      <c r="R4" s="1791"/>
      <c r="S4" s="1791"/>
      <c r="T4" s="1791"/>
      <c r="U4" s="1791"/>
      <c r="V4" s="1791"/>
      <c r="W4" s="1791"/>
      <c r="X4" s="1791"/>
      <c r="Y4" s="3"/>
      <c r="Z4" s="19"/>
      <c r="AA4" s="245"/>
      <c r="AB4" s="245"/>
      <c r="AC4" s="245"/>
      <c r="AD4" s="246"/>
      <c r="AE4" s="246"/>
      <c r="AF4" s="246"/>
      <c r="AG4" s="246"/>
      <c r="AH4" s="246"/>
      <c r="AI4" s="246"/>
      <c r="AJ4" s="246"/>
      <c r="AK4" s="246"/>
      <c r="AL4" s="1102"/>
      <c r="AM4" s="608"/>
      <c r="AN4" s="202"/>
      <c r="AO4" s="203"/>
      <c r="AP4" s="203"/>
      <c r="AQ4" s="203"/>
      <c r="AR4" s="203"/>
      <c r="AS4" s="203"/>
      <c r="AT4" s="203"/>
      <c r="AU4" s="203"/>
      <c r="AV4" s="203"/>
      <c r="AW4" s="203"/>
      <c r="AX4" s="203"/>
      <c r="AY4" s="203"/>
      <c r="AZ4" s="203"/>
      <c r="BA4" s="203"/>
      <c r="BB4" s="203"/>
      <c r="BC4" s="203"/>
      <c r="BD4" s="203"/>
      <c r="BE4" s="203"/>
      <c r="BF4" s="203"/>
      <c r="BG4" s="203"/>
      <c r="BH4" s="203"/>
    </row>
    <row r="5" spans="1:78" ht="14.1" customHeight="1">
      <c r="B5" s="1630" t="s">
        <v>451</v>
      </c>
      <c r="C5" s="1631"/>
      <c r="D5" s="1632" t="s">
        <v>805</v>
      </c>
      <c r="E5" s="1632"/>
      <c r="F5" s="1632"/>
      <c r="G5" s="1632"/>
      <c r="H5" s="1632"/>
      <c r="I5" s="1632"/>
      <c r="J5" s="1632"/>
      <c r="K5" s="1632"/>
      <c r="L5" s="1632"/>
      <c r="M5" s="1632"/>
      <c r="N5" s="1632"/>
      <c r="O5" s="1632"/>
      <c r="P5" s="1632"/>
      <c r="Q5" s="1632"/>
      <c r="R5" s="1632"/>
      <c r="S5" s="1632"/>
      <c r="T5" s="1632"/>
      <c r="U5" s="1632"/>
      <c r="V5" s="1632"/>
      <c r="W5" s="1632"/>
      <c r="X5" s="1632"/>
      <c r="Y5" s="1632"/>
      <c r="Z5" s="1632"/>
      <c r="AA5" s="1632"/>
      <c r="AB5" s="1632"/>
      <c r="AC5" s="1632"/>
      <c r="AD5" s="1632"/>
      <c r="AE5" s="1632"/>
      <c r="AF5" s="1632"/>
      <c r="AG5" s="1632"/>
      <c r="AH5" s="1632"/>
      <c r="AI5" s="1632"/>
      <c r="AJ5" s="1632"/>
      <c r="AK5" s="1632"/>
      <c r="AL5" s="16"/>
      <c r="AM5" s="608"/>
      <c r="AN5" s="203"/>
      <c r="AO5" s="203"/>
      <c r="AP5" s="203"/>
      <c r="AQ5" s="203"/>
      <c r="AR5" s="203"/>
      <c r="AS5" s="203"/>
      <c r="AT5" s="203"/>
      <c r="AU5" s="203"/>
      <c r="AV5" s="203"/>
      <c r="AW5" s="203"/>
      <c r="AX5" s="203"/>
      <c r="AY5" s="203"/>
      <c r="AZ5" s="203"/>
      <c r="BA5" s="203"/>
      <c r="BB5" s="203"/>
      <c r="BC5" s="203"/>
      <c r="BD5" s="203"/>
      <c r="BE5" s="203"/>
      <c r="BF5" s="203"/>
      <c r="BG5" s="203"/>
      <c r="BH5" s="203"/>
    </row>
    <row r="6" spans="1:78" ht="14.1" customHeight="1">
      <c r="B6" s="14"/>
      <c r="C6" s="1103" t="s">
        <v>36</v>
      </c>
      <c r="D6" s="2584" t="s">
        <v>1233</v>
      </c>
      <c r="E6" s="2584"/>
      <c r="F6" s="2584"/>
      <c r="G6" s="2584"/>
      <c r="H6" s="2564" t="s">
        <v>1703</v>
      </c>
      <c r="I6" s="2564"/>
      <c r="J6" s="2564"/>
      <c r="K6" s="2564"/>
      <c r="L6" s="2564"/>
      <c r="M6" s="2564"/>
      <c r="N6" s="2564"/>
      <c r="O6" s="2564"/>
      <c r="P6" s="2564"/>
      <c r="Q6" s="2564"/>
      <c r="R6" s="2564"/>
      <c r="S6" s="2564"/>
      <c r="T6" s="2580"/>
      <c r="U6" s="2580"/>
      <c r="V6" s="2456" t="s">
        <v>188</v>
      </c>
      <c r="W6" s="2456"/>
      <c r="X6" s="2456"/>
      <c r="Y6" s="2456"/>
      <c r="Z6" s="2456"/>
      <c r="AA6" s="2456"/>
      <c r="AB6" s="2586"/>
      <c r="AC6" s="2586"/>
      <c r="AD6" s="2456" t="s">
        <v>178</v>
      </c>
      <c r="AE6" s="2456"/>
      <c r="AF6" s="1104"/>
      <c r="AG6" s="1105" t="s">
        <v>28</v>
      </c>
      <c r="AH6" s="1104"/>
      <c r="AI6" s="1635" t="s">
        <v>179</v>
      </c>
      <c r="AJ6" s="1635"/>
      <c r="AK6" s="1635"/>
      <c r="AL6" s="266"/>
      <c r="AM6" s="1106"/>
      <c r="AN6" s="203"/>
      <c r="AO6" s="203"/>
      <c r="AP6" s="203"/>
      <c r="AQ6" s="203"/>
      <c r="AR6" s="203"/>
      <c r="AS6" s="203"/>
      <c r="AT6" s="203"/>
      <c r="AU6" s="203"/>
      <c r="AV6" s="203"/>
      <c r="AW6" s="203"/>
      <c r="AX6" s="203"/>
      <c r="AY6" s="203"/>
      <c r="AZ6" s="203"/>
      <c r="BA6" s="203"/>
      <c r="BB6" s="203"/>
      <c r="BC6" s="203"/>
      <c r="BD6" s="203"/>
      <c r="BE6" s="203"/>
      <c r="BF6" s="203"/>
      <c r="BG6" s="203"/>
      <c r="BH6" s="203"/>
    </row>
    <row r="7" spans="1:78" ht="14.1" customHeight="1">
      <c r="B7" s="14"/>
      <c r="C7" s="2570"/>
      <c r="D7" s="2481"/>
      <c r="E7" s="2571"/>
      <c r="F7" s="1852" t="s">
        <v>471</v>
      </c>
      <c r="G7" s="1853"/>
      <c r="H7" s="1853"/>
      <c r="I7" s="1854"/>
      <c r="J7" s="1852" t="s">
        <v>472</v>
      </c>
      <c r="K7" s="1853"/>
      <c r="L7" s="1853"/>
      <c r="M7" s="1854"/>
      <c r="N7" s="1852" t="s">
        <v>473</v>
      </c>
      <c r="O7" s="1853"/>
      <c r="P7" s="1853"/>
      <c r="Q7" s="1854"/>
      <c r="R7" s="1852" t="s">
        <v>442</v>
      </c>
      <c r="S7" s="1853"/>
      <c r="T7" s="1853"/>
      <c r="U7" s="1854"/>
      <c r="V7" s="1852" t="s">
        <v>474</v>
      </c>
      <c r="W7" s="1853"/>
      <c r="X7" s="1853"/>
      <c r="Y7" s="1854"/>
      <c r="Z7" s="1852" t="s">
        <v>444</v>
      </c>
      <c r="AA7" s="1853"/>
      <c r="AB7" s="1853"/>
      <c r="AC7" s="1853"/>
      <c r="AD7" s="1852" t="s">
        <v>180</v>
      </c>
      <c r="AE7" s="1853"/>
      <c r="AF7" s="1853"/>
      <c r="AG7" s="1854"/>
      <c r="AH7" s="1645" t="s">
        <v>147</v>
      </c>
      <c r="AI7" s="1646"/>
      <c r="AJ7" s="1647"/>
      <c r="AK7" s="48"/>
      <c r="AL7" s="266"/>
      <c r="AM7" s="1106"/>
      <c r="AN7" s="203"/>
      <c r="AO7" s="203"/>
      <c r="AP7" s="203"/>
      <c r="AQ7" s="203"/>
      <c r="AR7" s="203"/>
      <c r="AS7" s="203"/>
      <c r="AT7" s="203"/>
      <c r="AU7" s="203"/>
      <c r="AV7" s="203"/>
      <c r="AW7" s="203"/>
      <c r="AX7" s="203"/>
      <c r="AY7" s="203"/>
      <c r="AZ7" s="203"/>
      <c r="BA7" s="203"/>
      <c r="BB7" s="203"/>
      <c r="BC7" s="203"/>
      <c r="BD7" s="203"/>
      <c r="BE7" s="203"/>
      <c r="BF7" s="203"/>
      <c r="BG7" s="203"/>
      <c r="BH7" s="203"/>
      <c r="BI7" s="48"/>
      <c r="BJ7" s="48"/>
    </row>
    <row r="8" spans="1:78" ht="14.1" customHeight="1">
      <c r="B8" s="14"/>
      <c r="C8" s="2572"/>
      <c r="D8" s="2573"/>
      <c r="E8" s="2574"/>
      <c r="F8" s="2550" t="s">
        <v>1129</v>
      </c>
      <c r="G8" s="2551"/>
      <c r="H8" s="2510" t="s">
        <v>1130</v>
      </c>
      <c r="I8" s="2511"/>
      <c r="J8" s="2550" t="s">
        <v>1129</v>
      </c>
      <c r="K8" s="2551"/>
      <c r="L8" s="2510" t="s">
        <v>1130</v>
      </c>
      <c r="M8" s="2511"/>
      <c r="N8" s="2550" t="s">
        <v>1129</v>
      </c>
      <c r="O8" s="2551"/>
      <c r="P8" s="2510" t="s">
        <v>1130</v>
      </c>
      <c r="Q8" s="2511"/>
      <c r="R8" s="2550" t="s">
        <v>1129</v>
      </c>
      <c r="S8" s="2551"/>
      <c r="T8" s="2510" t="s">
        <v>1130</v>
      </c>
      <c r="U8" s="2511"/>
      <c r="V8" s="2550" t="s">
        <v>1129</v>
      </c>
      <c r="W8" s="2551"/>
      <c r="X8" s="2510" t="s">
        <v>1130</v>
      </c>
      <c r="Y8" s="2511"/>
      <c r="Z8" s="2550" t="s">
        <v>1129</v>
      </c>
      <c r="AA8" s="2551"/>
      <c r="AB8" s="2510" t="s">
        <v>1130</v>
      </c>
      <c r="AC8" s="2511"/>
      <c r="AD8" s="2550" t="s">
        <v>1129</v>
      </c>
      <c r="AE8" s="2551"/>
      <c r="AF8" s="2510" t="s">
        <v>1130</v>
      </c>
      <c r="AG8" s="2511"/>
      <c r="AH8" s="1648"/>
      <c r="AI8" s="1649"/>
      <c r="AJ8" s="1650"/>
      <c r="AK8" s="48"/>
      <c r="AL8" s="266"/>
      <c r="AM8" s="1106"/>
      <c r="AN8" s="203"/>
      <c r="AO8" s="203"/>
      <c r="AP8" s="203"/>
      <c r="AQ8" s="203"/>
      <c r="AR8" s="203"/>
      <c r="AS8" s="203"/>
      <c r="AT8" s="203"/>
      <c r="AU8" s="203"/>
      <c r="AV8" s="203"/>
      <c r="AW8" s="203"/>
      <c r="AX8" s="203"/>
      <c r="AY8" s="203"/>
      <c r="AZ8" s="203"/>
      <c r="BA8" s="203"/>
      <c r="BB8" s="203"/>
      <c r="BC8" s="203"/>
      <c r="BD8" s="203"/>
      <c r="BE8" s="203"/>
      <c r="BF8" s="203"/>
      <c r="BG8" s="203"/>
      <c r="BH8" s="203"/>
      <c r="BI8" s="48"/>
      <c r="BJ8" s="48"/>
    </row>
    <row r="9" spans="1:78" ht="14.1" customHeight="1">
      <c r="B9" s="14"/>
      <c r="C9" s="2581">
        <v>4</v>
      </c>
      <c r="D9" s="2582"/>
      <c r="E9" s="2583"/>
      <c r="F9" s="2548"/>
      <c r="G9" s="2549"/>
      <c r="H9" s="2578"/>
      <c r="I9" s="2579"/>
      <c r="J9" s="2548"/>
      <c r="K9" s="2549"/>
      <c r="L9" s="2578"/>
      <c r="M9" s="2579"/>
      <c r="N9" s="2548"/>
      <c r="O9" s="2549"/>
      <c r="P9" s="2578"/>
      <c r="Q9" s="2579"/>
      <c r="R9" s="2548"/>
      <c r="S9" s="2549"/>
      <c r="T9" s="2578"/>
      <c r="U9" s="2579"/>
      <c r="V9" s="2548"/>
      <c r="W9" s="2549"/>
      <c r="X9" s="2578"/>
      <c r="Y9" s="2579"/>
      <c r="Z9" s="2548"/>
      <c r="AA9" s="2549"/>
      <c r="AB9" s="2578"/>
      <c r="AC9" s="2579"/>
      <c r="AD9" s="2556">
        <f t="shared" ref="AD9:AD20" si="0">SUM(F9,J9,N9,R9,V9,Z9)</f>
        <v>0</v>
      </c>
      <c r="AE9" s="2557"/>
      <c r="AF9" s="2558">
        <f t="shared" ref="AF9:AF20" si="1">SUM(H9,L9,P9,T9,X9,AB9)</f>
        <v>0</v>
      </c>
      <c r="AG9" s="2559"/>
      <c r="AH9" s="2556">
        <f t="shared" ref="AH9:AH20" si="2">SUM(AD9:AG9)</f>
        <v>0</v>
      </c>
      <c r="AI9" s="2569"/>
      <c r="AJ9" s="2559"/>
      <c r="AK9" s="1107"/>
      <c r="AL9" s="266"/>
      <c r="AM9" s="1106"/>
      <c r="AN9" s="203"/>
      <c r="AO9" s="203"/>
      <c r="AP9" s="203"/>
      <c r="AQ9" s="203"/>
      <c r="AR9" s="203"/>
      <c r="AS9" s="203"/>
      <c r="AT9" s="203"/>
      <c r="AU9" s="203"/>
      <c r="AV9" s="203"/>
      <c r="AW9" s="203"/>
      <c r="AX9" s="203"/>
      <c r="AY9" s="203"/>
      <c r="AZ9" s="203"/>
      <c r="BA9" s="203"/>
      <c r="BB9" s="203"/>
      <c r="BC9" s="203"/>
      <c r="BD9" s="203"/>
      <c r="BE9" s="203"/>
      <c r="BF9" s="203"/>
      <c r="BG9" s="203"/>
      <c r="BH9" s="203"/>
      <c r="BI9" s="48"/>
      <c r="BJ9" s="48"/>
    </row>
    <row r="10" spans="1:78" ht="13.5" customHeight="1">
      <c r="A10" s="245"/>
      <c r="B10" s="17"/>
      <c r="C10" s="2535">
        <v>5</v>
      </c>
      <c r="D10" s="2536"/>
      <c r="E10" s="2537"/>
      <c r="F10" s="2503"/>
      <c r="G10" s="2504"/>
      <c r="H10" s="2561"/>
      <c r="I10" s="2562"/>
      <c r="J10" s="2503"/>
      <c r="K10" s="2504"/>
      <c r="L10" s="2561"/>
      <c r="M10" s="2562"/>
      <c r="N10" s="2503"/>
      <c r="O10" s="2504"/>
      <c r="P10" s="2561"/>
      <c r="Q10" s="2562"/>
      <c r="R10" s="2503"/>
      <c r="S10" s="2504"/>
      <c r="T10" s="2561"/>
      <c r="U10" s="2562"/>
      <c r="V10" s="2503"/>
      <c r="W10" s="2504"/>
      <c r="X10" s="2561"/>
      <c r="Y10" s="2562"/>
      <c r="Z10" s="2503"/>
      <c r="AA10" s="2504"/>
      <c r="AB10" s="2561"/>
      <c r="AC10" s="2562"/>
      <c r="AD10" s="2505">
        <f t="shared" si="0"/>
        <v>0</v>
      </c>
      <c r="AE10" s="2506"/>
      <c r="AF10" s="2507">
        <f t="shared" si="1"/>
        <v>0</v>
      </c>
      <c r="AG10" s="2508"/>
      <c r="AH10" s="2505">
        <f t="shared" si="2"/>
        <v>0</v>
      </c>
      <c r="AI10" s="2509"/>
      <c r="AJ10" s="2508"/>
      <c r="AK10" s="1107"/>
      <c r="AL10" s="266"/>
      <c r="AM10" s="1106"/>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48"/>
      <c r="BJ10" s="48"/>
    </row>
    <row r="11" spans="1:78" ht="14.1" customHeight="1">
      <c r="A11" s="245"/>
      <c r="B11" s="981"/>
      <c r="C11" s="2535">
        <v>6</v>
      </c>
      <c r="D11" s="2536"/>
      <c r="E11" s="2537"/>
      <c r="F11" s="2503"/>
      <c r="G11" s="2504"/>
      <c r="H11" s="2561"/>
      <c r="I11" s="2562"/>
      <c r="J11" s="2503"/>
      <c r="K11" s="2504"/>
      <c r="L11" s="2561"/>
      <c r="M11" s="2562"/>
      <c r="N11" s="2503"/>
      <c r="O11" s="2504"/>
      <c r="P11" s="2561"/>
      <c r="Q11" s="2562"/>
      <c r="R11" s="2503"/>
      <c r="S11" s="2504"/>
      <c r="T11" s="2561"/>
      <c r="U11" s="2562"/>
      <c r="V11" s="2503"/>
      <c r="W11" s="2504"/>
      <c r="X11" s="2561"/>
      <c r="Y11" s="2562"/>
      <c r="Z11" s="2503"/>
      <c r="AA11" s="2504"/>
      <c r="AB11" s="2561"/>
      <c r="AC11" s="2562"/>
      <c r="AD11" s="2505">
        <f t="shared" si="0"/>
        <v>0</v>
      </c>
      <c r="AE11" s="2506"/>
      <c r="AF11" s="2507">
        <f t="shared" si="1"/>
        <v>0</v>
      </c>
      <c r="AG11" s="2508"/>
      <c r="AH11" s="2505">
        <f t="shared" si="2"/>
        <v>0</v>
      </c>
      <c r="AI11" s="2509"/>
      <c r="AJ11" s="2508"/>
      <c r="AK11" s="1107"/>
      <c r="AL11" s="16"/>
      <c r="AM11" s="17"/>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48"/>
      <c r="BJ11" s="48"/>
    </row>
    <row r="12" spans="1:78" ht="14.1" customHeight="1">
      <c r="A12" s="245"/>
      <c r="B12" s="14"/>
      <c r="C12" s="2535">
        <v>7</v>
      </c>
      <c r="D12" s="2536"/>
      <c r="E12" s="2537"/>
      <c r="F12" s="2503"/>
      <c r="G12" s="2504"/>
      <c r="H12" s="2561"/>
      <c r="I12" s="2562"/>
      <c r="J12" s="2503"/>
      <c r="K12" s="2504"/>
      <c r="L12" s="2561"/>
      <c r="M12" s="2562"/>
      <c r="N12" s="2503"/>
      <c r="O12" s="2504"/>
      <c r="P12" s="2561"/>
      <c r="Q12" s="2562"/>
      <c r="R12" s="2503"/>
      <c r="S12" s="2504"/>
      <c r="T12" s="2561"/>
      <c r="U12" s="2562"/>
      <c r="V12" s="2503"/>
      <c r="W12" s="2504"/>
      <c r="X12" s="2561"/>
      <c r="Y12" s="2562"/>
      <c r="Z12" s="2503"/>
      <c r="AA12" s="2504"/>
      <c r="AB12" s="2561"/>
      <c r="AC12" s="2562"/>
      <c r="AD12" s="2505">
        <f t="shared" si="0"/>
        <v>0</v>
      </c>
      <c r="AE12" s="2506"/>
      <c r="AF12" s="2507">
        <f t="shared" si="1"/>
        <v>0</v>
      </c>
      <c r="AG12" s="2508"/>
      <c r="AH12" s="2505">
        <f t="shared" si="2"/>
        <v>0</v>
      </c>
      <c r="AI12" s="2509"/>
      <c r="AJ12" s="2508"/>
      <c r="AK12" s="1107"/>
      <c r="AL12" s="16"/>
      <c r="AM12" s="17"/>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48"/>
      <c r="BJ12" s="48"/>
    </row>
    <row r="13" spans="1:78" ht="12.95" customHeight="1">
      <c r="A13" s="245"/>
      <c r="B13" s="14"/>
      <c r="C13" s="2535">
        <v>8</v>
      </c>
      <c r="D13" s="2536"/>
      <c r="E13" s="2537"/>
      <c r="F13" s="2503"/>
      <c r="G13" s="2504"/>
      <c r="H13" s="2561"/>
      <c r="I13" s="2562"/>
      <c r="J13" s="2503"/>
      <c r="K13" s="2504"/>
      <c r="L13" s="2561"/>
      <c r="M13" s="2562"/>
      <c r="N13" s="2503"/>
      <c r="O13" s="2504"/>
      <c r="P13" s="2561"/>
      <c r="Q13" s="2562"/>
      <c r="R13" s="2503"/>
      <c r="S13" s="2504"/>
      <c r="T13" s="2561"/>
      <c r="U13" s="2562"/>
      <c r="V13" s="2503"/>
      <c r="W13" s="2504"/>
      <c r="X13" s="2561"/>
      <c r="Y13" s="2562"/>
      <c r="Z13" s="2503"/>
      <c r="AA13" s="2504"/>
      <c r="AB13" s="2561"/>
      <c r="AC13" s="2562"/>
      <c r="AD13" s="2505">
        <f t="shared" si="0"/>
        <v>0</v>
      </c>
      <c r="AE13" s="2506"/>
      <c r="AF13" s="2507">
        <f t="shared" si="1"/>
        <v>0</v>
      </c>
      <c r="AG13" s="2508"/>
      <c r="AH13" s="2505">
        <f t="shared" si="2"/>
        <v>0</v>
      </c>
      <c r="AI13" s="2509"/>
      <c r="AJ13" s="2508"/>
      <c r="AK13" s="1107"/>
      <c r="AL13" s="16"/>
      <c r="AN13" s="203"/>
      <c r="AO13" s="203"/>
      <c r="AP13" s="203"/>
      <c r="AQ13" s="203"/>
      <c r="AR13" s="203"/>
      <c r="AS13" s="203"/>
      <c r="AU13" s="188"/>
      <c r="BE13" s="12"/>
    </row>
    <row r="14" spans="1:78" ht="12.95" customHeight="1">
      <c r="A14" s="245"/>
      <c r="B14" s="14"/>
      <c r="C14" s="2535">
        <v>9</v>
      </c>
      <c r="D14" s="2536"/>
      <c r="E14" s="2537"/>
      <c r="F14" s="2503"/>
      <c r="G14" s="2504"/>
      <c r="H14" s="2561"/>
      <c r="I14" s="2562"/>
      <c r="J14" s="2503"/>
      <c r="K14" s="2504"/>
      <c r="L14" s="2561"/>
      <c r="M14" s="2562"/>
      <c r="N14" s="2503"/>
      <c r="O14" s="2504"/>
      <c r="P14" s="2561"/>
      <c r="Q14" s="2562"/>
      <c r="R14" s="2503"/>
      <c r="S14" s="2504"/>
      <c r="T14" s="2561"/>
      <c r="U14" s="2562"/>
      <c r="V14" s="2503"/>
      <c r="W14" s="2504"/>
      <c r="X14" s="2561"/>
      <c r="Y14" s="2562"/>
      <c r="Z14" s="2503"/>
      <c r="AA14" s="2504"/>
      <c r="AB14" s="2561"/>
      <c r="AC14" s="2562"/>
      <c r="AD14" s="2505">
        <f t="shared" si="0"/>
        <v>0</v>
      </c>
      <c r="AE14" s="2506"/>
      <c r="AF14" s="2507">
        <f t="shared" si="1"/>
        <v>0</v>
      </c>
      <c r="AG14" s="2508"/>
      <c r="AH14" s="2505">
        <f t="shared" si="2"/>
        <v>0</v>
      </c>
      <c r="AI14" s="2509"/>
      <c r="AJ14" s="2508"/>
      <c r="AK14" s="1107"/>
      <c r="AL14" s="16"/>
      <c r="AN14" s="203"/>
      <c r="AO14" s="203"/>
      <c r="AP14" s="203"/>
      <c r="AQ14" s="203"/>
      <c r="AR14" s="203"/>
      <c r="AS14" s="203"/>
      <c r="AT14" s="188"/>
      <c r="AU14" s="188"/>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row>
    <row r="15" spans="1:78" ht="12.95" customHeight="1">
      <c r="A15" s="245"/>
      <c r="B15" s="14"/>
      <c r="C15" s="2535">
        <v>10</v>
      </c>
      <c r="D15" s="2536"/>
      <c r="E15" s="2537"/>
      <c r="F15" s="2503"/>
      <c r="G15" s="2504"/>
      <c r="H15" s="2561"/>
      <c r="I15" s="2562"/>
      <c r="J15" s="2503"/>
      <c r="K15" s="2504"/>
      <c r="L15" s="2561"/>
      <c r="M15" s="2562"/>
      <c r="N15" s="2503"/>
      <c r="O15" s="2504"/>
      <c r="P15" s="2561"/>
      <c r="Q15" s="2562"/>
      <c r="R15" s="2503"/>
      <c r="S15" s="2504"/>
      <c r="T15" s="2561"/>
      <c r="U15" s="2562"/>
      <c r="V15" s="2503"/>
      <c r="W15" s="2504"/>
      <c r="X15" s="2561"/>
      <c r="Y15" s="2562"/>
      <c r="Z15" s="2503"/>
      <c r="AA15" s="2504"/>
      <c r="AB15" s="2561"/>
      <c r="AC15" s="2562"/>
      <c r="AD15" s="2505">
        <f t="shared" si="0"/>
        <v>0</v>
      </c>
      <c r="AE15" s="2506"/>
      <c r="AF15" s="2507">
        <f t="shared" si="1"/>
        <v>0</v>
      </c>
      <c r="AG15" s="2508"/>
      <c r="AH15" s="2505">
        <f t="shared" si="2"/>
        <v>0</v>
      </c>
      <c r="AI15" s="2509"/>
      <c r="AJ15" s="2508"/>
      <c r="AK15" s="1107"/>
      <c r="AL15" s="16"/>
      <c r="AP15" s="48"/>
      <c r="AQ15" s="48"/>
      <c r="AR15" s="48"/>
      <c r="AS15" s="48"/>
      <c r="AT15" s="1108"/>
      <c r="AU15" s="1108"/>
      <c r="AV15" s="231"/>
      <c r="AW15" s="231"/>
      <c r="AX15" s="1109"/>
      <c r="AY15" s="1109"/>
      <c r="AZ15" s="231"/>
      <c r="BA15" s="231"/>
      <c r="BB15" s="1109"/>
      <c r="BC15" s="1109"/>
      <c r="BD15" s="231"/>
      <c r="BE15" s="231"/>
      <c r="BF15" s="1109"/>
      <c r="BG15" s="1109"/>
      <c r="BH15" s="231"/>
      <c r="BI15" s="231"/>
      <c r="BJ15" s="1109"/>
      <c r="BK15" s="1109"/>
      <c r="BL15" s="231"/>
      <c r="BM15" s="231"/>
      <c r="BN15" s="1109"/>
      <c r="BO15" s="1109"/>
      <c r="BP15" s="231"/>
      <c r="BQ15" s="231"/>
      <c r="BR15" s="1109"/>
      <c r="BS15" s="1109"/>
      <c r="BT15" s="1107"/>
      <c r="BU15" s="1107"/>
      <c r="BV15" s="1107"/>
      <c r="BW15" s="1107"/>
      <c r="BX15" s="1107"/>
      <c r="BY15" s="1107"/>
      <c r="BZ15" s="1107"/>
    </row>
    <row r="16" spans="1:78" ht="12.95" customHeight="1">
      <c r="A16" s="245"/>
      <c r="B16" s="14"/>
      <c r="C16" s="2535">
        <v>11</v>
      </c>
      <c r="D16" s="2536"/>
      <c r="E16" s="2537"/>
      <c r="F16" s="2503"/>
      <c r="G16" s="2504"/>
      <c r="H16" s="2561"/>
      <c r="I16" s="2562"/>
      <c r="J16" s="2503"/>
      <c r="K16" s="2504"/>
      <c r="L16" s="2561"/>
      <c r="M16" s="2562"/>
      <c r="N16" s="2503"/>
      <c r="O16" s="2504"/>
      <c r="P16" s="2561"/>
      <c r="Q16" s="2562"/>
      <c r="R16" s="2503"/>
      <c r="S16" s="2504"/>
      <c r="T16" s="2561"/>
      <c r="U16" s="2562"/>
      <c r="V16" s="2503"/>
      <c r="W16" s="2504"/>
      <c r="X16" s="2561"/>
      <c r="Y16" s="2562"/>
      <c r="Z16" s="2503"/>
      <c r="AA16" s="2504"/>
      <c r="AB16" s="2561"/>
      <c r="AC16" s="2562"/>
      <c r="AD16" s="2505">
        <f t="shared" si="0"/>
        <v>0</v>
      </c>
      <c r="AE16" s="2506"/>
      <c r="AF16" s="2507">
        <f t="shared" si="1"/>
        <v>0</v>
      </c>
      <c r="AG16" s="2508"/>
      <c r="AH16" s="2505">
        <f t="shared" si="2"/>
        <v>0</v>
      </c>
      <c r="AI16" s="2509"/>
      <c r="AJ16" s="2508"/>
      <c r="AK16" s="1107"/>
      <c r="AL16" s="16"/>
      <c r="AT16" s="1108"/>
      <c r="AU16" s="1108"/>
      <c r="AV16" s="231"/>
      <c r="AW16" s="231"/>
      <c r="AX16" s="1109"/>
      <c r="AY16" s="1109"/>
      <c r="AZ16" s="231"/>
      <c r="BA16" s="231"/>
      <c r="BB16" s="1109"/>
      <c r="BC16" s="1109"/>
      <c r="BD16" s="231"/>
      <c r="BE16" s="231"/>
      <c r="BF16" s="1109"/>
      <c r="BG16" s="1109"/>
      <c r="BH16" s="231"/>
      <c r="BI16" s="231"/>
      <c r="BJ16" s="1109"/>
      <c r="BK16" s="1109"/>
      <c r="BL16" s="231"/>
      <c r="BM16" s="231"/>
      <c r="BN16" s="1109"/>
      <c r="BO16" s="1109"/>
      <c r="BP16" s="231"/>
      <c r="BQ16" s="231"/>
      <c r="BR16" s="1109"/>
      <c r="BS16" s="1109"/>
      <c r="BT16" s="1107"/>
      <c r="BU16" s="1107"/>
      <c r="BV16" s="1107"/>
      <c r="BW16" s="1107"/>
      <c r="BX16" s="1107"/>
      <c r="BY16" s="1107"/>
      <c r="BZ16" s="1107"/>
    </row>
    <row r="17" spans="1:78" ht="12.95" customHeight="1">
      <c r="A17" s="245"/>
      <c r="B17" s="14"/>
      <c r="C17" s="2535">
        <v>12</v>
      </c>
      <c r="D17" s="2536"/>
      <c r="E17" s="2538"/>
      <c r="F17" s="2503"/>
      <c r="G17" s="2504"/>
      <c r="H17" s="2561"/>
      <c r="I17" s="2562"/>
      <c r="J17" s="2503"/>
      <c r="K17" s="2504"/>
      <c r="L17" s="2561"/>
      <c r="M17" s="2562"/>
      <c r="N17" s="2503"/>
      <c r="O17" s="2504"/>
      <c r="P17" s="2561"/>
      <c r="Q17" s="2562"/>
      <c r="R17" s="2503"/>
      <c r="S17" s="2504"/>
      <c r="T17" s="2561"/>
      <c r="U17" s="2562"/>
      <c r="V17" s="2503"/>
      <c r="W17" s="2504"/>
      <c r="X17" s="2561"/>
      <c r="Y17" s="2562"/>
      <c r="Z17" s="2503"/>
      <c r="AA17" s="2504"/>
      <c r="AB17" s="2561"/>
      <c r="AC17" s="2562"/>
      <c r="AD17" s="2505">
        <f t="shared" si="0"/>
        <v>0</v>
      </c>
      <c r="AE17" s="2506"/>
      <c r="AF17" s="2507">
        <f t="shared" si="1"/>
        <v>0</v>
      </c>
      <c r="AG17" s="2508"/>
      <c r="AH17" s="2505">
        <f t="shared" si="2"/>
        <v>0</v>
      </c>
      <c r="AI17" s="2509"/>
      <c r="AJ17" s="2508"/>
      <c r="AK17" s="1107"/>
      <c r="AL17" s="16"/>
      <c r="AT17" s="1108"/>
      <c r="AU17" s="1108"/>
      <c r="AV17" s="231"/>
      <c r="AW17" s="231"/>
      <c r="AX17" s="1109"/>
      <c r="AY17" s="1109"/>
      <c r="AZ17" s="231"/>
      <c r="BA17" s="231"/>
      <c r="BB17" s="1109"/>
      <c r="BC17" s="1109"/>
      <c r="BD17" s="231"/>
      <c r="BE17" s="231"/>
      <c r="BF17" s="1109"/>
      <c r="BG17" s="1109"/>
      <c r="BH17" s="231"/>
      <c r="BI17" s="231"/>
      <c r="BJ17" s="1109"/>
      <c r="BK17" s="1109"/>
      <c r="BL17" s="231"/>
      <c r="BM17" s="231"/>
      <c r="BN17" s="1109"/>
      <c r="BO17" s="1109"/>
      <c r="BP17" s="231"/>
      <c r="BQ17" s="231"/>
      <c r="BR17" s="1109"/>
      <c r="BS17" s="1109"/>
      <c r="BT17" s="1107"/>
      <c r="BU17" s="1107"/>
      <c r="BV17" s="1107"/>
      <c r="BW17" s="1107"/>
      <c r="BX17" s="1107"/>
      <c r="BY17" s="1107"/>
      <c r="BZ17" s="1107"/>
    </row>
    <row r="18" spans="1:78" ht="12.95" customHeight="1">
      <c r="A18" s="245"/>
      <c r="B18" s="14"/>
      <c r="C18" s="2535">
        <v>1</v>
      </c>
      <c r="D18" s="2536"/>
      <c r="E18" s="2537"/>
      <c r="F18" s="2503"/>
      <c r="G18" s="2504"/>
      <c r="H18" s="2561"/>
      <c r="I18" s="2562"/>
      <c r="J18" s="2503"/>
      <c r="K18" s="2504"/>
      <c r="L18" s="2561"/>
      <c r="M18" s="2562"/>
      <c r="N18" s="2503"/>
      <c r="O18" s="2504"/>
      <c r="P18" s="2561"/>
      <c r="Q18" s="2562"/>
      <c r="R18" s="2503"/>
      <c r="S18" s="2504"/>
      <c r="T18" s="2561"/>
      <c r="U18" s="2562"/>
      <c r="V18" s="2503"/>
      <c r="W18" s="2504"/>
      <c r="X18" s="2561"/>
      <c r="Y18" s="2562"/>
      <c r="Z18" s="2503"/>
      <c r="AA18" s="2504"/>
      <c r="AB18" s="2561"/>
      <c r="AC18" s="2562"/>
      <c r="AD18" s="2505">
        <f t="shared" si="0"/>
        <v>0</v>
      </c>
      <c r="AE18" s="2506"/>
      <c r="AF18" s="2507">
        <f t="shared" si="1"/>
        <v>0</v>
      </c>
      <c r="AG18" s="2508"/>
      <c r="AH18" s="2505">
        <f t="shared" si="2"/>
        <v>0</v>
      </c>
      <c r="AI18" s="2509"/>
      <c r="AJ18" s="2508"/>
      <c r="AK18" s="1107"/>
      <c r="AL18" s="16"/>
      <c r="AT18" s="1108"/>
      <c r="AU18" s="1108"/>
      <c r="AV18" s="231"/>
      <c r="AW18" s="231"/>
      <c r="AX18" s="1109"/>
      <c r="AY18" s="1109"/>
      <c r="AZ18" s="231"/>
      <c r="BA18" s="231"/>
      <c r="BB18" s="1109"/>
      <c r="BC18" s="1109"/>
      <c r="BD18" s="231"/>
      <c r="BE18" s="231"/>
      <c r="BF18" s="1109"/>
      <c r="BG18" s="1109"/>
      <c r="BH18" s="231"/>
      <c r="BI18" s="231"/>
      <c r="BJ18" s="1109"/>
      <c r="BK18" s="1109"/>
      <c r="BL18" s="231"/>
      <c r="BM18" s="231"/>
      <c r="BN18" s="1109"/>
      <c r="BO18" s="1109"/>
      <c r="BP18" s="231"/>
      <c r="BQ18" s="231"/>
      <c r="BR18" s="1109"/>
      <c r="BS18" s="1109"/>
      <c r="BT18" s="1107"/>
      <c r="BU18" s="1107"/>
      <c r="BV18" s="1107"/>
      <c r="BW18" s="1107"/>
      <c r="BX18" s="1107"/>
      <c r="BY18" s="1107"/>
      <c r="BZ18" s="1107"/>
    </row>
    <row r="19" spans="1:78" ht="12.95" customHeight="1">
      <c r="A19" s="245"/>
      <c r="B19" s="14"/>
      <c r="C19" s="2535">
        <v>2</v>
      </c>
      <c r="D19" s="2536"/>
      <c r="E19" s="2537"/>
      <c r="F19" s="2503"/>
      <c r="G19" s="2504"/>
      <c r="H19" s="2561"/>
      <c r="I19" s="2562"/>
      <c r="J19" s="2503"/>
      <c r="K19" s="2504"/>
      <c r="L19" s="2561"/>
      <c r="M19" s="2562"/>
      <c r="N19" s="2503"/>
      <c r="O19" s="2504"/>
      <c r="P19" s="2561"/>
      <c r="Q19" s="2562"/>
      <c r="R19" s="2503"/>
      <c r="S19" s="2504"/>
      <c r="T19" s="2561"/>
      <c r="U19" s="2562"/>
      <c r="V19" s="2503"/>
      <c r="W19" s="2504"/>
      <c r="X19" s="2561"/>
      <c r="Y19" s="2562"/>
      <c r="Z19" s="2503"/>
      <c r="AA19" s="2504"/>
      <c r="AB19" s="2561"/>
      <c r="AC19" s="2562"/>
      <c r="AD19" s="2505">
        <f t="shared" si="0"/>
        <v>0</v>
      </c>
      <c r="AE19" s="2506"/>
      <c r="AF19" s="2507">
        <f t="shared" si="1"/>
        <v>0</v>
      </c>
      <c r="AG19" s="2508"/>
      <c r="AH19" s="2505">
        <f t="shared" si="2"/>
        <v>0</v>
      </c>
      <c r="AI19" s="2509"/>
      <c r="AJ19" s="2508"/>
      <c r="AK19" s="1107"/>
      <c r="AL19" s="16"/>
      <c r="AT19" s="1108"/>
      <c r="AU19" s="1108"/>
      <c r="AV19" s="231"/>
      <c r="AW19" s="231"/>
      <c r="AX19" s="1109"/>
      <c r="AY19" s="1109"/>
      <c r="AZ19" s="231"/>
      <c r="BA19" s="231"/>
      <c r="BB19" s="1109"/>
      <c r="BC19" s="1109"/>
      <c r="BD19" s="231"/>
      <c r="BE19" s="231"/>
      <c r="BF19" s="1109"/>
      <c r="BG19" s="1109"/>
      <c r="BH19" s="231"/>
      <c r="BI19" s="231"/>
      <c r="BJ19" s="1109"/>
      <c r="BK19" s="1109"/>
      <c r="BL19" s="231"/>
      <c r="BM19" s="231"/>
      <c r="BN19" s="1109"/>
      <c r="BO19" s="1109"/>
      <c r="BP19" s="231"/>
      <c r="BQ19" s="231"/>
      <c r="BR19" s="1109"/>
      <c r="BS19" s="1109"/>
      <c r="BT19" s="1107"/>
      <c r="BU19" s="1107"/>
      <c r="BV19" s="1107"/>
      <c r="BW19" s="1107"/>
      <c r="BX19" s="1107"/>
      <c r="BY19" s="1107"/>
      <c r="BZ19" s="1107"/>
    </row>
    <row r="20" spans="1:78" ht="12.95" customHeight="1">
      <c r="A20" s="245"/>
      <c r="B20" s="14"/>
      <c r="C20" s="2543">
        <v>3</v>
      </c>
      <c r="D20" s="2544"/>
      <c r="E20" s="2545"/>
      <c r="F20" s="2529"/>
      <c r="G20" s="2530"/>
      <c r="H20" s="2553"/>
      <c r="I20" s="2554"/>
      <c r="J20" s="2529"/>
      <c r="K20" s="2530"/>
      <c r="L20" s="2553"/>
      <c r="M20" s="2554"/>
      <c r="N20" s="2529"/>
      <c r="O20" s="2530"/>
      <c r="P20" s="2553"/>
      <c r="Q20" s="2554"/>
      <c r="R20" s="2529"/>
      <c r="S20" s="2530"/>
      <c r="T20" s="2553"/>
      <c r="U20" s="2554"/>
      <c r="V20" s="2529"/>
      <c r="W20" s="2530"/>
      <c r="X20" s="2553"/>
      <c r="Y20" s="2554"/>
      <c r="Z20" s="2529"/>
      <c r="AA20" s="2530"/>
      <c r="AB20" s="2553"/>
      <c r="AC20" s="2554"/>
      <c r="AD20" s="2518">
        <f t="shared" si="0"/>
        <v>0</v>
      </c>
      <c r="AE20" s="2531"/>
      <c r="AF20" s="2532">
        <f t="shared" si="1"/>
        <v>0</v>
      </c>
      <c r="AG20" s="2520"/>
      <c r="AH20" s="2518">
        <f t="shared" si="2"/>
        <v>0</v>
      </c>
      <c r="AI20" s="2519"/>
      <c r="AJ20" s="2520"/>
      <c r="AK20" s="1107"/>
      <c r="AL20" s="16"/>
      <c r="AT20" s="1108"/>
      <c r="AU20" s="1108"/>
      <c r="AV20" s="231"/>
      <c r="AW20" s="231"/>
      <c r="AX20" s="1109"/>
      <c r="AY20" s="1109"/>
      <c r="AZ20" s="231"/>
      <c r="BA20" s="231"/>
      <c r="BB20" s="1109"/>
      <c r="BC20" s="1109"/>
      <c r="BD20" s="231"/>
      <c r="BE20" s="231"/>
      <c r="BF20" s="1109"/>
      <c r="BG20" s="1109"/>
      <c r="BH20" s="231"/>
      <c r="BI20" s="231"/>
      <c r="BJ20" s="1109"/>
      <c r="BK20" s="1109"/>
      <c r="BL20" s="231"/>
      <c r="BM20" s="231"/>
      <c r="BN20" s="1109"/>
      <c r="BO20" s="1109"/>
      <c r="BP20" s="231"/>
      <c r="BQ20" s="231"/>
      <c r="BR20" s="1109"/>
      <c r="BS20" s="1109"/>
      <c r="BT20" s="1107"/>
      <c r="BU20" s="1107"/>
      <c r="BV20" s="1107"/>
      <c r="BW20" s="1107"/>
      <c r="BX20" s="1107"/>
      <c r="BY20" s="1107"/>
      <c r="BZ20" s="1107"/>
    </row>
    <row r="21" spans="1:78" ht="12.95" customHeight="1">
      <c r="A21" s="245"/>
      <c r="B21" s="14"/>
      <c r="C21" s="2014" t="s">
        <v>40</v>
      </c>
      <c r="D21" s="2015"/>
      <c r="E21" s="2539"/>
      <c r="F21" s="2512">
        <f>SUM(F9:G20)</f>
        <v>0</v>
      </c>
      <c r="G21" s="2533"/>
      <c r="H21" s="2565">
        <f>SUM(H9:I20)</f>
        <v>0</v>
      </c>
      <c r="I21" s="2514"/>
      <c r="J21" s="2512">
        <f>SUM(J9:K20)</f>
        <v>0</v>
      </c>
      <c r="K21" s="2533"/>
      <c r="L21" s="2565">
        <f>SUM(L9:M20)</f>
        <v>0</v>
      </c>
      <c r="M21" s="2514"/>
      <c r="N21" s="2512">
        <f>SUM(N9:O20)</f>
        <v>0</v>
      </c>
      <c r="O21" s="2533"/>
      <c r="P21" s="2565">
        <f>SUM(P9:Q20)</f>
        <v>0</v>
      </c>
      <c r="Q21" s="2514"/>
      <c r="R21" s="2512">
        <f>SUM(R9:S20)</f>
        <v>0</v>
      </c>
      <c r="S21" s="2533"/>
      <c r="T21" s="2565">
        <f>SUM(T9:U20)</f>
        <v>0</v>
      </c>
      <c r="U21" s="2514"/>
      <c r="V21" s="2512">
        <f>SUM(V9:W20)</f>
        <v>0</v>
      </c>
      <c r="W21" s="2533"/>
      <c r="X21" s="2565">
        <f>SUM(X9:Y20)</f>
        <v>0</v>
      </c>
      <c r="Y21" s="2514"/>
      <c r="Z21" s="2512">
        <f>SUM(Z9:AA20)</f>
        <v>0</v>
      </c>
      <c r="AA21" s="2533"/>
      <c r="AB21" s="2565">
        <f>SUM(AB9:AC20)</f>
        <v>0</v>
      </c>
      <c r="AC21" s="2514"/>
      <c r="AD21" s="609" t="s">
        <v>181</v>
      </c>
      <c r="AE21" s="610"/>
      <c r="AF21" s="2565">
        <f>SUM(AF9:AG20)</f>
        <v>0</v>
      </c>
      <c r="AG21" s="2514"/>
      <c r="AH21" s="2512">
        <f>AD22+AF21</f>
        <v>0</v>
      </c>
      <c r="AI21" s="2513"/>
      <c r="AJ21" s="2514"/>
      <c r="AK21" s="1107"/>
      <c r="AL21" s="16"/>
      <c r="AT21" s="1108"/>
      <c r="AU21" s="1108"/>
      <c r="AV21" s="231"/>
      <c r="AW21" s="231"/>
      <c r="AX21" s="1109"/>
      <c r="AY21" s="1109"/>
      <c r="AZ21" s="231"/>
      <c r="BA21" s="231"/>
      <c r="BB21" s="1109"/>
      <c r="BC21" s="1109"/>
      <c r="BD21" s="231"/>
      <c r="BE21" s="231"/>
      <c r="BF21" s="1109"/>
      <c r="BG21" s="1109"/>
      <c r="BH21" s="231"/>
      <c r="BI21" s="231"/>
      <c r="BJ21" s="1109"/>
      <c r="BK21" s="1109"/>
      <c r="BL21" s="231"/>
      <c r="BM21" s="231"/>
      <c r="BN21" s="1109"/>
      <c r="BO21" s="1109"/>
      <c r="BP21" s="231"/>
      <c r="BQ21" s="231"/>
      <c r="BR21" s="1109"/>
      <c r="BS21" s="1109"/>
      <c r="BT21" s="1107"/>
      <c r="BU21" s="1107"/>
      <c r="BV21" s="1107"/>
      <c r="BW21" s="1107"/>
      <c r="BX21" s="1107"/>
      <c r="BY21" s="1107"/>
      <c r="BZ21" s="1107"/>
    </row>
    <row r="22" spans="1:78" ht="12.95" customHeight="1">
      <c r="A22" s="245"/>
      <c r="B22" s="14"/>
      <c r="C22" s="2540"/>
      <c r="D22" s="2541"/>
      <c r="E22" s="2542"/>
      <c r="F22" s="2515"/>
      <c r="G22" s="2534"/>
      <c r="H22" s="2566"/>
      <c r="I22" s="2517"/>
      <c r="J22" s="2515"/>
      <c r="K22" s="2534"/>
      <c r="L22" s="2566"/>
      <c r="M22" s="2517"/>
      <c r="N22" s="2515"/>
      <c r="O22" s="2534"/>
      <c r="P22" s="2566"/>
      <c r="Q22" s="2517"/>
      <c r="R22" s="2515"/>
      <c r="S22" s="2534"/>
      <c r="T22" s="2566"/>
      <c r="U22" s="2517"/>
      <c r="V22" s="2515"/>
      <c r="W22" s="2534"/>
      <c r="X22" s="2566"/>
      <c r="Y22" s="2517"/>
      <c r="Z22" s="2515"/>
      <c r="AA22" s="2534"/>
      <c r="AB22" s="2566"/>
      <c r="AC22" s="2517"/>
      <c r="AD22" s="2501">
        <f>SUM(AD9:AE20)</f>
        <v>0</v>
      </c>
      <c r="AE22" s="2502"/>
      <c r="AF22" s="2566"/>
      <c r="AG22" s="2517"/>
      <c r="AH22" s="2515"/>
      <c r="AI22" s="2516"/>
      <c r="AJ22" s="2517"/>
      <c r="AK22" s="1107"/>
      <c r="AL22" s="16"/>
      <c r="AT22" s="1108"/>
      <c r="AU22" s="1108"/>
      <c r="AV22" s="231"/>
      <c r="AW22" s="231"/>
      <c r="AX22" s="1109"/>
      <c r="AY22" s="1109"/>
      <c r="AZ22" s="231"/>
      <c r="BA22" s="231"/>
      <c r="BB22" s="1109"/>
      <c r="BC22" s="1109"/>
      <c r="BD22" s="231"/>
      <c r="BE22" s="231"/>
      <c r="BF22" s="1109"/>
      <c r="BG22" s="1109"/>
      <c r="BH22" s="231"/>
      <c r="BI22" s="231"/>
      <c r="BJ22" s="1109"/>
      <c r="BK22" s="1109"/>
      <c r="BL22" s="231"/>
      <c r="BM22" s="231"/>
      <c r="BN22" s="1109"/>
      <c r="BO22" s="1109"/>
      <c r="BP22" s="231"/>
      <c r="BQ22" s="231"/>
      <c r="BR22" s="1109"/>
      <c r="BS22" s="1109"/>
      <c r="BT22" s="1107"/>
      <c r="BU22" s="1107"/>
      <c r="BV22" s="1107"/>
      <c r="BW22" s="1107"/>
      <c r="BX22" s="1107"/>
      <c r="BY22" s="1107"/>
      <c r="BZ22" s="1107"/>
    </row>
    <row r="23" spans="1:78" ht="12.95" customHeight="1">
      <c r="A23" s="245"/>
      <c r="B23" s="14"/>
      <c r="C23" s="2546" t="s">
        <v>182</v>
      </c>
      <c r="D23" s="2546"/>
      <c r="E23" s="2546"/>
      <c r="F23" s="2546"/>
      <c r="G23" s="2546"/>
      <c r="H23" s="611" t="s">
        <v>183</v>
      </c>
      <c r="I23" s="2555" t="s">
        <v>1247</v>
      </c>
      <c r="J23" s="2555"/>
      <c r="K23" s="2555"/>
      <c r="L23" s="2555"/>
      <c r="M23" s="2555"/>
      <c r="N23" s="2555"/>
      <c r="O23" s="2555"/>
      <c r="P23" s="2555" t="s">
        <v>1248</v>
      </c>
      <c r="Q23" s="2555"/>
      <c r="R23" s="2555"/>
      <c r="S23" s="2555"/>
      <c r="T23" s="2555"/>
      <c r="U23" s="2555"/>
      <c r="V23" s="2555"/>
      <c r="W23" s="2555"/>
      <c r="X23" s="2555"/>
      <c r="Y23" s="2555"/>
      <c r="Z23" s="2555"/>
      <c r="AA23" s="2555"/>
      <c r="AB23" s="2555"/>
      <c r="AC23" s="2555"/>
      <c r="AD23" s="2555"/>
      <c r="AE23" s="2555"/>
      <c r="AF23" s="2555"/>
      <c r="AG23" s="2555"/>
      <c r="AH23" s="2555"/>
      <c r="AI23" s="2555"/>
      <c r="AJ23" s="2555"/>
      <c r="AK23" s="612"/>
      <c r="AL23" s="16"/>
      <c r="AT23" s="1108"/>
      <c r="AU23" s="613"/>
      <c r="AV23" s="231"/>
      <c r="AW23" s="231"/>
      <c r="AX23" s="1109"/>
      <c r="AY23" s="1109"/>
      <c r="AZ23" s="231"/>
      <c r="BA23" s="231"/>
      <c r="BB23" s="1109"/>
      <c r="BC23" s="1109"/>
      <c r="BD23" s="231"/>
      <c r="BE23" s="231"/>
      <c r="BF23" s="1109"/>
      <c r="BG23" s="1109"/>
      <c r="BH23" s="231"/>
      <c r="BI23" s="231"/>
      <c r="BJ23" s="1109"/>
      <c r="BK23" s="1109"/>
      <c r="BL23" s="231"/>
      <c r="BM23" s="231"/>
      <c r="BN23" s="1109"/>
      <c r="BO23" s="1109"/>
      <c r="BP23" s="231"/>
      <c r="BQ23" s="231"/>
      <c r="BR23" s="1109"/>
      <c r="BS23" s="1109"/>
      <c r="BT23" s="1107"/>
      <c r="BU23" s="1107"/>
      <c r="BV23" s="1107"/>
      <c r="BW23" s="1107"/>
      <c r="BX23" s="1107"/>
      <c r="BY23" s="1107"/>
      <c r="BZ23" s="1107"/>
    </row>
    <row r="24" spans="1:78" ht="12.95" customHeight="1">
      <c r="A24" s="245"/>
      <c r="B24" s="14"/>
      <c r="H24" s="611" t="s">
        <v>183</v>
      </c>
      <c r="I24" s="1851" t="s">
        <v>184</v>
      </c>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264"/>
      <c r="AL24" s="16"/>
      <c r="AT24" s="1108"/>
      <c r="AU24" s="1108"/>
      <c r="AV24" s="231"/>
      <c r="AW24" s="231"/>
      <c r="AX24" s="1109"/>
      <c r="AY24" s="1109"/>
      <c r="AZ24" s="231"/>
      <c r="BA24" s="231"/>
      <c r="BB24" s="1109"/>
      <c r="BC24" s="1109"/>
      <c r="BD24" s="231"/>
      <c r="BE24" s="231"/>
      <c r="BF24" s="1109"/>
      <c r="BG24" s="1109"/>
      <c r="BH24" s="231"/>
      <c r="BI24" s="231"/>
      <c r="BJ24" s="1109"/>
      <c r="BK24" s="1109"/>
      <c r="BL24" s="231"/>
      <c r="BM24" s="231"/>
      <c r="BN24" s="1109"/>
      <c r="BO24" s="1109"/>
      <c r="BP24" s="231"/>
      <c r="BQ24" s="231"/>
      <c r="BR24" s="1109"/>
      <c r="BS24" s="1109"/>
      <c r="BT24" s="1107"/>
      <c r="BU24" s="1107"/>
      <c r="BV24" s="1107"/>
      <c r="BW24" s="1107"/>
      <c r="BX24" s="1107"/>
      <c r="BY24" s="1107"/>
      <c r="BZ24" s="1107"/>
    </row>
    <row r="25" spans="1:78" ht="12.95" customHeight="1">
      <c r="A25" s="245"/>
      <c r="B25" s="14"/>
      <c r="H25" s="298" t="s">
        <v>342</v>
      </c>
      <c r="I25" s="1851" t="s">
        <v>772</v>
      </c>
      <c r="J25" s="1851"/>
      <c r="K25" s="1851"/>
      <c r="L25" s="1851"/>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264"/>
      <c r="AL25" s="16"/>
      <c r="AT25" s="1108"/>
      <c r="AU25" s="1108"/>
      <c r="AV25" s="231"/>
      <c r="AW25" s="231"/>
      <c r="AX25" s="1109"/>
      <c r="AY25" s="1109"/>
      <c r="AZ25" s="231"/>
      <c r="BA25" s="231"/>
      <c r="BB25" s="1109"/>
      <c r="BC25" s="1109"/>
      <c r="BD25" s="231"/>
      <c r="BE25" s="231"/>
      <c r="BF25" s="1109"/>
      <c r="BG25" s="1109"/>
      <c r="BH25" s="231"/>
      <c r="BI25" s="231"/>
      <c r="BJ25" s="1109"/>
      <c r="BK25" s="1109"/>
      <c r="BL25" s="231"/>
      <c r="BM25" s="231"/>
      <c r="BN25" s="1109"/>
      <c r="BO25" s="1109"/>
      <c r="BP25" s="231"/>
      <c r="BQ25" s="231"/>
      <c r="BR25" s="1109"/>
      <c r="BS25" s="1109"/>
      <c r="BT25" s="1107"/>
      <c r="BU25" s="1107"/>
      <c r="BV25" s="1107"/>
      <c r="BW25" s="1107"/>
      <c r="BX25" s="1107"/>
      <c r="BY25" s="1107"/>
      <c r="BZ25" s="1107"/>
    </row>
    <row r="26" spans="1:78" ht="12" customHeight="1">
      <c r="A26" s="245"/>
      <c r="B26" s="14"/>
      <c r="C26" s="1108"/>
      <c r="D26" s="1108"/>
      <c r="E26" s="1108"/>
      <c r="F26" s="231"/>
      <c r="G26" s="231"/>
      <c r="H26" s="1109"/>
      <c r="I26" s="1109"/>
      <c r="J26" s="231"/>
      <c r="K26" s="231"/>
      <c r="L26" s="1109"/>
      <c r="M26" s="1109"/>
      <c r="N26" s="231"/>
      <c r="O26" s="231"/>
      <c r="P26" s="1109"/>
      <c r="Q26" s="1109"/>
      <c r="R26" s="231"/>
      <c r="S26" s="231"/>
      <c r="T26" s="1109"/>
      <c r="U26" s="1109"/>
      <c r="V26" s="231"/>
      <c r="W26" s="231"/>
      <c r="X26" s="1109"/>
      <c r="Y26" s="1109"/>
      <c r="Z26" s="231"/>
      <c r="AA26" s="231"/>
      <c r="AB26" s="1109"/>
      <c r="AC26" s="1109"/>
      <c r="AD26" s="1107"/>
      <c r="AE26" s="1107"/>
      <c r="AF26" s="1107"/>
      <c r="AG26" s="1107"/>
      <c r="AH26" s="1107"/>
      <c r="AI26" s="1107"/>
      <c r="AJ26" s="1107"/>
      <c r="AK26" s="1107"/>
      <c r="AL26" s="16"/>
      <c r="AT26" s="1108"/>
      <c r="AU26" s="1108"/>
      <c r="AV26" s="231"/>
      <c r="AW26" s="231"/>
      <c r="AX26" s="1109"/>
      <c r="AY26" s="1109"/>
      <c r="AZ26" s="231"/>
      <c r="BA26" s="231"/>
      <c r="BB26" s="1109"/>
      <c r="BC26" s="1109"/>
      <c r="BD26" s="231"/>
      <c r="BE26" s="231"/>
      <c r="BF26" s="1109"/>
      <c r="BG26" s="1109"/>
      <c r="BH26" s="231"/>
      <c r="BI26" s="231"/>
      <c r="BJ26" s="1109"/>
      <c r="BK26" s="1109"/>
      <c r="BL26" s="231"/>
      <c r="BM26" s="231"/>
      <c r="BN26" s="1109"/>
      <c r="BO26" s="1109"/>
      <c r="BP26" s="231"/>
      <c r="BQ26" s="231"/>
      <c r="BR26" s="1109"/>
      <c r="BS26" s="1109"/>
      <c r="BT26" s="1107"/>
      <c r="BU26" s="1107"/>
      <c r="BV26" s="1107"/>
      <c r="BW26" s="1107"/>
      <c r="BX26" s="1107"/>
      <c r="BY26" s="1107"/>
      <c r="BZ26" s="1107"/>
    </row>
    <row r="27" spans="1:78" ht="12.95" customHeight="1">
      <c r="A27" s="245"/>
      <c r="B27" s="14"/>
      <c r="C27" s="228" t="s">
        <v>475</v>
      </c>
      <c r="D27" s="1632" t="s">
        <v>1372</v>
      </c>
      <c r="E27" s="1632"/>
      <c r="F27" s="1632"/>
      <c r="G27" s="1632"/>
      <c r="H27" s="1632"/>
      <c r="I27" s="1632"/>
      <c r="J27" s="1632"/>
      <c r="K27" s="1632"/>
      <c r="L27" s="1632"/>
      <c r="M27" s="1632"/>
      <c r="N27" s="1632"/>
      <c r="O27" s="1632"/>
      <c r="P27" s="1632"/>
      <c r="Q27" s="1632"/>
      <c r="R27" s="1632"/>
      <c r="S27" s="1632"/>
      <c r="T27" s="1632"/>
      <c r="U27" s="1632"/>
      <c r="V27" s="1632"/>
      <c r="W27" s="1632"/>
      <c r="X27" s="1632"/>
      <c r="AK27" s="959"/>
      <c r="AL27" s="16"/>
      <c r="AT27" s="1003"/>
      <c r="AU27" s="188"/>
      <c r="AV27" s="1107"/>
      <c r="AW27" s="1107"/>
      <c r="AX27" s="1107"/>
      <c r="AY27" s="1107"/>
      <c r="AZ27" s="1107"/>
      <c r="BA27" s="1107"/>
      <c r="BB27" s="1107"/>
      <c r="BC27" s="1107"/>
      <c r="BD27" s="1107"/>
      <c r="BE27" s="1107"/>
      <c r="BF27" s="1107"/>
      <c r="BG27" s="1107"/>
      <c r="BH27" s="1107"/>
      <c r="BI27" s="1107"/>
      <c r="BJ27" s="1107"/>
      <c r="BK27" s="1107"/>
      <c r="BL27" s="1107"/>
      <c r="BM27" s="1107"/>
      <c r="BN27" s="1107"/>
      <c r="BO27" s="1107"/>
      <c r="BP27" s="1107"/>
      <c r="BQ27" s="1107"/>
      <c r="BR27" s="1107"/>
      <c r="BS27" s="1107"/>
      <c r="BT27" s="614"/>
      <c r="BU27" s="615"/>
      <c r="BV27" s="1107"/>
      <c r="BW27" s="1107"/>
      <c r="BX27" s="1107"/>
      <c r="BY27" s="1107"/>
      <c r="BZ27" s="1107"/>
    </row>
    <row r="28" spans="1:78" ht="12.95" customHeight="1">
      <c r="A28" s="245"/>
      <c r="B28" s="14"/>
      <c r="E28" s="2568" t="s">
        <v>1373</v>
      </c>
      <c r="F28" s="1972"/>
      <c r="G28" s="1972"/>
      <c r="H28" s="1972"/>
      <c r="I28" s="1972"/>
      <c r="J28" s="1972"/>
      <c r="K28" s="1972"/>
      <c r="L28" s="1972"/>
      <c r="M28" s="1972"/>
      <c r="N28" s="1972"/>
      <c r="O28" s="1972"/>
      <c r="P28" s="2567"/>
      <c r="Q28" s="2567"/>
      <c r="R28" s="12" t="s">
        <v>185</v>
      </c>
      <c r="S28" s="12" t="s">
        <v>145</v>
      </c>
      <c r="U28" s="1635" t="s">
        <v>482</v>
      </c>
      <c r="V28" s="1635"/>
      <c r="W28" s="1635"/>
      <c r="X28" s="1635"/>
      <c r="Y28" s="48" t="s">
        <v>124</v>
      </c>
      <c r="AA28" s="1632" t="s">
        <v>483</v>
      </c>
      <c r="AB28" s="1632"/>
      <c r="AC28" s="1632"/>
      <c r="AD28" s="1632"/>
      <c r="AE28" s="1632"/>
      <c r="AL28" s="16"/>
      <c r="AT28" s="188"/>
      <c r="AU28" s="188"/>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10"/>
      <c r="BU28" s="1110"/>
      <c r="BV28" s="1107"/>
      <c r="BW28" s="1107"/>
      <c r="BX28" s="1107"/>
      <c r="BY28" s="1107"/>
      <c r="BZ28" s="1107"/>
    </row>
    <row r="29" spans="1:78" ht="12" customHeight="1">
      <c r="A29" s="245"/>
      <c r="B29" s="14"/>
      <c r="AL29" s="16"/>
    </row>
    <row r="30" spans="1:78" ht="12.6" customHeight="1">
      <c r="A30" s="245"/>
      <c r="B30" s="14"/>
      <c r="C30" s="228" t="s">
        <v>476</v>
      </c>
      <c r="D30" s="2552" t="s">
        <v>477</v>
      </c>
      <c r="E30" s="2552"/>
      <c r="F30" s="2552"/>
      <c r="G30" s="2552"/>
      <c r="H30" s="1972" t="s">
        <v>186</v>
      </c>
      <c r="I30" s="1972"/>
      <c r="J30" s="2552" t="s">
        <v>187</v>
      </c>
      <c r="K30" s="2552"/>
      <c r="L30" s="2552"/>
      <c r="M30" s="2552"/>
      <c r="N30" s="2552"/>
      <c r="O30" s="2552"/>
      <c r="P30" s="2552"/>
      <c r="Q30" s="2552"/>
      <c r="R30" s="2560"/>
      <c r="S30" s="2560"/>
      <c r="T30" s="1635" t="s">
        <v>188</v>
      </c>
      <c r="U30" s="1635"/>
      <c r="V30" s="1635"/>
      <c r="W30" s="1635"/>
      <c r="X30" s="1635"/>
      <c r="Y30" s="1635"/>
      <c r="Z30" s="1635"/>
      <c r="AA30" s="2560"/>
      <c r="AB30" s="2560"/>
      <c r="AC30" s="1972" t="s">
        <v>178</v>
      </c>
      <c r="AD30" s="1972"/>
      <c r="AE30" s="1111"/>
      <c r="AF30" s="1112" t="s">
        <v>28</v>
      </c>
      <c r="AG30" s="1113"/>
      <c r="AH30" s="1635" t="s">
        <v>179</v>
      </c>
      <c r="AI30" s="1635"/>
      <c r="AJ30" s="1635"/>
      <c r="AK30" s="958"/>
      <c r="AL30" s="1114"/>
      <c r="AM30" s="616"/>
      <c r="AN30" s="616"/>
      <c r="AO30" s="616"/>
      <c r="AP30" s="1115"/>
      <c r="BB30" s="1115"/>
      <c r="BC30" s="1115"/>
      <c r="BD30" s="1115"/>
      <c r="BE30" s="1116"/>
    </row>
    <row r="31" spans="1:78" ht="12" customHeight="1">
      <c r="A31" s="245"/>
      <c r="B31" s="14"/>
      <c r="H31" s="2456" t="s">
        <v>189</v>
      </c>
      <c r="I31" s="2456"/>
      <c r="J31" s="2552" t="s">
        <v>190</v>
      </c>
      <c r="K31" s="2552"/>
      <c r="L31" s="2552"/>
      <c r="M31" s="2552"/>
      <c r="N31" s="2552"/>
      <c r="O31" s="2552"/>
      <c r="P31" s="2552"/>
      <c r="Q31" s="2552"/>
      <c r="R31" s="2547"/>
      <c r="S31" s="2547"/>
      <c r="T31" s="1635" t="s">
        <v>381</v>
      </c>
      <c r="U31" s="1635"/>
      <c r="V31" s="1635"/>
      <c r="W31" s="1635"/>
      <c r="X31" s="1635"/>
      <c r="Y31" s="1635"/>
      <c r="Z31" s="1635"/>
      <c r="AA31" s="2547"/>
      <c r="AB31" s="2547"/>
      <c r="AC31" s="1972" t="s">
        <v>178</v>
      </c>
      <c r="AD31" s="1972"/>
      <c r="AE31" s="1117"/>
      <c r="AF31" s="1112" t="s">
        <v>28</v>
      </c>
      <c r="AG31" s="1104"/>
      <c r="AH31" s="1635" t="s">
        <v>179</v>
      </c>
      <c r="AI31" s="1635"/>
      <c r="AJ31" s="1635"/>
      <c r="AK31" s="958"/>
      <c r="AL31" s="13"/>
      <c r="AM31" s="3"/>
      <c r="AN31" s="3"/>
      <c r="AO31" s="245"/>
      <c r="AP31" s="245"/>
    </row>
    <row r="32" spans="1:78" ht="12" customHeight="1">
      <c r="A32" s="245"/>
      <c r="B32" s="14"/>
      <c r="C32" s="2570"/>
      <c r="D32" s="2481"/>
      <c r="E32" s="2571"/>
      <c r="F32" s="1852" t="s">
        <v>471</v>
      </c>
      <c r="G32" s="1853"/>
      <c r="H32" s="1853"/>
      <c r="I32" s="1854"/>
      <c r="J32" s="1852" t="s">
        <v>472</v>
      </c>
      <c r="K32" s="1853"/>
      <c r="L32" s="1853"/>
      <c r="M32" s="1854"/>
      <c r="N32" s="1852" t="s">
        <v>478</v>
      </c>
      <c r="O32" s="1853"/>
      <c r="P32" s="1853"/>
      <c r="Q32" s="1854"/>
      <c r="R32" s="1648" t="s">
        <v>479</v>
      </c>
      <c r="S32" s="1649"/>
      <c r="T32" s="1853"/>
      <c r="U32" s="1854"/>
      <c r="V32" s="1852" t="s">
        <v>474</v>
      </c>
      <c r="W32" s="1853"/>
      <c r="X32" s="1853"/>
      <c r="Y32" s="1854"/>
      <c r="Z32" s="1852" t="s">
        <v>480</v>
      </c>
      <c r="AA32" s="1649"/>
      <c r="AB32" s="1649"/>
      <c r="AC32" s="1853"/>
      <c r="AD32" s="1852" t="s">
        <v>180</v>
      </c>
      <c r="AE32" s="1853"/>
      <c r="AF32" s="1853"/>
      <c r="AG32" s="1854"/>
      <c r="AH32" s="1645" t="s">
        <v>147</v>
      </c>
      <c r="AI32" s="1646"/>
      <c r="AJ32" s="1647"/>
      <c r="AK32" s="48"/>
      <c r="AL32" s="190"/>
      <c r="AM32" s="245"/>
      <c r="AN32" s="245"/>
      <c r="AO32" s="245"/>
      <c r="AP32" s="245"/>
      <c r="BB32" s="245"/>
      <c r="BC32" s="245"/>
      <c r="BD32" s="245"/>
    </row>
    <row r="33" spans="1:57" ht="14.1" customHeight="1">
      <c r="A33" s="245"/>
      <c r="B33" s="14"/>
      <c r="C33" s="2572"/>
      <c r="D33" s="2573"/>
      <c r="E33" s="2574"/>
      <c r="F33" s="2550" t="s">
        <v>1129</v>
      </c>
      <c r="G33" s="2551"/>
      <c r="H33" s="2510" t="s">
        <v>1130</v>
      </c>
      <c r="I33" s="2511"/>
      <c r="J33" s="2550" t="s">
        <v>1129</v>
      </c>
      <c r="K33" s="2551"/>
      <c r="L33" s="2510" t="s">
        <v>1130</v>
      </c>
      <c r="M33" s="2511"/>
      <c r="N33" s="2550" t="s">
        <v>1129</v>
      </c>
      <c r="O33" s="2551"/>
      <c r="P33" s="2510" t="s">
        <v>1130</v>
      </c>
      <c r="Q33" s="2511"/>
      <c r="R33" s="2550" t="s">
        <v>1129</v>
      </c>
      <c r="S33" s="2551"/>
      <c r="T33" s="2510" t="s">
        <v>1130</v>
      </c>
      <c r="U33" s="2511"/>
      <c r="V33" s="2550" t="s">
        <v>1129</v>
      </c>
      <c r="W33" s="2551"/>
      <c r="X33" s="2510" t="s">
        <v>1130</v>
      </c>
      <c r="Y33" s="2511"/>
      <c r="Z33" s="2550" t="s">
        <v>1129</v>
      </c>
      <c r="AA33" s="2551"/>
      <c r="AB33" s="2510" t="s">
        <v>1130</v>
      </c>
      <c r="AC33" s="2511"/>
      <c r="AD33" s="2550" t="s">
        <v>1129</v>
      </c>
      <c r="AE33" s="2551"/>
      <c r="AF33" s="2510" t="s">
        <v>1130</v>
      </c>
      <c r="AG33" s="2511"/>
      <c r="AH33" s="1648"/>
      <c r="AI33" s="1649"/>
      <c r="AJ33" s="1650"/>
      <c r="AK33" s="48"/>
      <c r="AL33" s="1118"/>
      <c r="AO33" s="245"/>
      <c r="BE33" s="12"/>
    </row>
    <row r="34" spans="1:57" ht="14.1" customHeight="1">
      <c r="B34" s="17"/>
      <c r="C34" s="2581">
        <v>4</v>
      </c>
      <c r="D34" s="2582"/>
      <c r="E34" s="2583"/>
      <c r="F34" s="2548"/>
      <c r="G34" s="2549"/>
      <c r="H34" s="2548"/>
      <c r="I34" s="2549"/>
      <c r="J34" s="2548"/>
      <c r="K34" s="2549"/>
      <c r="L34" s="2548"/>
      <c r="M34" s="2549"/>
      <c r="N34" s="2548"/>
      <c r="O34" s="2549"/>
      <c r="P34" s="2548"/>
      <c r="Q34" s="2549"/>
      <c r="R34" s="2548"/>
      <c r="S34" s="2549"/>
      <c r="T34" s="2548"/>
      <c r="U34" s="2549"/>
      <c r="V34" s="2548"/>
      <c r="W34" s="2549"/>
      <c r="X34" s="2548"/>
      <c r="Y34" s="2549"/>
      <c r="Z34" s="2548"/>
      <c r="AA34" s="2549"/>
      <c r="AB34" s="2548"/>
      <c r="AC34" s="2549"/>
      <c r="AD34" s="2556">
        <f t="shared" ref="AD34:AD45" si="3">SUM(F34,J34,N34,R34,V34,Z34)</f>
        <v>0</v>
      </c>
      <c r="AE34" s="2557"/>
      <c r="AF34" s="2558">
        <f t="shared" ref="AF34:AF45" si="4">SUM(H34,L34,P34,T34,X34,AB34)</f>
        <v>0</v>
      </c>
      <c r="AG34" s="2559"/>
      <c r="AH34" s="2556">
        <f t="shared" ref="AH34:AH45" si="5">SUM(AD34:AG34)</f>
        <v>0</v>
      </c>
      <c r="AI34" s="2569"/>
      <c r="AJ34" s="2559"/>
      <c r="AK34" s="1107"/>
      <c r="AL34" s="16"/>
    </row>
    <row r="35" spans="1:57" ht="14.1" customHeight="1">
      <c r="B35" s="17"/>
      <c r="C35" s="2535">
        <v>5</v>
      </c>
      <c r="D35" s="2536"/>
      <c r="E35" s="2537"/>
      <c r="F35" s="2503"/>
      <c r="G35" s="2504"/>
      <c r="H35" s="2503"/>
      <c r="I35" s="2504"/>
      <c r="J35" s="2503"/>
      <c r="K35" s="2504"/>
      <c r="L35" s="2503"/>
      <c r="M35" s="2504"/>
      <c r="N35" s="2503"/>
      <c r="O35" s="2504"/>
      <c r="P35" s="2503"/>
      <c r="Q35" s="2504"/>
      <c r="R35" s="2503"/>
      <c r="S35" s="2504"/>
      <c r="T35" s="2503"/>
      <c r="U35" s="2504"/>
      <c r="V35" s="2503"/>
      <c r="W35" s="2504"/>
      <c r="X35" s="2503"/>
      <c r="Y35" s="2504"/>
      <c r="Z35" s="2503"/>
      <c r="AA35" s="2504"/>
      <c r="AB35" s="2503"/>
      <c r="AC35" s="2504"/>
      <c r="AD35" s="2505">
        <f>SUM(F35,J35,N35,R35,V35,Z35)</f>
        <v>0</v>
      </c>
      <c r="AE35" s="2506"/>
      <c r="AF35" s="2507">
        <f t="shared" si="4"/>
        <v>0</v>
      </c>
      <c r="AG35" s="2508"/>
      <c r="AH35" s="2505">
        <f t="shared" si="5"/>
        <v>0</v>
      </c>
      <c r="AI35" s="2509"/>
      <c r="AJ35" s="2508"/>
      <c r="AK35" s="1107"/>
      <c r="AL35" s="16"/>
    </row>
    <row r="36" spans="1:57" ht="12.6" customHeight="1">
      <c r="A36" s="245"/>
      <c r="B36" s="14"/>
      <c r="C36" s="2535">
        <v>6</v>
      </c>
      <c r="D36" s="2536"/>
      <c r="E36" s="2537"/>
      <c r="F36" s="2503"/>
      <c r="G36" s="2504"/>
      <c r="H36" s="2503"/>
      <c r="I36" s="2504"/>
      <c r="J36" s="2503"/>
      <c r="K36" s="2504"/>
      <c r="L36" s="2503"/>
      <c r="M36" s="2504"/>
      <c r="N36" s="2503"/>
      <c r="O36" s="2504"/>
      <c r="P36" s="2503"/>
      <c r="Q36" s="2504"/>
      <c r="R36" s="2503"/>
      <c r="S36" s="2504"/>
      <c r="T36" s="2503"/>
      <c r="U36" s="2504"/>
      <c r="V36" s="2503"/>
      <c r="W36" s="2504"/>
      <c r="X36" s="2503"/>
      <c r="Y36" s="2504"/>
      <c r="Z36" s="2503"/>
      <c r="AA36" s="2504"/>
      <c r="AB36" s="2503"/>
      <c r="AC36" s="2504"/>
      <c r="AD36" s="2505">
        <f t="shared" si="3"/>
        <v>0</v>
      </c>
      <c r="AE36" s="2506"/>
      <c r="AF36" s="2507">
        <f>SUM(H36,L36,P36,T36,X36,AB36)</f>
        <v>0</v>
      </c>
      <c r="AG36" s="2508"/>
      <c r="AH36" s="2505">
        <f>SUM(AD36:AG36)</f>
        <v>0</v>
      </c>
      <c r="AI36" s="2509"/>
      <c r="AJ36" s="2508"/>
      <c r="AK36" s="1107"/>
      <c r="AL36" s="16"/>
      <c r="AM36" s="17"/>
      <c r="AR36" s="245"/>
    </row>
    <row r="37" spans="1:57" ht="12.6" customHeight="1">
      <c r="A37" s="245"/>
      <c r="B37" s="14"/>
      <c r="C37" s="2535">
        <v>7</v>
      </c>
      <c r="D37" s="2536"/>
      <c r="E37" s="2537"/>
      <c r="F37" s="2503"/>
      <c r="G37" s="2504"/>
      <c r="H37" s="2503"/>
      <c r="I37" s="2504"/>
      <c r="J37" s="2503"/>
      <c r="K37" s="2504"/>
      <c r="L37" s="2503"/>
      <c r="M37" s="2504"/>
      <c r="N37" s="2503"/>
      <c r="O37" s="2504"/>
      <c r="P37" s="2503"/>
      <c r="Q37" s="2504"/>
      <c r="R37" s="2503"/>
      <c r="S37" s="2504"/>
      <c r="T37" s="2503"/>
      <c r="U37" s="2504"/>
      <c r="V37" s="2503"/>
      <c r="W37" s="2504"/>
      <c r="X37" s="2503"/>
      <c r="Y37" s="2504"/>
      <c r="Z37" s="2503"/>
      <c r="AA37" s="2504"/>
      <c r="AB37" s="2503"/>
      <c r="AC37" s="2504"/>
      <c r="AD37" s="2505">
        <f t="shared" si="3"/>
        <v>0</v>
      </c>
      <c r="AE37" s="2506"/>
      <c r="AF37" s="2507">
        <f t="shared" si="4"/>
        <v>0</v>
      </c>
      <c r="AG37" s="2508"/>
      <c r="AH37" s="2505">
        <f t="shared" si="5"/>
        <v>0</v>
      </c>
      <c r="AI37" s="2509"/>
      <c r="AJ37" s="2508"/>
      <c r="AK37" s="1107"/>
      <c r="AL37" s="16"/>
      <c r="AM37" s="17"/>
    </row>
    <row r="38" spans="1:57" ht="12.95" customHeight="1">
      <c r="A38" s="245"/>
      <c r="B38" s="14"/>
      <c r="C38" s="2535">
        <v>8</v>
      </c>
      <c r="D38" s="2536"/>
      <c r="E38" s="2537"/>
      <c r="F38" s="2503"/>
      <c r="G38" s="2504"/>
      <c r="H38" s="2503"/>
      <c r="I38" s="2504"/>
      <c r="J38" s="2503"/>
      <c r="K38" s="2504"/>
      <c r="L38" s="2503"/>
      <c r="M38" s="2504"/>
      <c r="N38" s="2503"/>
      <c r="O38" s="2504"/>
      <c r="P38" s="2503"/>
      <c r="Q38" s="2504"/>
      <c r="R38" s="2503"/>
      <c r="S38" s="2504"/>
      <c r="T38" s="2503"/>
      <c r="U38" s="2504"/>
      <c r="V38" s="2503"/>
      <c r="W38" s="2504"/>
      <c r="X38" s="2503"/>
      <c r="Y38" s="2504"/>
      <c r="Z38" s="2503"/>
      <c r="AA38" s="2504"/>
      <c r="AB38" s="2503"/>
      <c r="AC38" s="2504"/>
      <c r="AD38" s="2505">
        <f t="shared" si="3"/>
        <v>0</v>
      </c>
      <c r="AE38" s="2506"/>
      <c r="AF38" s="2507">
        <f t="shared" si="4"/>
        <v>0</v>
      </c>
      <c r="AG38" s="2508"/>
      <c r="AH38" s="2505">
        <f t="shared" si="5"/>
        <v>0</v>
      </c>
      <c r="AI38" s="2509"/>
      <c r="AJ38" s="2508"/>
      <c r="AK38" s="1107"/>
      <c r="AL38" s="16"/>
      <c r="AM38" s="17"/>
    </row>
    <row r="39" spans="1:57" ht="12.95" customHeight="1">
      <c r="A39" s="245"/>
      <c r="B39" s="14"/>
      <c r="C39" s="2535">
        <v>9</v>
      </c>
      <c r="D39" s="2536"/>
      <c r="E39" s="2537"/>
      <c r="F39" s="2503"/>
      <c r="G39" s="2504"/>
      <c r="H39" s="2503"/>
      <c r="I39" s="2504"/>
      <c r="J39" s="2503"/>
      <c r="K39" s="2504"/>
      <c r="L39" s="2503"/>
      <c r="M39" s="2504"/>
      <c r="N39" s="2503"/>
      <c r="O39" s="2504"/>
      <c r="P39" s="2503"/>
      <c r="Q39" s="2504"/>
      <c r="R39" s="2503"/>
      <c r="S39" s="2504"/>
      <c r="T39" s="2503"/>
      <c r="U39" s="2504"/>
      <c r="V39" s="2503"/>
      <c r="W39" s="2504"/>
      <c r="X39" s="2503"/>
      <c r="Y39" s="2504"/>
      <c r="Z39" s="2503"/>
      <c r="AA39" s="2504"/>
      <c r="AB39" s="2503"/>
      <c r="AC39" s="2504"/>
      <c r="AD39" s="2505">
        <f t="shared" si="3"/>
        <v>0</v>
      </c>
      <c r="AE39" s="2506"/>
      <c r="AF39" s="2507">
        <f t="shared" si="4"/>
        <v>0</v>
      </c>
      <c r="AG39" s="2508"/>
      <c r="AH39" s="2505">
        <f t="shared" si="5"/>
        <v>0</v>
      </c>
      <c r="AI39" s="2509"/>
      <c r="AJ39" s="2508"/>
      <c r="AK39" s="1107"/>
      <c r="AL39" s="16"/>
      <c r="AM39" s="17"/>
    </row>
    <row r="40" spans="1:57" ht="12.95" customHeight="1">
      <c r="A40" s="245"/>
      <c r="B40" s="14"/>
      <c r="C40" s="2535">
        <v>10</v>
      </c>
      <c r="D40" s="2536"/>
      <c r="E40" s="2537"/>
      <c r="F40" s="2503"/>
      <c r="G40" s="2504"/>
      <c r="H40" s="2503"/>
      <c r="I40" s="2504"/>
      <c r="J40" s="2503"/>
      <c r="K40" s="2504"/>
      <c r="L40" s="2503"/>
      <c r="M40" s="2504"/>
      <c r="N40" s="2503"/>
      <c r="O40" s="2504"/>
      <c r="P40" s="2503"/>
      <c r="Q40" s="2504"/>
      <c r="R40" s="2503"/>
      <c r="S40" s="2504"/>
      <c r="T40" s="2503"/>
      <c r="U40" s="2504"/>
      <c r="V40" s="2503"/>
      <c r="W40" s="2504"/>
      <c r="X40" s="2503"/>
      <c r="Y40" s="2504"/>
      <c r="Z40" s="2503"/>
      <c r="AA40" s="2504"/>
      <c r="AB40" s="2503"/>
      <c r="AC40" s="2504"/>
      <c r="AD40" s="2505">
        <f t="shared" si="3"/>
        <v>0</v>
      </c>
      <c r="AE40" s="2506"/>
      <c r="AF40" s="2507">
        <f t="shared" si="4"/>
        <v>0</v>
      </c>
      <c r="AG40" s="2508"/>
      <c r="AH40" s="2505">
        <f>SUM(AD40:AG40)</f>
        <v>0</v>
      </c>
      <c r="AI40" s="2509"/>
      <c r="AJ40" s="2508"/>
      <c r="AK40" s="1107"/>
      <c r="AL40" s="16"/>
      <c r="AM40" s="17"/>
    </row>
    <row r="41" spans="1:57" ht="12.95" customHeight="1">
      <c r="A41" s="245"/>
      <c r="B41" s="14"/>
      <c r="C41" s="2535">
        <v>11</v>
      </c>
      <c r="D41" s="2536"/>
      <c r="E41" s="2537"/>
      <c r="F41" s="2503"/>
      <c r="G41" s="2504"/>
      <c r="H41" s="2503"/>
      <c r="I41" s="2504"/>
      <c r="J41" s="2503"/>
      <c r="K41" s="2504"/>
      <c r="L41" s="2503"/>
      <c r="M41" s="2504"/>
      <c r="N41" s="2503"/>
      <c r="O41" s="2504"/>
      <c r="P41" s="2503"/>
      <c r="Q41" s="2504"/>
      <c r="R41" s="2503"/>
      <c r="S41" s="2504"/>
      <c r="T41" s="2503"/>
      <c r="U41" s="2504"/>
      <c r="V41" s="2503"/>
      <c r="W41" s="2504"/>
      <c r="X41" s="2503"/>
      <c r="Y41" s="2504"/>
      <c r="Z41" s="2503"/>
      <c r="AA41" s="2504"/>
      <c r="AB41" s="2503"/>
      <c r="AC41" s="2504"/>
      <c r="AD41" s="2505">
        <f t="shared" si="3"/>
        <v>0</v>
      </c>
      <c r="AE41" s="2506"/>
      <c r="AF41" s="2507">
        <f t="shared" si="4"/>
        <v>0</v>
      </c>
      <c r="AG41" s="2508"/>
      <c r="AH41" s="2505">
        <f t="shared" si="5"/>
        <v>0</v>
      </c>
      <c r="AI41" s="2509"/>
      <c r="AJ41" s="2508"/>
      <c r="AK41" s="1107"/>
      <c r="AL41" s="16"/>
      <c r="AM41" s="17"/>
    </row>
    <row r="42" spans="1:57" ht="12.95" customHeight="1">
      <c r="A42" s="245"/>
      <c r="B42" s="14"/>
      <c r="C42" s="2535">
        <v>12</v>
      </c>
      <c r="D42" s="2536"/>
      <c r="E42" s="2538"/>
      <c r="F42" s="2503"/>
      <c r="G42" s="2504"/>
      <c r="H42" s="2503"/>
      <c r="I42" s="2504"/>
      <c r="J42" s="2503"/>
      <c r="K42" s="2504"/>
      <c r="L42" s="2503"/>
      <c r="M42" s="2504"/>
      <c r="N42" s="2503"/>
      <c r="O42" s="2504"/>
      <c r="P42" s="2503"/>
      <c r="Q42" s="2504"/>
      <c r="R42" s="2503"/>
      <c r="S42" s="2504"/>
      <c r="T42" s="2503"/>
      <c r="U42" s="2504"/>
      <c r="V42" s="2503"/>
      <c r="W42" s="2504"/>
      <c r="X42" s="2503"/>
      <c r="Y42" s="2504"/>
      <c r="Z42" s="2503"/>
      <c r="AA42" s="2504"/>
      <c r="AB42" s="2503"/>
      <c r="AC42" s="2504"/>
      <c r="AD42" s="2505">
        <f t="shared" si="3"/>
        <v>0</v>
      </c>
      <c r="AE42" s="2506"/>
      <c r="AF42" s="2507">
        <f t="shared" si="4"/>
        <v>0</v>
      </c>
      <c r="AG42" s="2508"/>
      <c r="AH42" s="2505">
        <f t="shared" si="5"/>
        <v>0</v>
      </c>
      <c r="AI42" s="2509"/>
      <c r="AJ42" s="2508"/>
      <c r="AK42" s="1107"/>
      <c r="AL42" s="16"/>
      <c r="AM42" s="17"/>
    </row>
    <row r="43" spans="1:57" ht="12.95" customHeight="1">
      <c r="A43" s="245"/>
      <c r="B43" s="14"/>
      <c r="C43" s="2535">
        <v>1</v>
      </c>
      <c r="D43" s="2536"/>
      <c r="E43" s="2537"/>
      <c r="F43" s="2503"/>
      <c r="G43" s="2504"/>
      <c r="H43" s="2503"/>
      <c r="I43" s="2504"/>
      <c r="J43" s="2503"/>
      <c r="K43" s="2504"/>
      <c r="L43" s="2503"/>
      <c r="M43" s="2504"/>
      <c r="N43" s="2503"/>
      <c r="O43" s="2504"/>
      <c r="P43" s="2503"/>
      <c r="Q43" s="2504"/>
      <c r="R43" s="2503"/>
      <c r="S43" s="2504"/>
      <c r="T43" s="2503"/>
      <c r="U43" s="2504"/>
      <c r="V43" s="2503"/>
      <c r="W43" s="2504"/>
      <c r="X43" s="2503"/>
      <c r="Y43" s="2504"/>
      <c r="Z43" s="2503"/>
      <c r="AA43" s="2504"/>
      <c r="AB43" s="2503"/>
      <c r="AC43" s="2504"/>
      <c r="AD43" s="2505">
        <f t="shared" si="3"/>
        <v>0</v>
      </c>
      <c r="AE43" s="2506"/>
      <c r="AF43" s="2507">
        <f t="shared" si="4"/>
        <v>0</v>
      </c>
      <c r="AG43" s="2508"/>
      <c r="AH43" s="2505">
        <f t="shared" si="5"/>
        <v>0</v>
      </c>
      <c r="AI43" s="2509"/>
      <c r="AJ43" s="2508"/>
      <c r="AK43" s="1107"/>
      <c r="AL43" s="16"/>
      <c r="AM43" s="17"/>
    </row>
    <row r="44" spans="1:57" ht="12.95" customHeight="1">
      <c r="A44" s="245"/>
      <c r="B44" s="14"/>
      <c r="C44" s="2535">
        <v>2</v>
      </c>
      <c r="D44" s="2536"/>
      <c r="E44" s="2537"/>
      <c r="F44" s="2503"/>
      <c r="G44" s="2504"/>
      <c r="H44" s="2503"/>
      <c r="I44" s="2504"/>
      <c r="J44" s="2503"/>
      <c r="K44" s="2504"/>
      <c r="L44" s="2503"/>
      <c r="M44" s="2504"/>
      <c r="N44" s="2503"/>
      <c r="O44" s="2504"/>
      <c r="P44" s="2503"/>
      <c r="Q44" s="2504"/>
      <c r="R44" s="2503"/>
      <c r="S44" s="2504"/>
      <c r="T44" s="2503"/>
      <c r="U44" s="2504"/>
      <c r="V44" s="2503"/>
      <c r="W44" s="2504"/>
      <c r="X44" s="2503"/>
      <c r="Y44" s="2504"/>
      <c r="Z44" s="2503"/>
      <c r="AA44" s="2504"/>
      <c r="AB44" s="2503"/>
      <c r="AC44" s="2504"/>
      <c r="AD44" s="2505">
        <f t="shared" si="3"/>
        <v>0</v>
      </c>
      <c r="AE44" s="2506"/>
      <c r="AF44" s="2507">
        <f t="shared" si="4"/>
        <v>0</v>
      </c>
      <c r="AG44" s="2508"/>
      <c r="AH44" s="2505">
        <f t="shared" si="5"/>
        <v>0</v>
      </c>
      <c r="AI44" s="2509"/>
      <c r="AJ44" s="2508"/>
      <c r="AK44" s="1107"/>
      <c r="AL44" s="16"/>
      <c r="AM44" s="17"/>
    </row>
    <row r="45" spans="1:57" ht="12.95" customHeight="1">
      <c r="A45" s="245"/>
      <c r="B45" s="14"/>
      <c r="C45" s="2543">
        <v>3</v>
      </c>
      <c r="D45" s="2544"/>
      <c r="E45" s="2545"/>
      <c r="F45" s="2529"/>
      <c r="G45" s="2530"/>
      <c r="H45" s="2529"/>
      <c r="I45" s="2530"/>
      <c r="J45" s="2529"/>
      <c r="K45" s="2530"/>
      <c r="L45" s="2529"/>
      <c r="M45" s="2530"/>
      <c r="N45" s="2529"/>
      <c r="O45" s="2530"/>
      <c r="P45" s="2529"/>
      <c r="Q45" s="2530"/>
      <c r="R45" s="2529"/>
      <c r="S45" s="2530"/>
      <c r="T45" s="2529"/>
      <c r="U45" s="2530"/>
      <c r="V45" s="2529"/>
      <c r="W45" s="2530"/>
      <c r="X45" s="2529"/>
      <c r="Y45" s="2530"/>
      <c r="Z45" s="2529"/>
      <c r="AA45" s="2530"/>
      <c r="AB45" s="2529"/>
      <c r="AC45" s="2530"/>
      <c r="AD45" s="2518">
        <f t="shared" si="3"/>
        <v>0</v>
      </c>
      <c r="AE45" s="2531"/>
      <c r="AF45" s="2532">
        <f t="shared" si="4"/>
        <v>0</v>
      </c>
      <c r="AG45" s="2520"/>
      <c r="AH45" s="2518">
        <f t="shared" si="5"/>
        <v>0</v>
      </c>
      <c r="AI45" s="2519"/>
      <c r="AJ45" s="2520"/>
      <c r="AK45" s="1107"/>
      <c r="AL45" s="16"/>
      <c r="AM45" s="17"/>
    </row>
    <row r="46" spans="1:57" ht="12.95" customHeight="1">
      <c r="A46" s="245"/>
      <c r="B46" s="14"/>
      <c r="C46" s="2014" t="s">
        <v>382</v>
      </c>
      <c r="D46" s="2015"/>
      <c r="E46" s="2539"/>
      <c r="F46" s="2512">
        <f>SUM(F34:G45)</f>
        <v>0</v>
      </c>
      <c r="G46" s="2533"/>
      <c r="H46" s="2521">
        <f>SUM(H34:I45)</f>
        <v>0</v>
      </c>
      <c r="I46" s="2522"/>
      <c r="J46" s="2512">
        <f>SUM(J34:K45)</f>
        <v>0</v>
      </c>
      <c r="K46" s="2533"/>
      <c r="L46" s="2521">
        <f>SUM(L34:M45)</f>
        <v>0</v>
      </c>
      <c r="M46" s="2522"/>
      <c r="N46" s="2512">
        <f>SUM(N34:O45)</f>
        <v>0</v>
      </c>
      <c r="O46" s="2533"/>
      <c r="P46" s="2521">
        <f>SUM(P34:Q45)</f>
        <v>0</v>
      </c>
      <c r="Q46" s="2522"/>
      <c r="R46" s="2512">
        <f>SUM(R34:S45)</f>
        <v>0</v>
      </c>
      <c r="S46" s="2533"/>
      <c r="T46" s="2521">
        <f>SUM(T34:U45)</f>
        <v>0</v>
      </c>
      <c r="U46" s="2522"/>
      <c r="V46" s="2512">
        <f>SUM(V34:W45)</f>
        <v>0</v>
      </c>
      <c r="W46" s="2533"/>
      <c r="X46" s="2521">
        <f>SUM(X34:Y45)</f>
        <v>0</v>
      </c>
      <c r="Y46" s="2522"/>
      <c r="Z46" s="2512">
        <f>SUM(Z34:AA45)</f>
        <v>0</v>
      </c>
      <c r="AA46" s="2533"/>
      <c r="AB46" s="2521">
        <f>SUM(AB34:AC45)</f>
        <v>0</v>
      </c>
      <c r="AC46" s="2522"/>
      <c r="AD46" s="609" t="s">
        <v>209</v>
      </c>
      <c r="AE46" s="610"/>
      <c r="AF46" s="2525">
        <f>SUM(AF34:AG45)</f>
        <v>0</v>
      </c>
      <c r="AG46" s="2526"/>
      <c r="AH46" s="2512">
        <f>AD47+AF46</f>
        <v>0</v>
      </c>
      <c r="AI46" s="2513"/>
      <c r="AJ46" s="2514"/>
      <c r="AK46" s="1107"/>
      <c r="AL46" s="16"/>
      <c r="AM46" s="17"/>
    </row>
    <row r="47" spans="1:57" ht="12.95" customHeight="1">
      <c r="A47" s="245"/>
      <c r="B47" s="14"/>
      <c r="C47" s="2540"/>
      <c r="D47" s="2541"/>
      <c r="E47" s="2542"/>
      <c r="F47" s="2515"/>
      <c r="G47" s="2534"/>
      <c r="H47" s="2523"/>
      <c r="I47" s="2524"/>
      <c r="J47" s="2515"/>
      <c r="K47" s="2534"/>
      <c r="L47" s="2523"/>
      <c r="M47" s="2524"/>
      <c r="N47" s="2515"/>
      <c r="O47" s="2534"/>
      <c r="P47" s="2523"/>
      <c r="Q47" s="2524"/>
      <c r="R47" s="2515"/>
      <c r="S47" s="2534"/>
      <c r="T47" s="2523"/>
      <c r="U47" s="2524"/>
      <c r="V47" s="2515"/>
      <c r="W47" s="2534"/>
      <c r="X47" s="2523"/>
      <c r="Y47" s="2524"/>
      <c r="Z47" s="2515"/>
      <c r="AA47" s="2534"/>
      <c r="AB47" s="2523"/>
      <c r="AC47" s="2524"/>
      <c r="AD47" s="2501">
        <f>SUM(AD34:AE45)</f>
        <v>0</v>
      </c>
      <c r="AE47" s="2502"/>
      <c r="AF47" s="2527"/>
      <c r="AG47" s="2528"/>
      <c r="AH47" s="2515"/>
      <c r="AI47" s="2516"/>
      <c r="AJ47" s="2517"/>
      <c r="AK47" s="1107"/>
      <c r="AL47" s="16"/>
      <c r="AM47" s="17"/>
    </row>
    <row r="48" spans="1:57" ht="12" customHeight="1">
      <c r="A48" s="245"/>
      <c r="B48" s="14"/>
      <c r="C48" s="2577" t="s">
        <v>182</v>
      </c>
      <c r="D48" s="2577"/>
      <c r="E48" s="2577"/>
      <c r="F48" s="2577"/>
      <c r="G48" s="2577"/>
      <c r="H48" s="611" t="s">
        <v>183</v>
      </c>
      <c r="I48" s="2585" t="s">
        <v>1249</v>
      </c>
      <c r="J48" s="2585"/>
      <c r="K48" s="2585"/>
      <c r="L48" s="2585"/>
      <c r="M48" s="2585"/>
      <c r="N48" s="2585"/>
      <c r="O48" s="2585"/>
      <c r="P48" s="2575" t="s">
        <v>1248</v>
      </c>
      <c r="Q48" s="2575"/>
      <c r="R48" s="2575"/>
      <c r="S48" s="2575"/>
      <c r="T48" s="2575"/>
      <c r="U48" s="2575"/>
      <c r="V48" s="2575"/>
      <c r="W48" s="2575"/>
      <c r="X48" s="2575"/>
      <c r="Y48" s="2575"/>
      <c r="Z48" s="2575"/>
      <c r="AA48" s="2575"/>
      <c r="AB48" s="2575"/>
      <c r="AC48" s="2575"/>
      <c r="AD48" s="2575"/>
      <c r="AE48" s="2575"/>
      <c r="AF48" s="2575"/>
      <c r="AG48" s="2575"/>
      <c r="AH48" s="2575"/>
      <c r="AI48" s="2575"/>
      <c r="AJ48" s="2575"/>
      <c r="AK48" s="617"/>
      <c r="AL48" s="16"/>
      <c r="AM48" s="17"/>
    </row>
    <row r="49" spans="1:68" ht="12" customHeight="1">
      <c r="A49" s="245"/>
      <c r="B49" s="14"/>
      <c r="H49" s="611" t="s">
        <v>183</v>
      </c>
      <c r="I49" s="2576" t="s">
        <v>191</v>
      </c>
      <c r="J49" s="2576"/>
      <c r="K49" s="2576"/>
      <c r="L49" s="2576"/>
      <c r="M49" s="2576"/>
      <c r="N49" s="2576"/>
      <c r="O49" s="2576"/>
      <c r="P49" s="2576"/>
      <c r="Q49" s="2576"/>
      <c r="R49" s="2576"/>
      <c r="S49" s="2576"/>
      <c r="T49" s="2576"/>
      <c r="U49" s="2576"/>
      <c r="V49" s="2576"/>
      <c r="W49" s="2576"/>
      <c r="X49" s="2576"/>
      <c r="Y49" s="2576"/>
      <c r="Z49" s="2576"/>
      <c r="AA49" s="2576"/>
      <c r="AB49" s="2576"/>
      <c r="AC49" s="2576"/>
      <c r="AD49" s="2576"/>
      <c r="AE49" s="2576"/>
      <c r="AF49" s="2576"/>
      <c r="AG49" s="2576"/>
      <c r="AH49" s="2576"/>
      <c r="AI49" s="2576"/>
      <c r="AJ49" s="2576"/>
      <c r="AK49" s="333"/>
      <c r="AL49" s="16"/>
      <c r="AM49" s="17"/>
    </row>
    <row r="50" spans="1:68" ht="12" customHeight="1">
      <c r="A50" s="245"/>
      <c r="B50" s="14"/>
      <c r="H50" s="611" t="s">
        <v>183</v>
      </c>
      <c r="I50" s="2576" t="s">
        <v>211</v>
      </c>
      <c r="J50" s="2576"/>
      <c r="K50" s="2576"/>
      <c r="L50" s="2576"/>
      <c r="M50" s="2576"/>
      <c r="N50" s="2576"/>
      <c r="O50" s="2576"/>
      <c r="P50" s="2576"/>
      <c r="Q50" s="2576"/>
      <c r="R50" s="2576"/>
      <c r="S50" s="2576"/>
      <c r="T50" s="2576"/>
      <c r="U50" s="2576"/>
      <c r="V50" s="2576"/>
      <c r="W50" s="2576"/>
      <c r="X50" s="2576"/>
      <c r="Y50" s="2576"/>
      <c r="Z50" s="2576"/>
      <c r="AA50" s="2576"/>
      <c r="AB50" s="2576"/>
      <c r="AC50" s="2576"/>
      <c r="AD50" s="2576"/>
      <c r="AE50" s="2576"/>
      <c r="AF50" s="2576"/>
      <c r="AG50" s="2576"/>
      <c r="AH50" s="2576"/>
      <c r="AI50" s="2576"/>
      <c r="AJ50" s="2576"/>
      <c r="AK50" s="333"/>
      <c r="AL50" s="16"/>
      <c r="AM50" s="17"/>
    </row>
    <row r="51" spans="1:68" ht="12" customHeight="1">
      <c r="A51" s="245"/>
      <c r="B51" s="14"/>
      <c r="H51" s="611"/>
      <c r="I51" s="618"/>
      <c r="J51" s="618"/>
      <c r="K51" s="618"/>
      <c r="L51" s="618"/>
      <c r="M51" s="618"/>
      <c r="N51" s="618"/>
      <c r="O51" s="618"/>
      <c r="P51" s="618"/>
      <c r="Q51" s="618"/>
      <c r="R51" s="618"/>
      <c r="S51" s="618"/>
      <c r="T51" s="618"/>
      <c r="U51" s="618"/>
      <c r="V51" s="618"/>
      <c r="W51" s="618"/>
      <c r="X51" s="618"/>
      <c r="Y51" s="618"/>
      <c r="Z51" s="618"/>
      <c r="AA51" s="618"/>
      <c r="AB51" s="618"/>
      <c r="AC51" s="618"/>
      <c r="AD51" s="618"/>
      <c r="AE51" s="618"/>
      <c r="AF51" s="618"/>
      <c r="AG51" s="618"/>
      <c r="AH51" s="618"/>
      <c r="AI51" s="618"/>
      <c r="AJ51" s="618"/>
      <c r="AK51" s="617"/>
      <c r="AL51" s="16"/>
      <c r="AM51" s="17"/>
    </row>
    <row r="52" spans="1:68" ht="14.1" customHeight="1">
      <c r="A52" s="245"/>
      <c r="B52" s="14"/>
      <c r="C52" s="228" t="s">
        <v>440</v>
      </c>
      <c r="D52" s="2499" t="s">
        <v>1251</v>
      </c>
      <c r="E52" s="2499"/>
      <c r="F52" s="2499"/>
      <c r="G52" s="2499"/>
      <c r="H52" s="2499"/>
      <c r="I52" s="2499"/>
      <c r="J52" s="2499"/>
      <c r="K52" s="2499"/>
      <c r="L52" s="2499"/>
      <c r="M52" s="2499"/>
      <c r="N52" s="2499"/>
      <c r="O52" s="2499"/>
      <c r="P52" s="2499"/>
      <c r="Q52" s="2499"/>
      <c r="R52" s="2499"/>
      <c r="S52" s="2499"/>
      <c r="T52" s="2499"/>
      <c r="U52" s="2499"/>
      <c r="V52" s="2499"/>
      <c r="W52" s="2499"/>
      <c r="X52" s="2499"/>
      <c r="Y52" s="2499"/>
      <c r="Z52" s="2499"/>
      <c r="AA52" s="2499"/>
      <c r="AB52" s="2499"/>
      <c r="AC52" s="2499"/>
      <c r="AD52" s="2499"/>
      <c r="AE52" s="2499"/>
      <c r="AF52" s="2499"/>
      <c r="AG52" s="2499"/>
      <c r="AH52" s="2499"/>
      <c r="AI52" s="2499"/>
      <c r="AJ52" s="2499"/>
      <c r="AK52" s="1119"/>
      <c r="AL52" s="16"/>
      <c r="AM52" s="17"/>
      <c r="AR52" s="619"/>
      <c r="AS52" s="619"/>
      <c r="AT52" s="619"/>
      <c r="AU52" s="619"/>
      <c r="AV52" s="619"/>
      <c r="AW52" s="619"/>
      <c r="AX52" s="619"/>
      <c r="AY52" s="619"/>
      <c r="AZ52" s="619"/>
      <c r="BA52" s="619"/>
      <c r="BB52" s="619"/>
      <c r="BC52" s="619"/>
      <c r="BD52" s="619"/>
      <c r="BE52" s="619"/>
      <c r="BF52" s="619"/>
      <c r="BG52" s="619"/>
      <c r="BH52" s="619"/>
      <c r="BI52" s="619"/>
      <c r="BJ52" s="619"/>
      <c r="BK52" s="619"/>
      <c r="BL52" s="619"/>
      <c r="BM52" s="619"/>
      <c r="BN52" s="619"/>
      <c r="BO52" s="619"/>
      <c r="BP52" s="619"/>
    </row>
    <row r="53" spans="1:68" ht="14.1" customHeight="1">
      <c r="A53" s="245"/>
      <c r="B53" s="14"/>
      <c r="C53" s="1631" t="s">
        <v>175</v>
      </c>
      <c r="D53" s="1631"/>
      <c r="E53" s="1631"/>
      <c r="F53" s="1632" t="s">
        <v>736</v>
      </c>
      <c r="G53" s="1632"/>
      <c r="H53" s="1632"/>
      <c r="I53" s="1632"/>
      <c r="J53" s="1632"/>
      <c r="K53" s="1632"/>
      <c r="L53" s="1632"/>
      <c r="M53" s="1632"/>
      <c r="N53" s="1632"/>
      <c r="O53" s="1632"/>
      <c r="P53" s="1632"/>
      <c r="Q53" s="1632"/>
      <c r="R53" s="1632"/>
      <c r="S53" s="1632"/>
      <c r="T53" s="1632"/>
      <c r="U53" s="1632"/>
      <c r="V53" s="1632"/>
      <c r="W53" s="1632"/>
      <c r="X53" s="1632"/>
      <c r="AL53" s="16"/>
      <c r="AM53" s="17"/>
    </row>
    <row r="54" spans="1:68" ht="14.1" customHeight="1">
      <c r="A54" s="245"/>
      <c r="B54" s="14"/>
      <c r="E54" s="1972" t="s">
        <v>343</v>
      </c>
      <c r="F54" s="1972"/>
      <c r="G54" s="1972"/>
      <c r="H54" s="1972"/>
      <c r="I54" s="1972"/>
      <c r="J54" s="1972"/>
      <c r="K54" s="1972"/>
      <c r="L54" s="1972"/>
      <c r="M54" s="1972"/>
      <c r="N54" s="1972"/>
      <c r="O54" s="1972"/>
      <c r="P54" s="2567"/>
      <c r="Q54" s="2567"/>
      <c r="R54" s="12" t="s">
        <v>185</v>
      </c>
      <c r="S54" s="620" t="s">
        <v>145</v>
      </c>
      <c r="U54" s="1972" t="s">
        <v>484</v>
      </c>
      <c r="V54" s="1972"/>
      <c r="W54" s="1972"/>
      <c r="X54" s="1972"/>
      <c r="Y54" s="1972"/>
      <c r="Z54" s="1972"/>
      <c r="AA54" s="48" t="s">
        <v>124</v>
      </c>
      <c r="AC54" s="1635" t="s">
        <v>485</v>
      </c>
      <c r="AD54" s="1635"/>
      <c r="AE54" s="1635"/>
      <c r="AF54" s="1635"/>
      <c r="AG54" s="1635"/>
      <c r="AL54" s="1114"/>
      <c r="AM54" s="621"/>
      <c r="AN54" s="616"/>
      <c r="AO54" s="616"/>
      <c r="AP54" s="1115"/>
      <c r="BB54" s="1115"/>
      <c r="BC54" s="1115"/>
      <c r="BD54" s="1115"/>
      <c r="BE54" s="1116"/>
    </row>
    <row r="55" spans="1:68" ht="14.1" customHeight="1">
      <c r="A55" s="245"/>
      <c r="B55" s="14"/>
      <c r="C55" s="1631" t="s">
        <v>149</v>
      </c>
      <c r="D55" s="1631"/>
      <c r="E55" s="1631"/>
      <c r="F55" s="1632" t="s">
        <v>737</v>
      </c>
      <c r="G55" s="1632"/>
      <c r="H55" s="1632"/>
      <c r="I55" s="1632"/>
      <c r="J55" s="1632"/>
      <c r="K55" s="1632"/>
      <c r="L55" s="1632"/>
      <c r="M55" s="1632"/>
      <c r="N55" s="1632"/>
      <c r="O55" s="1632"/>
      <c r="P55" s="1632"/>
      <c r="Q55" s="1632"/>
      <c r="R55" s="1632"/>
      <c r="S55" s="1632"/>
      <c r="T55" s="1632"/>
      <c r="U55" s="1632"/>
      <c r="V55" s="1632"/>
      <c r="W55" s="1632"/>
      <c r="X55" s="1632"/>
      <c r="AL55" s="1114"/>
      <c r="AM55" s="621"/>
      <c r="AN55" s="616"/>
      <c r="AO55" s="616"/>
      <c r="AP55" s="1115"/>
      <c r="BB55" s="1115"/>
      <c r="BC55" s="1115"/>
      <c r="BD55" s="1115"/>
      <c r="BE55" s="1116"/>
    </row>
    <row r="56" spans="1:68" ht="14.1" customHeight="1">
      <c r="A56" s="245"/>
      <c r="B56" s="14"/>
      <c r="E56" s="1972" t="s">
        <v>344</v>
      </c>
      <c r="F56" s="1972"/>
      <c r="G56" s="1972"/>
      <c r="H56" s="1972"/>
      <c r="I56" s="1972"/>
      <c r="J56" s="1972"/>
      <c r="K56" s="1972"/>
      <c r="L56" s="1972"/>
      <c r="M56" s="1972"/>
      <c r="N56" s="1972"/>
      <c r="O56" s="1972"/>
      <c r="P56" s="2567"/>
      <c r="Q56" s="2567"/>
      <c r="R56" s="12" t="s">
        <v>486</v>
      </c>
      <c r="S56" s="620" t="s">
        <v>145</v>
      </c>
      <c r="U56" s="1972" t="s">
        <v>487</v>
      </c>
      <c r="V56" s="1972"/>
      <c r="W56" s="1972"/>
      <c r="X56" s="1972"/>
      <c r="Y56" s="1972"/>
      <c r="Z56" s="1972"/>
      <c r="AA56" s="48" t="s">
        <v>124</v>
      </c>
      <c r="AC56" s="1635" t="s">
        <v>481</v>
      </c>
      <c r="AD56" s="1635"/>
      <c r="AE56" s="1635"/>
      <c r="AF56" s="1635"/>
      <c r="AG56" s="1635"/>
      <c r="AL56" s="13"/>
      <c r="AM56" s="622"/>
      <c r="AN56" s="3"/>
      <c r="AO56" s="245"/>
      <c r="AP56" s="245"/>
    </row>
    <row r="57" spans="1:68" ht="12" customHeight="1">
      <c r="A57" s="245"/>
      <c r="B57" s="14"/>
      <c r="K57" s="245"/>
      <c r="L57" s="245"/>
      <c r="M57" s="245"/>
      <c r="N57" s="245"/>
      <c r="O57" s="245"/>
      <c r="P57" s="245"/>
      <c r="Y57" s="245"/>
      <c r="Z57" s="245"/>
      <c r="AA57" s="245"/>
      <c r="AB57" s="245"/>
      <c r="AC57" s="245"/>
      <c r="AD57" s="245"/>
      <c r="AE57" s="245"/>
      <c r="AF57" s="245"/>
      <c r="AG57" s="245"/>
      <c r="AH57" s="245"/>
      <c r="AI57" s="245"/>
      <c r="AJ57" s="245"/>
      <c r="AK57" s="245"/>
      <c r="AL57" s="190"/>
      <c r="AM57" s="17"/>
      <c r="AN57" s="245"/>
      <c r="AO57" s="245"/>
      <c r="AP57" s="245"/>
      <c r="BB57" s="245"/>
      <c r="BC57" s="245"/>
      <c r="BD57" s="245"/>
    </row>
    <row r="58" spans="1:68" ht="14.1" customHeight="1">
      <c r="A58" s="245"/>
      <c r="B58" s="1630" t="s">
        <v>450</v>
      </c>
      <c r="C58" s="1631"/>
      <c r="D58" s="1632" t="s">
        <v>1613</v>
      </c>
      <c r="E58" s="1632"/>
      <c r="F58" s="1632"/>
      <c r="G58" s="1632"/>
      <c r="H58" s="1632"/>
      <c r="I58" s="1632"/>
      <c r="J58" s="1632"/>
      <c r="K58" s="1632"/>
      <c r="L58" s="1632"/>
      <c r="M58" s="1632"/>
      <c r="N58" s="1632"/>
      <c r="O58" s="1632"/>
      <c r="P58" s="1632"/>
      <c r="Q58" s="1632"/>
      <c r="R58" s="1632"/>
      <c r="S58" s="1632"/>
      <c r="T58" s="1632"/>
      <c r="U58" s="1632"/>
      <c r="V58" s="1632"/>
      <c r="W58" s="1632"/>
      <c r="X58" s="1632"/>
      <c r="Z58" s="239" t="s">
        <v>124</v>
      </c>
      <c r="AA58" s="1638" t="s">
        <v>741</v>
      </c>
      <c r="AB58" s="1638"/>
      <c r="AC58" s="1638"/>
      <c r="AD58" s="1638"/>
      <c r="AE58" s="1638"/>
      <c r="AF58" s="1638"/>
      <c r="AG58" s="1638"/>
      <c r="AH58" s="1638"/>
      <c r="AI58" s="1638"/>
      <c r="AJ58" s="1638"/>
      <c r="AK58" s="1638"/>
      <c r="AL58" s="1114"/>
      <c r="AM58" s="17"/>
      <c r="AN58" s="616"/>
      <c r="AO58" s="616"/>
      <c r="AP58" s="616"/>
      <c r="AQ58" s="616"/>
      <c r="AR58" s="1115"/>
      <c r="BE58" s="1115"/>
      <c r="BF58" s="228"/>
    </row>
    <row r="59" spans="1:68" ht="14.1" customHeight="1">
      <c r="A59" s="245"/>
      <c r="B59" s="14"/>
      <c r="S59" s="623"/>
      <c r="T59" s="245"/>
      <c r="U59" s="245"/>
      <c r="V59" s="245"/>
      <c r="W59" s="245"/>
      <c r="X59" s="245"/>
      <c r="Z59" s="11"/>
      <c r="AA59" s="1638"/>
      <c r="AB59" s="1638"/>
      <c r="AC59" s="1638"/>
      <c r="AD59" s="1638"/>
      <c r="AE59" s="1638"/>
      <c r="AF59" s="1638"/>
      <c r="AG59" s="1638"/>
      <c r="AH59" s="1638"/>
      <c r="AI59" s="1638"/>
      <c r="AJ59" s="1638"/>
      <c r="AK59" s="1638"/>
      <c r="AL59" s="1120"/>
      <c r="AM59" s="17"/>
      <c r="AN59" s="624"/>
      <c r="AO59" s="624"/>
      <c r="AP59" s="624"/>
      <c r="AQ59" s="624"/>
      <c r="BE59" s="12"/>
      <c r="BF59" s="228"/>
    </row>
    <row r="60" spans="1:68" ht="14.1" customHeight="1">
      <c r="A60" s="245"/>
      <c r="B60" s="14"/>
      <c r="C60" s="1003"/>
      <c r="D60" s="1003"/>
      <c r="Z60" s="11"/>
      <c r="AL60" s="13"/>
      <c r="AM60" s="17"/>
      <c r="AN60" s="3"/>
      <c r="AO60" s="1"/>
      <c r="AP60" s="245"/>
      <c r="AQ60" s="245"/>
      <c r="BE60" s="12"/>
      <c r="BF60" s="228"/>
    </row>
    <row r="61" spans="1:68" ht="14.1" customHeight="1">
      <c r="A61" s="245"/>
      <c r="B61" s="1630" t="s">
        <v>445</v>
      </c>
      <c r="C61" s="1651"/>
      <c r="D61" s="1632" t="s">
        <v>733</v>
      </c>
      <c r="E61" s="1632"/>
      <c r="F61" s="1632"/>
      <c r="G61" s="1632"/>
      <c r="H61" s="1632"/>
      <c r="I61" s="1632"/>
      <c r="J61" s="1632"/>
      <c r="K61" s="1632"/>
      <c r="L61" s="1632"/>
      <c r="M61" s="1632"/>
      <c r="N61" s="1632"/>
      <c r="O61" s="1632"/>
      <c r="P61" s="1632"/>
      <c r="Q61" s="1632"/>
      <c r="R61" s="1632"/>
      <c r="S61" s="1632"/>
      <c r="T61" s="1632"/>
      <c r="U61" s="1632"/>
      <c r="V61" s="1632"/>
      <c r="W61" s="1632"/>
      <c r="X61" s="1632"/>
      <c r="Z61" s="244" t="s">
        <v>499</v>
      </c>
      <c r="AA61" s="1851" t="s">
        <v>192</v>
      </c>
      <c r="AB61" s="1851"/>
      <c r="AC61" s="1851"/>
      <c r="AD61" s="1851"/>
      <c r="AE61" s="1851"/>
      <c r="AF61" s="1851"/>
      <c r="AG61" s="1851"/>
      <c r="AH61" s="1851"/>
      <c r="AI61" s="1851"/>
      <c r="AJ61" s="1851"/>
      <c r="AK61" s="1851"/>
      <c r="AL61" s="1120"/>
      <c r="AM61" s="17"/>
      <c r="AN61" s="624"/>
      <c r="AO61" s="624"/>
      <c r="AP61" s="624"/>
      <c r="AQ61" s="624"/>
      <c r="AR61" s="624"/>
      <c r="AS61" s="624"/>
      <c r="AT61" s="624"/>
      <c r="AU61" s="624"/>
      <c r="AV61" s="624"/>
      <c r="AW61" s="624"/>
      <c r="AX61" s="624"/>
      <c r="AY61" s="624"/>
      <c r="AZ61" s="624"/>
      <c r="BA61" s="624"/>
      <c r="BB61" s="245"/>
      <c r="BC61" s="245"/>
      <c r="BD61" s="245"/>
      <c r="BE61" s="245"/>
      <c r="BF61" s="245"/>
    </row>
    <row r="62" spans="1:68" ht="14.1" customHeight="1">
      <c r="A62" s="245"/>
      <c r="B62" s="17"/>
      <c r="C62" s="245"/>
      <c r="D62" s="245"/>
      <c r="G62" s="245"/>
      <c r="H62" s="245"/>
      <c r="I62" s="245"/>
      <c r="J62" s="245"/>
      <c r="K62" s="245"/>
      <c r="L62" s="245"/>
      <c r="M62" s="245"/>
      <c r="N62" s="245"/>
      <c r="O62" s="245"/>
      <c r="P62" s="245"/>
      <c r="Q62" s="245"/>
      <c r="R62" s="245"/>
      <c r="S62" s="245"/>
      <c r="T62" s="245"/>
      <c r="U62" s="245"/>
      <c r="V62" s="228"/>
      <c r="W62" s="48"/>
      <c r="X62" s="48"/>
      <c r="Y62" s="48"/>
      <c r="Z62" s="239"/>
      <c r="AA62" s="1638" t="s">
        <v>1250</v>
      </c>
      <c r="AB62" s="1638"/>
      <c r="AC62" s="1638"/>
      <c r="AD62" s="1638"/>
      <c r="AE62" s="1638"/>
      <c r="AF62" s="1638"/>
      <c r="AG62" s="1638"/>
      <c r="AH62" s="1638"/>
      <c r="AI62" s="1638"/>
      <c r="AJ62" s="1638"/>
      <c r="AK62" s="1638"/>
      <c r="AL62" s="13"/>
      <c r="AM62" s="17"/>
      <c r="AN62" s="3"/>
      <c r="AO62" s="1"/>
      <c r="AP62" s="245"/>
      <c r="AQ62" s="245"/>
      <c r="AR62" s="245"/>
      <c r="AS62" s="245"/>
      <c r="AT62" s="245"/>
      <c r="AU62" s="245"/>
      <c r="AV62" s="245"/>
      <c r="AW62" s="245"/>
      <c r="AX62" s="245"/>
      <c r="AY62" s="245"/>
      <c r="AZ62" s="245"/>
      <c r="BA62" s="245"/>
      <c r="BB62" s="245"/>
      <c r="BC62" s="245"/>
      <c r="BD62" s="245"/>
      <c r="BE62" s="245"/>
      <c r="BF62" s="245"/>
    </row>
    <row r="63" spans="1:68" ht="14.1" customHeight="1">
      <c r="A63" s="245"/>
      <c r="B63" s="17"/>
      <c r="D63" s="228" t="s">
        <v>15</v>
      </c>
      <c r="E63" s="1632" t="s">
        <v>734</v>
      </c>
      <c r="F63" s="1632"/>
      <c r="G63" s="1632"/>
      <c r="H63" s="1632"/>
      <c r="I63" s="1632"/>
      <c r="J63" s="1632"/>
      <c r="K63" s="1632"/>
      <c r="L63" s="1632"/>
      <c r="M63" s="1632"/>
      <c r="N63" s="1632"/>
      <c r="O63" s="1632"/>
      <c r="P63" s="1632"/>
      <c r="Q63" s="1632"/>
      <c r="R63" s="1632"/>
      <c r="S63" s="1632"/>
      <c r="T63" s="1632"/>
      <c r="U63" s="1632"/>
      <c r="V63" s="1632"/>
      <c r="W63" s="1632"/>
      <c r="X63" s="1632"/>
      <c r="Z63" s="24"/>
      <c r="AA63" s="1638"/>
      <c r="AB63" s="1638"/>
      <c r="AC63" s="1638"/>
      <c r="AD63" s="1638"/>
      <c r="AE63" s="1638"/>
      <c r="AF63" s="1638"/>
      <c r="AG63" s="1638"/>
      <c r="AH63" s="1638"/>
      <c r="AI63" s="1638"/>
      <c r="AJ63" s="1638"/>
      <c r="AK63" s="1638"/>
      <c r="AL63" s="13"/>
      <c r="AM63" s="17"/>
      <c r="AN63" s="3"/>
      <c r="AO63" s="1"/>
      <c r="AP63" s="245"/>
      <c r="AQ63" s="245"/>
      <c r="AR63" s="245"/>
      <c r="AS63" s="245"/>
      <c r="AT63" s="245"/>
      <c r="AU63" s="245"/>
      <c r="AV63" s="245"/>
      <c r="AW63" s="245"/>
      <c r="AX63" s="245"/>
      <c r="AY63" s="245"/>
      <c r="AZ63" s="245"/>
      <c r="BA63" s="245"/>
      <c r="BB63" s="245"/>
      <c r="BC63" s="245"/>
      <c r="BD63" s="245"/>
      <c r="BE63" s="245"/>
      <c r="BF63" s="245"/>
    </row>
    <row r="64" spans="1:68" ht="14.1" customHeight="1">
      <c r="A64" s="245"/>
      <c r="B64" s="17"/>
      <c r="E64" s="245"/>
      <c r="F64" s="245"/>
      <c r="Z64" s="24"/>
      <c r="AA64" s="1638"/>
      <c r="AB64" s="1638"/>
      <c r="AC64" s="1638"/>
      <c r="AD64" s="1638"/>
      <c r="AE64" s="1638"/>
      <c r="AF64" s="1638"/>
      <c r="AG64" s="1638"/>
      <c r="AH64" s="1638"/>
      <c r="AI64" s="1638"/>
      <c r="AJ64" s="1638"/>
      <c r="AK64" s="1638"/>
      <c r="AL64" s="225"/>
      <c r="AM64" s="17"/>
      <c r="AN64" s="3"/>
      <c r="AO64" s="1"/>
      <c r="BE64" s="12"/>
    </row>
    <row r="65" spans="1:58" ht="14.1" customHeight="1">
      <c r="A65" s="245"/>
      <c r="B65" s="14"/>
      <c r="S65" s="623"/>
      <c r="T65" s="245"/>
      <c r="U65" s="245"/>
      <c r="V65" s="245"/>
      <c r="W65" s="245"/>
      <c r="X65" s="245"/>
      <c r="Y65" s="1121"/>
      <c r="Z65" s="24"/>
      <c r="AA65" s="1638"/>
      <c r="AB65" s="1638"/>
      <c r="AC65" s="1638"/>
      <c r="AD65" s="1638"/>
      <c r="AE65" s="1638"/>
      <c r="AF65" s="1638"/>
      <c r="AG65" s="1638"/>
      <c r="AH65" s="1638"/>
      <c r="AI65" s="1638"/>
      <c r="AJ65" s="1638"/>
      <c r="AK65" s="1638"/>
      <c r="AL65" s="16"/>
      <c r="AM65" s="17"/>
      <c r="AN65" s="3"/>
      <c r="AO65" s="1"/>
      <c r="BE65" s="12"/>
    </row>
    <row r="66" spans="1:58" ht="14.1" customHeight="1" thickBot="1">
      <c r="A66" s="245"/>
      <c r="B66" s="1122"/>
      <c r="C66" s="8"/>
      <c r="D66" s="8"/>
      <c r="E66" s="8"/>
      <c r="F66" s="8"/>
      <c r="G66" s="8"/>
      <c r="H66" s="8"/>
      <c r="I66" s="8"/>
      <c r="J66" s="8"/>
      <c r="K66" s="8"/>
      <c r="L66" s="8"/>
      <c r="M66" s="8"/>
      <c r="N66" s="8"/>
      <c r="O66" s="8"/>
      <c r="P66" s="8"/>
      <c r="Q66" s="8"/>
      <c r="R66" s="8"/>
      <c r="S66" s="8"/>
      <c r="T66" s="8"/>
      <c r="U66" s="8"/>
      <c r="V66" s="8"/>
      <c r="W66" s="8"/>
      <c r="X66" s="8"/>
      <c r="Y66" s="1123"/>
      <c r="Z66" s="1124"/>
      <c r="AA66" s="2500"/>
      <c r="AB66" s="2500"/>
      <c r="AC66" s="2500"/>
      <c r="AD66" s="2500"/>
      <c r="AE66" s="2500"/>
      <c r="AF66" s="2500"/>
      <c r="AG66" s="2500"/>
      <c r="AH66" s="2500"/>
      <c r="AI66" s="2500"/>
      <c r="AJ66" s="2500"/>
      <c r="AK66" s="2500"/>
      <c r="AL66" s="607"/>
      <c r="AM66" s="17"/>
      <c r="AN66" s="245"/>
      <c r="AO66" s="245"/>
      <c r="AP66" s="264"/>
      <c r="AQ66" s="264"/>
      <c r="AR66" s="264"/>
      <c r="AS66" s="264"/>
      <c r="AT66" s="264"/>
      <c r="AU66" s="264"/>
      <c r="AV66" s="264"/>
      <c r="AW66" s="264"/>
      <c r="AX66" s="264"/>
      <c r="AY66" s="264"/>
      <c r="AZ66" s="264"/>
      <c r="BA66" s="264"/>
      <c r="BB66" s="264"/>
      <c r="BC66" s="264"/>
      <c r="BD66" s="264"/>
      <c r="BE66" s="264"/>
      <c r="BF66" s="264"/>
    </row>
    <row r="67" spans="1:58" ht="14.1" customHeight="1">
      <c r="B67" s="1125"/>
      <c r="C67" s="1125"/>
      <c r="D67" s="1125"/>
      <c r="E67" s="1125"/>
      <c r="F67" s="1125"/>
      <c r="G67" s="1125"/>
      <c r="H67" s="1125"/>
      <c r="I67" s="1125"/>
      <c r="J67" s="1125"/>
      <c r="K67" s="1125"/>
      <c r="L67" s="1125"/>
      <c r="M67" s="1125"/>
      <c r="N67" s="1125"/>
      <c r="O67" s="1125"/>
      <c r="P67" s="1125"/>
      <c r="Q67" s="1125"/>
      <c r="R67" s="1125"/>
      <c r="S67" s="1125"/>
      <c r="T67" s="1125"/>
      <c r="U67" s="1125"/>
      <c r="V67" s="1125"/>
      <c r="W67" s="1125"/>
      <c r="X67" s="1125"/>
      <c r="Y67" s="1125"/>
      <c r="Z67" s="625"/>
      <c r="AA67" s="345"/>
      <c r="AB67" s="345"/>
      <c r="AC67" s="345"/>
      <c r="AD67" s="345"/>
      <c r="AE67" s="345"/>
      <c r="AF67" s="345"/>
      <c r="AG67" s="345"/>
      <c r="AH67" s="345"/>
      <c r="AI67" s="345"/>
      <c r="AJ67" s="1125"/>
      <c r="AK67" s="1125"/>
      <c r="AL67" s="1125"/>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SzNBO8E+2L0EKjmGJMKb3pwWdn9c2Zu+GxGiH1kAUS852Wd5yjxtv1CkFokqUbnvQ+kvk7TL8BuhRzRFtsKzQQ==" saltValue="HpZQxggNR2dyXHZ8rS2IDQ==" spinCount="100000" sheet="1" formatCells="0" formatColumns="0" formatRows="0" insertColumns="0" insertRows="0"/>
  <mergeCells count="527">
    <mergeCell ref="V6:AA6"/>
    <mergeCell ref="AB6:AC6"/>
    <mergeCell ref="AD6:AE6"/>
    <mergeCell ref="AI6:AK6"/>
    <mergeCell ref="P46:Q47"/>
    <mergeCell ref="P36:Q36"/>
    <mergeCell ref="R36:S36"/>
    <mergeCell ref="T36:U36"/>
    <mergeCell ref="P35:Q35"/>
    <mergeCell ref="X46:Y47"/>
    <mergeCell ref="T45:U45"/>
    <mergeCell ref="R39:S39"/>
    <mergeCell ref="T39:U39"/>
    <mergeCell ref="P41:Q41"/>
    <mergeCell ref="R41:S41"/>
    <mergeCell ref="V44:W44"/>
    <mergeCell ref="R42:S42"/>
    <mergeCell ref="T42:U42"/>
    <mergeCell ref="T40:U40"/>
    <mergeCell ref="R43:S43"/>
    <mergeCell ref="X37:Y37"/>
    <mergeCell ref="P40:Q40"/>
    <mergeCell ref="P45:Q45"/>
    <mergeCell ref="P37:Q37"/>
    <mergeCell ref="B61:C61"/>
    <mergeCell ref="J30:Q30"/>
    <mergeCell ref="J31:Q31"/>
    <mergeCell ref="U54:Z54"/>
    <mergeCell ref="U56:Z56"/>
    <mergeCell ref="B58:C58"/>
    <mergeCell ref="F34:G34"/>
    <mergeCell ref="C34:E34"/>
    <mergeCell ref="P33:Q33"/>
    <mergeCell ref="P34:Q34"/>
    <mergeCell ref="J34:K34"/>
    <mergeCell ref="L34:M34"/>
    <mergeCell ref="E56:O56"/>
    <mergeCell ref="E54:O54"/>
    <mergeCell ref="C53:E53"/>
    <mergeCell ref="C55:E55"/>
    <mergeCell ref="I48:O48"/>
    <mergeCell ref="I50:AJ50"/>
    <mergeCell ref="AC54:AG54"/>
    <mergeCell ref="J35:K35"/>
    <mergeCell ref="L35:M35"/>
    <mergeCell ref="R46:S47"/>
    <mergeCell ref="T46:U47"/>
    <mergeCell ref="R40:S40"/>
    <mergeCell ref="C13:E13"/>
    <mergeCell ref="F13:G13"/>
    <mergeCell ref="AF19:AG19"/>
    <mergeCell ref="C21:E22"/>
    <mergeCell ref="F21:G22"/>
    <mergeCell ref="H21:I22"/>
    <mergeCell ref="J21:K22"/>
    <mergeCell ref="L21:M22"/>
    <mergeCell ref="N21:O22"/>
    <mergeCell ref="P21:Q22"/>
    <mergeCell ref="R21:S22"/>
    <mergeCell ref="T21:U22"/>
    <mergeCell ref="X14:Y14"/>
    <mergeCell ref="R19:S19"/>
    <mergeCell ref="R13:S13"/>
    <mergeCell ref="H13:I13"/>
    <mergeCell ref="J13:K13"/>
    <mergeCell ref="L13:M13"/>
    <mergeCell ref="Z19:AA19"/>
    <mergeCell ref="H18:I18"/>
    <mergeCell ref="AD19:AE19"/>
    <mergeCell ref="V21:W22"/>
    <mergeCell ref="R20:S20"/>
    <mergeCell ref="X21:Y22"/>
    <mergeCell ref="C14:E14"/>
    <mergeCell ref="AH14:AJ14"/>
    <mergeCell ref="X20:Y20"/>
    <mergeCell ref="Z20:AA20"/>
    <mergeCell ref="AF15:AG15"/>
    <mergeCell ref="AB18:AC18"/>
    <mergeCell ref="V17:W17"/>
    <mergeCell ref="X17:Y17"/>
    <mergeCell ref="R16:S16"/>
    <mergeCell ref="P18:Q18"/>
    <mergeCell ref="R18:S18"/>
    <mergeCell ref="T18:U18"/>
    <mergeCell ref="AH18:AJ18"/>
    <mergeCell ref="N15:O15"/>
    <mergeCell ref="AF18:AG18"/>
    <mergeCell ref="AH16:AJ16"/>
    <mergeCell ref="AB15:AC15"/>
    <mergeCell ref="AD15:AE15"/>
    <mergeCell ref="T16:U16"/>
    <mergeCell ref="V16:W16"/>
    <mergeCell ref="P20:Q20"/>
    <mergeCell ref="X16:Y16"/>
    <mergeCell ref="V15:W15"/>
    <mergeCell ref="Z15:AA15"/>
    <mergeCell ref="H12:I12"/>
    <mergeCell ref="R12:S12"/>
    <mergeCell ref="V12:W12"/>
    <mergeCell ref="X12:Y12"/>
    <mergeCell ref="Z12:AA12"/>
    <mergeCell ref="AB12:AC12"/>
    <mergeCell ref="AD12:AE12"/>
    <mergeCell ref="AF12:AG12"/>
    <mergeCell ref="H14:I14"/>
    <mergeCell ref="J14:K14"/>
    <mergeCell ref="L14:M14"/>
    <mergeCell ref="N14:O14"/>
    <mergeCell ref="P14:Q14"/>
    <mergeCell ref="AF13:AG13"/>
    <mergeCell ref="Z13:AA13"/>
    <mergeCell ref="AD14:AE14"/>
    <mergeCell ref="AF14:AG14"/>
    <mergeCell ref="AD13:AE13"/>
    <mergeCell ref="J12:K12"/>
    <mergeCell ref="L12:M12"/>
    <mergeCell ref="N12:O12"/>
    <mergeCell ref="P12:Q12"/>
    <mergeCell ref="T14:U14"/>
    <mergeCell ref="V14:W14"/>
    <mergeCell ref="F7:I7"/>
    <mergeCell ref="C12:E12"/>
    <mergeCell ref="V13:W13"/>
    <mergeCell ref="X13:Y13"/>
    <mergeCell ref="N13:O13"/>
    <mergeCell ref="F12:G12"/>
    <mergeCell ref="AF11:AG11"/>
    <mergeCell ref="AH11:AJ11"/>
    <mergeCell ref="Z11:AA11"/>
    <mergeCell ref="AB11:AC11"/>
    <mergeCell ref="AD11:AE11"/>
    <mergeCell ref="T13:U13"/>
    <mergeCell ref="C11:E11"/>
    <mergeCell ref="F11:G11"/>
    <mergeCell ref="H11:I11"/>
    <mergeCell ref="J11:K11"/>
    <mergeCell ref="L11:M11"/>
    <mergeCell ref="V11:W11"/>
    <mergeCell ref="X11:Y11"/>
    <mergeCell ref="N11:O11"/>
    <mergeCell ref="P11:Q11"/>
    <mergeCell ref="R11:S11"/>
    <mergeCell ref="T11:U11"/>
    <mergeCell ref="AH13:AJ13"/>
    <mergeCell ref="C10:E10"/>
    <mergeCell ref="X10:Y10"/>
    <mergeCell ref="H10:I10"/>
    <mergeCell ref="J10:K10"/>
    <mergeCell ref="L10:M10"/>
    <mergeCell ref="N10:O10"/>
    <mergeCell ref="P10:Q10"/>
    <mergeCell ref="R10:S10"/>
    <mergeCell ref="T10:U10"/>
    <mergeCell ref="V10:W10"/>
    <mergeCell ref="AD10:AE10"/>
    <mergeCell ref="AF10:AG10"/>
    <mergeCell ref="AH10:AJ10"/>
    <mergeCell ref="V9:W9"/>
    <mergeCell ref="X9:Y9"/>
    <mergeCell ref="Z9:AA9"/>
    <mergeCell ref="AB9:AC9"/>
    <mergeCell ref="AD9:AE9"/>
    <mergeCell ref="AF9:AG9"/>
    <mergeCell ref="AH9:AJ9"/>
    <mergeCell ref="D4:X4"/>
    <mergeCell ref="D5:AK5"/>
    <mergeCell ref="R9:S9"/>
    <mergeCell ref="T9:U9"/>
    <mergeCell ref="N7:Q7"/>
    <mergeCell ref="R7:U7"/>
    <mergeCell ref="V7:Y7"/>
    <mergeCell ref="Z7:AC7"/>
    <mergeCell ref="AD7:AG7"/>
    <mergeCell ref="AH7:AJ8"/>
    <mergeCell ref="F8:G8"/>
    <mergeCell ref="H8:I8"/>
    <mergeCell ref="J8:K8"/>
    <mergeCell ref="L8:M8"/>
    <mergeCell ref="N8:O8"/>
    <mergeCell ref="P8:Q8"/>
    <mergeCell ref="R8:S8"/>
    <mergeCell ref="T8:U8"/>
    <mergeCell ref="V8:W8"/>
    <mergeCell ref="X8:Y8"/>
    <mergeCell ref="Z8:AA8"/>
    <mergeCell ref="AB8:AC8"/>
    <mergeCell ref="AD8:AE8"/>
    <mergeCell ref="C7:E8"/>
    <mergeCell ref="B5:C5"/>
    <mergeCell ref="T6:U6"/>
    <mergeCell ref="J19:K19"/>
    <mergeCell ref="L19:M19"/>
    <mergeCell ref="N19:O19"/>
    <mergeCell ref="J16:K16"/>
    <mergeCell ref="L16:M16"/>
    <mergeCell ref="N16:O16"/>
    <mergeCell ref="P16:Q16"/>
    <mergeCell ref="T19:U19"/>
    <mergeCell ref="F10:G10"/>
    <mergeCell ref="J7:M7"/>
    <mergeCell ref="C9:E9"/>
    <mergeCell ref="F9:G9"/>
    <mergeCell ref="H9:I9"/>
    <mergeCell ref="J9:K9"/>
    <mergeCell ref="C18:E18"/>
    <mergeCell ref="F18:G18"/>
    <mergeCell ref="J18:K18"/>
    <mergeCell ref="J15:K15"/>
    <mergeCell ref="C17:E17"/>
    <mergeCell ref="F15:G15"/>
    <mergeCell ref="H15:I15"/>
    <mergeCell ref="D6:G6"/>
    <mergeCell ref="R14:S14"/>
    <mergeCell ref="AB13:AC13"/>
    <mergeCell ref="L9:M9"/>
    <mergeCell ref="Z18:AA18"/>
    <mergeCell ref="AB14:AC14"/>
    <mergeCell ref="P9:Q9"/>
    <mergeCell ref="N9:O9"/>
    <mergeCell ref="L18:M18"/>
    <mergeCell ref="N18:O18"/>
    <mergeCell ref="X15:Y15"/>
    <mergeCell ref="T15:U15"/>
    <mergeCell ref="P15:Q15"/>
    <mergeCell ref="R15:S15"/>
    <mergeCell ref="L15:M15"/>
    <mergeCell ref="Z10:AA10"/>
    <mergeCell ref="AB10:AC10"/>
    <mergeCell ref="P13:Q13"/>
    <mergeCell ref="AF8:AG8"/>
    <mergeCell ref="AC56:AG56"/>
    <mergeCell ref="P56:Q56"/>
    <mergeCell ref="P54:Q54"/>
    <mergeCell ref="V34:W34"/>
    <mergeCell ref="AD35:AE35"/>
    <mergeCell ref="V37:W37"/>
    <mergeCell ref="Z44:AA44"/>
    <mergeCell ref="Z41:AA41"/>
    <mergeCell ref="AB37:AC37"/>
    <mergeCell ref="R37:S37"/>
    <mergeCell ref="F53:X53"/>
    <mergeCell ref="F55:X55"/>
    <mergeCell ref="P38:Q38"/>
    <mergeCell ref="R38:S38"/>
    <mergeCell ref="T38:U38"/>
    <mergeCell ref="X38:Y38"/>
    <mergeCell ref="Z38:AA38"/>
    <mergeCell ref="P48:AJ48"/>
    <mergeCell ref="I49:AJ49"/>
    <mergeCell ref="C48:G48"/>
    <mergeCell ref="H34:I34"/>
    <mergeCell ref="R33:S33"/>
    <mergeCell ref="AH31:AJ31"/>
    <mergeCell ref="AH32:AJ33"/>
    <mergeCell ref="AH34:AJ34"/>
    <mergeCell ref="C32:E33"/>
    <mergeCell ref="J37:K37"/>
    <mergeCell ref="L37:M37"/>
    <mergeCell ref="N37:O37"/>
    <mergeCell ref="J36:K36"/>
    <mergeCell ref="C35:E35"/>
    <mergeCell ref="F35:G35"/>
    <mergeCell ref="H35:I35"/>
    <mergeCell ref="C37:E37"/>
    <mergeCell ref="F37:G37"/>
    <mergeCell ref="F36:G36"/>
    <mergeCell ref="H36:I36"/>
    <mergeCell ref="N35:O35"/>
    <mergeCell ref="N34:O34"/>
    <mergeCell ref="R45:S45"/>
    <mergeCell ref="AF35:AG35"/>
    <mergeCell ref="X34:Y34"/>
    <mergeCell ref="R30:S30"/>
    <mergeCell ref="R34:S34"/>
    <mergeCell ref="T30:Z30"/>
    <mergeCell ref="T34:U34"/>
    <mergeCell ref="AB35:AC35"/>
    <mergeCell ref="Z35:AA35"/>
    <mergeCell ref="X35:Y35"/>
    <mergeCell ref="T35:U35"/>
    <mergeCell ref="V35:W35"/>
    <mergeCell ref="R35:S35"/>
    <mergeCell ref="T41:U41"/>
    <mergeCell ref="V40:W40"/>
    <mergeCell ref="X40:Y40"/>
    <mergeCell ref="Z40:AA40"/>
    <mergeCell ref="X45:Y45"/>
    <mergeCell ref="Z45:AA45"/>
    <mergeCell ref="AF39:AG39"/>
    <mergeCell ref="T31:Z31"/>
    <mergeCell ref="Z21:AA22"/>
    <mergeCell ref="AB21:AC22"/>
    <mergeCell ref="AF21:AG22"/>
    <mergeCell ref="AH21:AJ22"/>
    <mergeCell ref="D27:X27"/>
    <mergeCell ref="P28:Q28"/>
    <mergeCell ref="U28:X28"/>
    <mergeCell ref="E28:O28"/>
    <mergeCell ref="AB19:AC19"/>
    <mergeCell ref="T20:U20"/>
    <mergeCell ref="P23:AJ23"/>
    <mergeCell ref="AH19:AJ19"/>
    <mergeCell ref="AH20:AJ20"/>
    <mergeCell ref="AA28:AE28"/>
    <mergeCell ref="I24:AJ24"/>
    <mergeCell ref="P19:Q19"/>
    <mergeCell ref="F20:G20"/>
    <mergeCell ref="H20:I20"/>
    <mergeCell ref="J20:K20"/>
    <mergeCell ref="L20:M20"/>
    <mergeCell ref="N20:O20"/>
    <mergeCell ref="F19:G19"/>
    <mergeCell ref="C20:E20"/>
    <mergeCell ref="V19:W19"/>
    <mergeCell ref="X19:Y19"/>
    <mergeCell ref="H19:I19"/>
    <mergeCell ref="V18:W18"/>
    <mergeCell ref="F17:G17"/>
    <mergeCell ref="H17:I17"/>
    <mergeCell ref="J17:K17"/>
    <mergeCell ref="L17:M17"/>
    <mergeCell ref="N17:O17"/>
    <mergeCell ref="C19:E19"/>
    <mergeCell ref="X18:Y18"/>
    <mergeCell ref="P17:Q17"/>
    <mergeCell ref="R17:S17"/>
    <mergeCell ref="T17:U17"/>
    <mergeCell ref="AD18:AE18"/>
    <mergeCell ref="A1:AL1"/>
    <mergeCell ref="AH17:AJ17"/>
    <mergeCell ref="AB16:AC16"/>
    <mergeCell ref="AD16:AE16"/>
    <mergeCell ref="AB17:AC17"/>
    <mergeCell ref="AD17:AE17"/>
    <mergeCell ref="AF17:AG17"/>
    <mergeCell ref="Z17:AA17"/>
    <mergeCell ref="Z3:AL3"/>
    <mergeCell ref="AH15:AJ15"/>
    <mergeCell ref="Z14:AA14"/>
    <mergeCell ref="Z16:AA16"/>
    <mergeCell ref="T12:U12"/>
    <mergeCell ref="AH12:AJ12"/>
    <mergeCell ref="B3:Y3"/>
    <mergeCell ref="B4:C4"/>
    <mergeCell ref="C16:E16"/>
    <mergeCell ref="F16:G16"/>
    <mergeCell ref="H16:I16"/>
    <mergeCell ref="F14:G14"/>
    <mergeCell ref="H6:S6"/>
    <mergeCell ref="AF16:AG16"/>
    <mergeCell ref="C15:E15"/>
    <mergeCell ref="AB20:AC20"/>
    <mergeCell ref="AD20:AE20"/>
    <mergeCell ref="AF20:AG20"/>
    <mergeCell ref="I23:O23"/>
    <mergeCell ref="Z33:AA33"/>
    <mergeCell ref="AD34:AE34"/>
    <mergeCell ref="Z32:AC32"/>
    <mergeCell ref="AD32:AG32"/>
    <mergeCell ref="AB34:AC34"/>
    <mergeCell ref="AF34:AG34"/>
    <mergeCell ref="AF33:AG33"/>
    <mergeCell ref="V20:W20"/>
    <mergeCell ref="I25:AJ25"/>
    <mergeCell ref="AH30:AJ30"/>
    <mergeCell ref="AA30:AB30"/>
    <mergeCell ref="R32:U32"/>
    <mergeCell ref="V32:Y32"/>
    <mergeCell ref="T33:U33"/>
    <mergeCell ref="V33:W33"/>
    <mergeCell ref="X33:Y33"/>
    <mergeCell ref="F32:I32"/>
    <mergeCell ref="J32:M32"/>
    <mergeCell ref="N32:Q32"/>
    <mergeCell ref="F33:G33"/>
    <mergeCell ref="C23:G23"/>
    <mergeCell ref="AA31:AB31"/>
    <mergeCell ref="AC31:AD31"/>
    <mergeCell ref="Z34:AA34"/>
    <mergeCell ref="C36:E36"/>
    <mergeCell ref="L36:M36"/>
    <mergeCell ref="N36:O36"/>
    <mergeCell ref="H37:I37"/>
    <mergeCell ref="C38:E38"/>
    <mergeCell ref="F38:G38"/>
    <mergeCell ref="H38:I38"/>
    <mergeCell ref="Z36:AA36"/>
    <mergeCell ref="V38:W38"/>
    <mergeCell ref="T37:U37"/>
    <mergeCell ref="N33:O33"/>
    <mergeCell ref="H33:I33"/>
    <mergeCell ref="J33:K33"/>
    <mergeCell ref="L33:M33"/>
    <mergeCell ref="D30:G30"/>
    <mergeCell ref="AC30:AD30"/>
    <mergeCell ref="AD33:AE33"/>
    <mergeCell ref="R31:S31"/>
    <mergeCell ref="H31:I31"/>
    <mergeCell ref="H30:I30"/>
    <mergeCell ref="C39:E39"/>
    <mergeCell ref="F39:G39"/>
    <mergeCell ref="H39:I39"/>
    <mergeCell ref="J39:K39"/>
    <mergeCell ref="J38:K38"/>
    <mergeCell ref="L38:M38"/>
    <mergeCell ref="N38:O38"/>
    <mergeCell ref="C40:E40"/>
    <mergeCell ref="F40:G40"/>
    <mergeCell ref="H40:I40"/>
    <mergeCell ref="J40:K40"/>
    <mergeCell ref="N40:O40"/>
    <mergeCell ref="L40:M40"/>
    <mergeCell ref="L39:M39"/>
    <mergeCell ref="N39:O39"/>
    <mergeCell ref="P42:Q42"/>
    <mergeCell ref="P39:Q39"/>
    <mergeCell ref="H46:I47"/>
    <mergeCell ref="J46:K47"/>
    <mergeCell ref="L46:M47"/>
    <mergeCell ref="N46:O47"/>
    <mergeCell ref="C41:E41"/>
    <mergeCell ref="F41:G41"/>
    <mergeCell ref="H41:I41"/>
    <mergeCell ref="J41:K41"/>
    <mergeCell ref="L41:M41"/>
    <mergeCell ref="N41:O41"/>
    <mergeCell ref="J43:K43"/>
    <mergeCell ref="L43:M43"/>
    <mergeCell ref="C42:E42"/>
    <mergeCell ref="F42:G42"/>
    <mergeCell ref="H45:I45"/>
    <mergeCell ref="J45:K45"/>
    <mergeCell ref="J42:K42"/>
    <mergeCell ref="C46:E47"/>
    <mergeCell ref="F46:G47"/>
    <mergeCell ref="L45:M45"/>
    <mergeCell ref="N45:O45"/>
    <mergeCell ref="C45:E45"/>
    <mergeCell ref="F45:G45"/>
    <mergeCell ref="AD37:AE37"/>
    <mergeCell ref="AF37:AG37"/>
    <mergeCell ref="X44:Y44"/>
    <mergeCell ref="C44:E44"/>
    <mergeCell ref="F44:G44"/>
    <mergeCell ref="H44:I44"/>
    <mergeCell ref="J44:K44"/>
    <mergeCell ref="L44:M44"/>
    <mergeCell ref="N44:O44"/>
    <mergeCell ref="P44:Q44"/>
    <mergeCell ref="R44:S44"/>
    <mergeCell ref="V42:W42"/>
    <mergeCell ref="V43:W43"/>
    <mergeCell ref="P43:Q43"/>
    <mergeCell ref="T44:U44"/>
    <mergeCell ref="T43:U43"/>
    <mergeCell ref="N43:O43"/>
    <mergeCell ref="C43:E43"/>
    <mergeCell ref="F43:G43"/>
    <mergeCell ref="H43:I43"/>
    <mergeCell ref="L42:M42"/>
    <mergeCell ref="N42:O42"/>
    <mergeCell ref="H42:I42"/>
    <mergeCell ref="Z46:AA47"/>
    <mergeCell ref="X41:Y41"/>
    <mergeCell ref="V41:W41"/>
    <mergeCell ref="X43:Y43"/>
    <mergeCell ref="X42:Y42"/>
    <mergeCell ref="V36:W36"/>
    <mergeCell ref="X36:Y36"/>
    <mergeCell ref="Z37:AA37"/>
    <mergeCell ref="V39:W39"/>
    <mergeCell ref="X39:Y39"/>
    <mergeCell ref="Z39:AA39"/>
    <mergeCell ref="V45:W45"/>
    <mergeCell ref="Z43:AA43"/>
    <mergeCell ref="Z42:AA42"/>
    <mergeCell ref="V46:W47"/>
    <mergeCell ref="AH46:AJ47"/>
    <mergeCell ref="AD47:AE47"/>
    <mergeCell ref="AH45:AJ45"/>
    <mergeCell ref="AB46:AC47"/>
    <mergeCell ref="AF46:AG47"/>
    <mergeCell ref="AB45:AC45"/>
    <mergeCell ref="AH41:AJ41"/>
    <mergeCell ref="AB40:AC40"/>
    <mergeCell ref="AF41:AG41"/>
    <mergeCell ref="AB41:AC41"/>
    <mergeCell ref="AD41:AE41"/>
    <mergeCell ref="AD45:AE45"/>
    <mergeCell ref="AF45:AG45"/>
    <mergeCell ref="AB42:AC42"/>
    <mergeCell ref="AD42:AE42"/>
    <mergeCell ref="AF43:AG43"/>
    <mergeCell ref="AH39:AJ39"/>
    <mergeCell ref="AF38:AG38"/>
    <mergeCell ref="AH42:AJ42"/>
    <mergeCell ref="AH43:AJ43"/>
    <mergeCell ref="AB43:AC43"/>
    <mergeCell ref="AD43:AE43"/>
    <mergeCell ref="AD38:AE38"/>
    <mergeCell ref="AB39:AC39"/>
    <mergeCell ref="AD39:AE39"/>
    <mergeCell ref="AB38:AC38"/>
    <mergeCell ref="D52:AJ52"/>
    <mergeCell ref="D58:X58"/>
    <mergeCell ref="D61:X61"/>
    <mergeCell ref="E63:X63"/>
    <mergeCell ref="AA58:AK59"/>
    <mergeCell ref="AA62:AK66"/>
    <mergeCell ref="AA61:AK61"/>
    <mergeCell ref="AD22:AE22"/>
    <mergeCell ref="AB44:AC44"/>
    <mergeCell ref="AD44:AE44"/>
    <mergeCell ref="AF44:AG44"/>
    <mergeCell ref="AH44:AJ44"/>
    <mergeCell ref="AH40:AJ40"/>
    <mergeCell ref="AD40:AE40"/>
    <mergeCell ref="AF40:AG40"/>
    <mergeCell ref="AH37:AJ37"/>
    <mergeCell ref="AH36:AJ36"/>
    <mergeCell ref="AB33:AC33"/>
    <mergeCell ref="AH35:AJ35"/>
    <mergeCell ref="AB36:AC36"/>
    <mergeCell ref="AD36:AE36"/>
    <mergeCell ref="AF36:AG36"/>
    <mergeCell ref="AF42:AG42"/>
    <mergeCell ref="AH38:AJ38"/>
  </mergeCells>
  <phoneticPr fontId="4"/>
  <conditionalFormatting sqref="F9:AC20">
    <cfRule type="containsBlanks" dxfId="331" priority="2">
      <formula>LEN(TRIM(F9))=0</formula>
    </cfRule>
  </conditionalFormatting>
  <conditionalFormatting sqref="F34:AC45">
    <cfRule type="containsBlanks" dxfId="330" priority="6">
      <formula>LEN(TRIM(F34))=0</formula>
    </cfRule>
  </conditionalFormatting>
  <conditionalFormatting sqref="P28 R30:S31 AA30:AB31 AE30:AE31 AG30:AG31">
    <cfRule type="containsBlanks" dxfId="329" priority="8">
      <formula>LEN(TRIM(P28))=0</formula>
    </cfRule>
  </conditionalFormatting>
  <conditionalFormatting sqref="P54:Q54">
    <cfRule type="containsBlanks" dxfId="328" priority="5">
      <formula>LEN(TRIM(P54))=0</formula>
    </cfRule>
  </conditionalFormatting>
  <conditionalFormatting sqref="P56:Q56">
    <cfRule type="containsBlanks" dxfId="327" priority="4">
      <formula>LEN(TRIM(P56))=0</formula>
    </cfRule>
  </conditionalFormatting>
  <conditionalFormatting sqref="T6:U6 AB6:AC6 AF6 AH6">
    <cfRule type="containsBlanks" dxfId="326" priority="1">
      <formula>LEN(TRIM(T6))=0</formula>
    </cfRule>
  </conditionalFormatting>
  <dataValidations count="1">
    <dataValidation imeMode="off" allowBlank="1" showInputMessage="1" showErrorMessage="1" sqref="F9:AC20 F34:AC45 P28:Q28 R30:S31 AA30:AB31 AE30:AE31 AG30:AG31 P54:Q54 P56:Q56 T6:U6 AB6:AC6 AF6 AH6" xr:uid="{3E6339A4-8737-495C-98E7-7D7D7ED52F58}"/>
  </dataValidations>
  <printOptions horizontalCentered="1"/>
  <pageMargins left="0.70866141732283472" right="0.23622047244094491" top="0.39370078740157483" bottom="0.23622047244094491" header="0" footer="0"/>
  <pageSetup paperSize="9" orientation="portrait"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910"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64911"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64912"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64913"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64914"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64915"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6494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6494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2" r:id="rId12" name="Check Box 52">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3" r:id="rId13" name="Check Box 53">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64943" r:id="rId14" name="Check Box 79">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64944" r:id="rId15" name="Check Box 80">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A837-413E-4800-ABFE-07D1F46900B8}">
  <sheetPr codeName="Sheet8">
    <tabColor rgb="FFFFC000"/>
  </sheetPr>
  <dimension ref="A1:CW87"/>
  <sheetViews>
    <sheetView showGridLines="0" view="pageBreakPreview" topLeftCell="A31" zoomScaleNormal="115" zoomScaleSheetLayoutView="100" workbookViewId="0">
      <selection activeCell="AA47" sqref="AA47:AF47"/>
    </sheetView>
  </sheetViews>
  <sheetFormatPr defaultColWidth="8" defaultRowHeight="12"/>
  <cols>
    <col min="1" max="1" width="1.375" style="12" customWidth="1"/>
    <col min="2" max="2" width="1.625" style="12" customWidth="1"/>
    <col min="3" max="7" width="2.375" style="12" customWidth="1"/>
    <col min="8" max="8" width="2.875" style="12" customWidth="1"/>
    <col min="9" max="10" width="2.375" style="12" customWidth="1"/>
    <col min="11" max="11" width="2.875" style="12" customWidth="1"/>
    <col min="12" max="39" width="2.375" style="12" customWidth="1"/>
    <col min="40" max="40" width="1.25" style="12" customWidth="1"/>
    <col min="41" max="41" width="2.625" style="12" customWidth="1"/>
    <col min="42" max="42" width="2.375" style="12" hidden="1" customWidth="1"/>
    <col min="43" max="57" width="2.625" style="12" hidden="1" customWidth="1"/>
    <col min="58" max="62" width="2.625" style="12" customWidth="1"/>
    <col min="63" max="63" width="2.375" style="12" customWidth="1"/>
    <col min="64" max="72" width="2.625" style="12" customWidth="1"/>
    <col min="73" max="16384" width="8" style="12"/>
  </cols>
  <sheetData>
    <row r="1" spans="1:84" ht="14.1" customHeight="1">
      <c r="A1" s="1770" t="s">
        <v>1521</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N1" s="1770"/>
      <c r="AU1" s="261"/>
      <c r="AV1" s="261"/>
      <c r="AW1" s="261"/>
      <c r="BF1" s="382"/>
      <c r="BG1" s="382"/>
      <c r="BH1" s="382"/>
      <c r="BI1" s="382"/>
      <c r="BJ1" s="382"/>
    </row>
    <row r="2" spans="1:84" ht="5.0999999999999996" customHeight="1" thickBot="1"/>
    <row r="3" spans="1:84" ht="14.1" customHeight="1">
      <c r="B3" s="1769" t="s">
        <v>177</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2563"/>
      <c r="AD3" s="1767" t="s">
        <v>3</v>
      </c>
      <c r="AE3" s="1767"/>
      <c r="AF3" s="1767"/>
      <c r="AG3" s="1767"/>
      <c r="AH3" s="1767"/>
      <c r="AI3" s="1767"/>
      <c r="AJ3" s="1767"/>
      <c r="AK3" s="1767"/>
      <c r="AL3" s="1767"/>
      <c r="AM3" s="1767"/>
      <c r="AN3" s="1768"/>
      <c r="BK3" s="4"/>
      <c r="BL3" s="4"/>
      <c r="BM3" s="4"/>
      <c r="BN3" s="4"/>
      <c r="BO3" s="4"/>
      <c r="BP3" s="4"/>
      <c r="BQ3" s="4"/>
      <c r="BR3" s="4"/>
      <c r="BS3" s="4"/>
      <c r="BT3" s="4"/>
      <c r="BU3" s="4"/>
      <c r="BV3" s="4"/>
      <c r="BW3" s="4"/>
      <c r="BX3" s="4"/>
      <c r="BY3" s="4"/>
      <c r="BZ3" s="4"/>
      <c r="CA3" s="4"/>
      <c r="CB3" s="4"/>
      <c r="CC3" s="4"/>
      <c r="CD3" s="4"/>
      <c r="CE3" s="4"/>
      <c r="CF3" s="4"/>
    </row>
    <row r="4" spans="1:84" ht="14.1" customHeight="1">
      <c r="B4" s="2689" t="s">
        <v>462</v>
      </c>
      <c r="C4" s="2690"/>
      <c r="D4" s="2691" t="s">
        <v>1704</v>
      </c>
      <c r="E4" s="2692"/>
      <c r="F4" s="2692"/>
      <c r="G4" s="2692"/>
      <c r="H4" s="2692"/>
      <c r="I4" s="2692"/>
      <c r="J4" s="2692"/>
      <c r="K4" s="2692"/>
      <c r="L4" s="2692"/>
      <c r="M4" s="2692"/>
      <c r="N4" s="2692"/>
      <c r="O4" s="2692"/>
      <c r="P4" s="2692"/>
      <c r="Q4" s="2692"/>
      <c r="R4" s="2692"/>
      <c r="S4" s="2692"/>
      <c r="T4" s="2692"/>
      <c r="U4" s="2692"/>
      <c r="V4" s="2692"/>
      <c r="W4" s="2692"/>
      <c r="X4" s="2692"/>
      <c r="Y4" s="2692"/>
      <c r="Z4" s="2692"/>
      <c r="AA4" s="2692"/>
      <c r="AB4" s="2692"/>
      <c r="AC4" s="245"/>
      <c r="AD4" s="239" t="s">
        <v>499</v>
      </c>
      <c r="AE4" s="2721" t="s">
        <v>1517</v>
      </c>
      <c r="AF4" s="2721"/>
      <c r="AG4" s="2721"/>
      <c r="AH4" s="2721"/>
      <c r="AI4" s="2721"/>
      <c r="AJ4" s="2721"/>
      <c r="AK4" s="2721"/>
      <c r="AL4" s="2721"/>
      <c r="AM4" s="2721"/>
      <c r="AN4" s="427"/>
      <c r="AP4" s="2711"/>
      <c r="AQ4" s="626"/>
      <c r="AR4" s="626"/>
      <c r="AS4" s="626"/>
      <c r="AT4" s="626"/>
      <c r="AU4" s="626"/>
      <c r="AV4" s="626"/>
      <c r="AW4" s="626"/>
      <c r="AX4" s="626"/>
      <c r="AY4" s="626"/>
      <c r="AZ4" s="627"/>
      <c r="BJ4" s="627"/>
      <c r="BK4" s="1126"/>
      <c r="BL4" s="628"/>
      <c r="BM4" s="247"/>
      <c r="BN4" s="1126"/>
      <c r="BO4" s="1126"/>
      <c r="BP4" s="247"/>
      <c r="BQ4" s="231"/>
      <c r="BR4" s="231"/>
      <c r="BS4" s="247"/>
      <c r="BT4" s="1126"/>
      <c r="BU4" s="1126"/>
      <c r="BV4" s="1126"/>
      <c r="BW4" s="628"/>
      <c r="BX4" s="247"/>
      <c r="BY4" s="1126"/>
      <c r="BZ4" s="1126"/>
      <c r="CA4" s="247"/>
      <c r="CB4" s="231"/>
      <c r="CC4" s="231"/>
      <c r="CD4" s="247"/>
      <c r="CE4" s="1126"/>
      <c r="CF4" s="1126"/>
    </row>
    <row r="5" spans="1:84" ht="14.1" customHeight="1">
      <c r="B5" s="17"/>
      <c r="C5" s="245"/>
      <c r="D5" s="2692"/>
      <c r="E5" s="2692"/>
      <c r="F5" s="2692"/>
      <c r="G5" s="2692"/>
      <c r="H5" s="2692"/>
      <c r="I5" s="2692"/>
      <c r="J5" s="2692"/>
      <c r="K5" s="2692"/>
      <c r="L5" s="2692"/>
      <c r="M5" s="2692"/>
      <c r="N5" s="2692"/>
      <c r="O5" s="2692"/>
      <c r="P5" s="2692"/>
      <c r="Q5" s="2692"/>
      <c r="R5" s="2692"/>
      <c r="S5" s="2692"/>
      <c r="T5" s="2692"/>
      <c r="U5" s="2692"/>
      <c r="V5" s="2692"/>
      <c r="W5" s="2692"/>
      <c r="X5" s="2692"/>
      <c r="Y5" s="2692"/>
      <c r="Z5" s="2692"/>
      <c r="AA5" s="2692"/>
      <c r="AB5" s="2692"/>
      <c r="AD5" s="239"/>
      <c r="AE5" s="1638"/>
      <c r="AF5" s="1638"/>
      <c r="AG5" s="1638"/>
      <c r="AH5" s="1638"/>
      <c r="AI5" s="1638"/>
      <c r="AJ5" s="1638"/>
      <c r="AK5" s="1638"/>
      <c r="AL5" s="1638"/>
      <c r="AM5" s="1638"/>
      <c r="AN5" s="266"/>
      <c r="AP5" s="2711"/>
      <c r="AQ5" s="629"/>
      <c r="AR5" s="629"/>
      <c r="AS5" s="630"/>
      <c r="AT5" s="629"/>
      <c r="AU5" s="630"/>
      <c r="AV5" s="629"/>
      <c r="AW5" s="630"/>
      <c r="AX5" s="631"/>
      <c r="AY5" s="632"/>
      <c r="AZ5" s="627"/>
      <c r="BJ5" s="627"/>
      <c r="BK5" s="1126"/>
      <c r="BL5" s="628"/>
      <c r="BM5" s="247"/>
      <c r="BN5" s="1126"/>
      <c r="BO5" s="1126"/>
      <c r="BP5" s="247"/>
      <c r="BQ5" s="231"/>
      <c r="BR5" s="231"/>
      <c r="BS5" s="247"/>
      <c r="BT5" s="1126"/>
      <c r="BU5" s="1126"/>
      <c r="BV5" s="1126"/>
      <c r="BW5" s="628"/>
      <c r="BX5" s="247"/>
      <c r="BY5" s="1126"/>
      <c r="BZ5" s="1126"/>
      <c r="CA5" s="247"/>
      <c r="CB5" s="231"/>
      <c r="CC5" s="231"/>
      <c r="CD5" s="247"/>
      <c r="CE5" s="1126"/>
      <c r="CF5" s="1126"/>
    </row>
    <row r="6" spans="1:84" ht="14.1" customHeight="1">
      <c r="B6" s="17"/>
      <c r="D6" s="228"/>
      <c r="AD6" s="24"/>
      <c r="AE6" s="1638"/>
      <c r="AF6" s="1638"/>
      <c r="AG6" s="1638"/>
      <c r="AH6" s="1638"/>
      <c r="AI6" s="1638"/>
      <c r="AJ6" s="1638"/>
      <c r="AK6" s="1638"/>
      <c r="AL6" s="1638"/>
      <c r="AM6" s="1638"/>
      <c r="AN6" s="266"/>
      <c r="AQ6" s="629"/>
      <c r="AR6" s="629"/>
      <c r="AS6" s="630"/>
      <c r="AT6" s="629"/>
      <c r="AU6" s="630"/>
      <c r="AV6" s="629"/>
      <c r="AW6" s="630"/>
      <c r="AX6" s="631"/>
      <c r="AY6" s="632"/>
      <c r="AZ6" s="253"/>
      <c r="BJ6" s="253"/>
      <c r="BK6" s="1126"/>
      <c r="BL6" s="628"/>
      <c r="BM6" s="247"/>
      <c r="BN6" s="1126"/>
      <c r="BO6" s="1126"/>
      <c r="BU6" s="1126"/>
      <c r="BV6" s="1126"/>
      <c r="BW6" s="628"/>
      <c r="BX6" s="247"/>
      <c r="BY6" s="1126"/>
      <c r="BZ6" s="1126"/>
      <c r="CA6" s="247"/>
      <c r="CB6" s="231"/>
      <c r="CC6" s="231"/>
      <c r="CD6" s="247"/>
      <c r="CE6" s="1126"/>
      <c r="CF6" s="1126"/>
    </row>
    <row r="7" spans="1:84" ht="14.1" customHeight="1">
      <c r="B7" s="1630" t="s">
        <v>488</v>
      </c>
      <c r="C7" s="1651"/>
      <c r="D7" s="1667" t="s">
        <v>1614</v>
      </c>
      <c r="E7" s="1667"/>
      <c r="F7" s="1667"/>
      <c r="G7" s="1667"/>
      <c r="H7" s="1667"/>
      <c r="I7" s="1667"/>
      <c r="J7" s="1667"/>
      <c r="K7" s="1667"/>
      <c r="L7" s="1667"/>
      <c r="M7" s="1667"/>
      <c r="N7" s="1667"/>
      <c r="O7" s="1667"/>
      <c r="P7" s="1667"/>
      <c r="Q7" s="1667"/>
      <c r="R7" s="1667"/>
      <c r="S7" s="1667"/>
      <c r="T7" s="1667"/>
      <c r="U7" s="1667"/>
      <c r="V7" s="1667"/>
      <c r="W7" s="1667"/>
      <c r="X7" s="1667"/>
      <c r="Y7" s="1667"/>
      <c r="Z7" s="1667"/>
      <c r="AA7" s="1667"/>
      <c r="AB7" s="1667"/>
      <c r="AD7" s="24"/>
      <c r="AE7" s="1638"/>
      <c r="AF7" s="1638"/>
      <c r="AG7" s="1638"/>
      <c r="AH7" s="1638"/>
      <c r="AI7" s="1638"/>
      <c r="AJ7" s="1638"/>
      <c r="AK7" s="1638"/>
      <c r="AL7" s="1638"/>
      <c r="AM7" s="1638"/>
      <c r="AN7" s="266"/>
      <c r="AQ7" s="629"/>
      <c r="AR7" s="629"/>
      <c r="AS7" s="630"/>
      <c r="AT7" s="629"/>
      <c r="AU7" s="630"/>
      <c r="AV7" s="629"/>
      <c r="AW7" s="630"/>
      <c r="AX7" s="631"/>
      <c r="AY7" s="632"/>
      <c r="AZ7" s="253"/>
      <c r="BJ7" s="253"/>
      <c r="BK7" s="1126"/>
      <c r="BL7" s="628"/>
      <c r="BM7" s="247"/>
      <c r="BN7" s="1126"/>
      <c r="BO7" s="1126"/>
      <c r="BP7" s="247"/>
      <c r="BQ7" s="231"/>
      <c r="BR7" s="231"/>
      <c r="BS7" s="247"/>
      <c r="BT7" s="1126"/>
      <c r="BU7" s="1126"/>
      <c r="BV7" s="1126"/>
      <c r="BW7" s="628"/>
      <c r="BX7" s="247"/>
      <c r="BY7" s="1126"/>
      <c r="BZ7" s="1126"/>
      <c r="CA7" s="247"/>
      <c r="CB7" s="231"/>
      <c r="CC7" s="231"/>
      <c r="CD7" s="247"/>
      <c r="CE7" s="1126"/>
      <c r="CF7" s="1126"/>
    </row>
    <row r="8" spans="1:84" ht="14.1" customHeight="1" thickBot="1">
      <c r="B8" s="17"/>
      <c r="C8" s="2088" t="s">
        <v>150</v>
      </c>
      <c r="D8" s="2089"/>
      <c r="E8" s="2089"/>
      <c r="F8" s="2089"/>
      <c r="G8" s="2089"/>
      <c r="H8" s="2089"/>
      <c r="I8" s="2089"/>
      <c r="J8" s="2089"/>
      <c r="K8" s="2688"/>
      <c r="L8" s="2088" t="s">
        <v>1132</v>
      </c>
      <c r="M8" s="2089"/>
      <c r="N8" s="2089"/>
      <c r="O8" s="2089"/>
      <c r="P8" s="2089"/>
      <c r="Q8" s="2089"/>
      <c r="R8" s="2089"/>
      <c r="S8" s="2089"/>
      <c r="T8" s="2089"/>
      <c r="U8" s="2089"/>
      <c r="V8" s="2089"/>
      <c r="W8" s="2088" t="s">
        <v>1131</v>
      </c>
      <c r="X8" s="2089"/>
      <c r="Y8" s="2089"/>
      <c r="Z8" s="2089"/>
      <c r="AA8" s="2089"/>
      <c r="AB8" s="2089"/>
      <c r="AC8" s="2089"/>
      <c r="AD8" s="2089"/>
      <c r="AE8" s="2089"/>
      <c r="AF8" s="2089"/>
      <c r="AG8" s="2090"/>
      <c r="AH8" s="4"/>
      <c r="AI8" s="4"/>
      <c r="AJ8" s="4"/>
      <c r="AK8" s="4"/>
      <c r="AL8" s="4"/>
      <c r="AN8" s="266"/>
      <c r="AP8" s="4"/>
      <c r="AQ8" s="629"/>
      <c r="AR8" s="4"/>
      <c r="AS8" s="4"/>
      <c r="AT8" s="4"/>
      <c r="AU8" s="4"/>
      <c r="AV8" s="4"/>
      <c r="AW8" s="4"/>
      <c r="AX8" s="4"/>
      <c r="AY8" s="4"/>
      <c r="AZ8" s="4"/>
      <c r="BJ8" s="253"/>
      <c r="BK8" s="1126"/>
      <c r="BL8" s="628"/>
      <c r="BM8" s="247"/>
      <c r="BN8" s="1126"/>
      <c r="BO8" s="1126"/>
      <c r="BP8" s="247"/>
      <c r="BQ8" s="231"/>
      <c r="BR8" s="231"/>
      <c r="BS8" s="247"/>
      <c r="BT8" s="1126"/>
      <c r="BU8" s="1126"/>
      <c r="BV8" s="1126"/>
      <c r="BW8" s="628"/>
      <c r="BX8" s="247"/>
      <c r="BY8" s="1126"/>
      <c r="BZ8" s="1126"/>
      <c r="CA8" s="247"/>
      <c r="CB8" s="231"/>
      <c r="CC8" s="231"/>
      <c r="CD8" s="247"/>
      <c r="CE8" s="1126"/>
      <c r="CF8" s="1126"/>
    </row>
    <row r="9" spans="1:84" ht="14.1" customHeight="1" thickTop="1" thickBot="1">
      <c r="B9" s="17"/>
      <c r="C9" s="2587" t="s">
        <v>1252</v>
      </c>
      <c r="D9" s="2588"/>
      <c r="E9" s="2588"/>
      <c r="F9" s="2588"/>
      <c r="G9" s="2588"/>
      <c r="H9" s="2588"/>
      <c r="I9" s="2588"/>
      <c r="J9" s="2588"/>
      <c r="K9" s="2589"/>
      <c r="L9" s="2590"/>
      <c r="M9" s="2591"/>
      <c r="N9" s="1127" t="s">
        <v>10</v>
      </c>
      <c r="O9" s="2592"/>
      <c r="P9" s="2592"/>
      <c r="Q9" s="1127" t="s">
        <v>11</v>
      </c>
      <c r="R9" s="2591"/>
      <c r="S9" s="2591"/>
      <c r="T9" s="1127" t="s">
        <v>10</v>
      </c>
      <c r="U9" s="2592"/>
      <c r="V9" s="2592"/>
      <c r="W9" s="2590"/>
      <c r="X9" s="2591"/>
      <c r="Y9" s="1127" t="s">
        <v>10</v>
      </c>
      <c r="Z9" s="2592"/>
      <c r="AA9" s="2592"/>
      <c r="AB9" s="1127" t="s">
        <v>11</v>
      </c>
      <c r="AC9" s="2591"/>
      <c r="AD9" s="2591"/>
      <c r="AE9" s="1127" t="s">
        <v>10</v>
      </c>
      <c r="AF9" s="2592"/>
      <c r="AG9" s="2593"/>
      <c r="AH9" s="4"/>
      <c r="AI9" s="4"/>
      <c r="AJ9" s="4"/>
      <c r="AK9" s="4"/>
      <c r="AL9" s="4"/>
      <c r="AN9" s="266"/>
      <c r="AP9" s="4"/>
      <c r="AQ9" s="629"/>
      <c r="AR9" s="4"/>
      <c r="AS9" s="4"/>
      <c r="AT9" s="4"/>
      <c r="AU9" s="4"/>
      <c r="AV9" s="4"/>
      <c r="AW9" s="4"/>
      <c r="AX9" s="4"/>
      <c r="AY9" s="4"/>
      <c r="AZ9" s="4"/>
      <c r="BJ9" s="253"/>
      <c r="BK9" s="1126"/>
      <c r="BL9" s="628"/>
      <c r="BM9" s="247"/>
      <c r="BN9" s="1126"/>
      <c r="BO9" s="1126"/>
      <c r="BP9" s="247"/>
      <c r="BQ9" s="231"/>
      <c r="BR9" s="231"/>
      <c r="BS9" s="247"/>
      <c r="BT9" s="1126"/>
      <c r="BU9" s="1126"/>
      <c r="BV9" s="1126"/>
      <c r="BW9" s="628"/>
      <c r="BX9" s="247"/>
      <c r="BY9" s="1126"/>
      <c r="BZ9" s="1126"/>
      <c r="CA9" s="247"/>
      <c r="CB9" s="231"/>
      <c r="CC9" s="231"/>
      <c r="CD9" s="247"/>
      <c r="CE9" s="1126"/>
      <c r="CF9" s="1126"/>
    </row>
    <row r="10" spans="1:84" ht="14.1" customHeight="1" thickTop="1">
      <c r="B10" s="17"/>
      <c r="C10" s="2695" t="s">
        <v>193</v>
      </c>
      <c r="D10" s="2708"/>
      <c r="E10" s="2446" t="s">
        <v>194</v>
      </c>
      <c r="F10" s="2709"/>
      <c r="G10" s="2709"/>
      <c r="H10" s="2709"/>
      <c r="I10" s="2709"/>
      <c r="J10" s="2709"/>
      <c r="K10" s="2710"/>
      <c r="L10" s="2651"/>
      <c r="M10" s="2645"/>
      <c r="N10" s="1087" t="s">
        <v>10</v>
      </c>
      <c r="O10" s="2646"/>
      <c r="P10" s="2646"/>
      <c r="Q10" s="1087" t="s">
        <v>11</v>
      </c>
      <c r="R10" s="2645"/>
      <c r="S10" s="2645"/>
      <c r="T10" s="1087" t="s">
        <v>10</v>
      </c>
      <c r="U10" s="2646"/>
      <c r="V10" s="2646"/>
      <c r="W10" s="2651"/>
      <c r="X10" s="2645"/>
      <c r="Y10" s="1087" t="s">
        <v>10</v>
      </c>
      <c r="Z10" s="2646"/>
      <c r="AA10" s="2646"/>
      <c r="AB10" s="1087" t="s">
        <v>11</v>
      </c>
      <c r="AC10" s="2645"/>
      <c r="AD10" s="2645"/>
      <c r="AE10" s="1087" t="s">
        <v>10</v>
      </c>
      <c r="AF10" s="2646"/>
      <c r="AG10" s="2647"/>
      <c r="AH10" s="247"/>
      <c r="AI10" s="231"/>
      <c r="AJ10" s="231"/>
      <c r="AK10" s="247"/>
      <c r="AL10" s="1128"/>
      <c r="AN10" s="266"/>
      <c r="AQ10" s="629"/>
      <c r="AR10" s="231"/>
      <c r="AS10" s="231"/>
      <c r="AT10" s="247"/>
      <c r="AU10" s="1128"/>
      <c r="AV10" s="247"/>
      <c r="AW10" s="231"/>
      <c r="AX10" s="231"/>
      <c r="AY10" s="247"/>
      <c r="AZ10" s="1128"/>
      <c r="BJ10" s="253"/>
      <c r="BK10" s="1126"/>
      <c r="BL10" s="628"/>
      <c r="BM10" s="247"/>
      <c r="BN10" s="1126"/>
      <c r="BO10" s="1126"/>
      <c r="BP10" s="247"/>
      <c r="BQ10" s="231"/>
      <c r="BR10" s="231"/>
      <c r="BS10" s="247"/>
      <c r="BT10" s="1126"/>
      <c r="BU10" s="1126"/>
      <c r="BV10" s="1126"/>
      <c r="BW10" s="628"/>
      <c r="BX10" s="247"/>
      <c r="BY10" s="1126"/>
      <c r="BZ10" s="1126"/>
      <c r="CA10" s="247"/>
      <c r="CB10" s="231"/>
      <c r="CC10" s="231"/>
      <c r="CD10" s="247"/>
      <c r="CE10" s="1126"/>
      <c r="CF10" s="1126"/>
    </row>
    <row r="11" spans="1:84" ht="14.1" customHeight="1">
      <c r="B11" s="17"/>
      <c r="C11" s="2695"/>
      <c r="D11" s="2708"/>
      <c r="E11" s="2088" t="s">
        <v>195</v>
      </c>
      <c r="F11" s="2704"/>
      <c r="G11" s="2704"/>
      <c r="H11" s="2688"/>
      <c r="I11" s="2446" t="s">
        <v>196</v>
      </c>
      <c r="J11" s="2447"/>
      <c r="K11" s="2448"/>
      <c r="L11" s="2648"/>
      <c r="M11" s="2635"/>
      <c r="N11" s="1042" t="s">
        <v>10</v>
      </c>
      <c r="O11" s="2636"/>
      <c r="P11" s="2636"/>
      <c r="Q11" s="1042" t="s">
        <v>11</v>
      </c>
      <c r="R11" s="2635"/>
      <c r="S11" s="2635"/>
      <c r="T11" s="1042" t="s">
        <v>10</v>
      </c>
      <c r="U11" s="2636"/>
      <c r="V11" s="2636"/>
      <c r="W11" s="2648"/>
      <c r="X11" s="2635"/>
      <c r="Y11" s="1042" t="s">
        <v>10</v>
      </c>
      <c r="Z11" s="2636"/>
      <c r="AA11" s="2636"/>
      <c r="AB11" s="1042" t="s">
        <v>11</v>
      </c>
      <c r="AC11" s="2635"/>
      <c r="AD11" s="2635"/>
      <c r="AE11" s="1042" t="s">
        <v>10</v>
      </c>
      <c r="AF11" s="2636"/>
      <c r="AG11" s="2637"/>
      <c r="AH11" s="247"/>
      <c r="AI11" s="231"/>
      <c r="AJ11" s="231"/>
      <c r="AK11" s="247"/>
      <c r="AL11" s="1128"/>
      <c r="AN11" s="266"/>
      <c r="AQ11" s="629"/>
      <c r="AR11" s="231"/>
      <c r="AS11" s="231"/>
      <c r="AT11" s="247"/>
      <c r="AU11" s="1128"/>
      <c r="AV11" s="247"/>
      <c r="AW11" s="231"/>
      <c r="AX11" s="231"/>
      <c r="AY11" s="247"/>
      <c r="AZ11" s="1128"/>
      <c r="BJ11" s="253"/>
      <c r="BK11" s="1126"/>
      <c r="BL11" s="628"/>
      <c r="BM11" s="247"/>
      <c r="BN11" s="1126"/>
      <c r="BO11" s="1126"/>
      <c r="BP11" s="247"/>
      <c r="BQ11" s="231"/>
      <c r="BR11" s="231"/>
      <c r="BS11" s="247"/>
      <c r="BT11" s="1126"/>
      <c r="BU11" s="1126"/>
      <c r="BV11" s="1126"/>
      <c r="BW11" s="628"/>
      <c r="BX11" s="247"/>
      <c r="BY11" s="1126"/>
      <c r="BZ11" s="1126"/>
      <c r="CA11" s="247"/>
      <c r="CB11" s="231"/>
      <c r="CC11" s="231"/>
      <c r="CD11" s="247"/>
      <c r="CE11" s="1126"/>
      <c r="CF11" s="1126"/>
    </row>
    <row r="12" spans="1:84" ht="14.1" customHeight="1" thickBot="1">
      <c r="B12" s="166"/>
      <c r="C12" s="2695"/>
      <c r="D12" s="2708"/>
      <c r="E12" s="2705"/>
      <c r="F12" s="2706"/>
      <c r="G12" s="2706"/>
      <c r="H12" s="2707"/>
      <c r="I12" s="2088" t="s">
        <v>197</v>
      </c>
      <c r="J12" s="2089"/>
      <c r="K12" s="2090"/>
      <c r="L12" s="2638"/>
      <c r="M12" s="2639"/>
      <c r="N12" s="602" t="s">
        <v>10</v>
      </c>
      <c r="O12" s="2640"/>
      <c r="P12" s="2640"/>
      <c r="Q12" s="602" t="s">
        <v>11</v>
      </c>
      <c r="R12" s="2641"/>
      <c r="S12" s="2641"/>
      <c r="T12" s="602" t="s">
        <v>10</v>
      </c>
      <c r="U12" s="2640"/>
      <c r="V12" s="2640"/>
      <c r="W12" s="2638"/>
      <c r="X12" s="2639"/>
      <c r="Y12" s="602" t="s">
        <v>10</v>
      </c>
      <c r="Z12" s="2640"/>
      <c r="AA12" s="2640"/>
      <c r="AB12" s="602" t="s">
        <v>11</v>
      </c>
      <c r="AC12" s="2641"/>
      <c r="AD12" s="2641"/>
      <c r="AE12" s="602" t="s">
        <v>10</v>
      </c>
      <c r="AF12" s="2640"/>
      <c r="AG12" s="2642"/>
      <c r="AH12" s="247"/>
      <c r="AI12" s="231"/>
      <c r="AJ12" s="231"/>
      <c r="AK12" s="247"/>
      <c r="AL12" s="1128"/>
      <c r="AN12" s="266"/>
      <c r="AP12" s="264"/>
      <c r="AQ12" s="629"/>
      <c r="AR12" s="231"/>
      <c r="AS12" s="231"/>
      <c r="AT12" s="247"/>
      <c r="AU12" s="1128"/>
      <c r="AV12" s="247"/>
      <c r="AW12" s="231"/>
      <c r="AX12" s="231"/>
      <c r="AY12" s="247"/>
      <c r="AZ12" s="1128"/>
      <c r="BJ12" s="253"/>
      <c r="BK12" s="1126"/>
      <c r="BL12" s="628"/>
      <c r="BM12" s="247"/>
      <c r="BN12" s="1126"/>
      <c r="BO12" s="1126"/>
      <c r="BP12" s="247"/>
      <c r="BQ12" s="231"/>
      <c r="BR12" s="231"/>
      <c r="BS12" s="247"/>
      <c r="BT12" s="1126"/>
      <c r="BU12" s="1126"/>
      <c r="BV12" s="1126"/>
      <c r="BW12" s="628"/>
      <c r="BX12" s="247"/>
      <c r="BY12" s="1126"/>
      <c r="BZ12" s="1126"/>
      <c r="CA12" s="247"/>
      <c r="CB12" s="231"/>
      <c r="CC12" s="231"/>
      <c r="CD12" s="247"/>
      <c r="CE12" s="1126"/>
      <c r="CF12" s="1126"/>
    </row>
    <row r="13" spans="1:84" ht="14.1" customHeight="1" thickTop="1">
      <c r="B13" s="981"/>
      <c r="C13" s="2693" t="s">
        <v>198</v>
      </c>
      <c r="D13" s="2694"/>
      <c r="E13" s="2699" t="s">
        <v>194</v>
      </c>
      <c r="F13" s="2700"/>
      <c r="G13" s="2700"/>
      <c r="H13" s="2700"/>
      <c r="I13" s="2700"/>
      <c r="J13" s="2700"/>
      <c r="K13" s="2701"/>
      <c r="L13" s="2702"/>
      <c r="M13" s="2703"/>
      <c r="N13" s="1040" t="s">
        <v>10</v>
      </c>
      <c r="O13" s="2643"/>
      <c r="P13" s="2643"/>
      <c r="Q13" s="1040" t="s">
        <v>11</v>
      </c>
      <c r="R13" s="2650"/>
      <c r="S13" s="2650"/>
      <c r="T13" s="1040" t="s">
        <v>10</v>
      </c>
      <c r="U13" s="2643"/>
      <c r="V13" s="2643"/>
      <c r="W13" s="2702"/>
      <c r="X13" s="2703"/>
      <c r="Y13" s="1040" t="s">
        <v>10</v>
      </c>
      <c r="Z13" s="2643"/>
      <c r="AA13" s="2643"/>
      <c r="AB13" s="1040" t="s">
        <v>11</v>
      </c>
      <c r="AC13" s="2650"/>
      <c r="AD13" s="2650"/>
      <c r="AE13" s="1040" t="s">
        <v>10</v>
      </c>
      <c r="AF13" s="2643"/>
      <c r="AG13" s="2644"/>
      <c r="AH13" s="247"/>
      <c r="AI13" s="231"/>
      <c r="AJ13" s="231"/>
      <c r="AK13" s="247"/>
      <c r="AL13" s="1128"/>
      <c r="AN13" s="266"/>
      <c r="AP13" s="264"/>
      <c r="AQ13" s="629"/>
      <c r="AR13" s="231"/>
      <c r="AS13" s="231"/>
      <c r="AT13" s="247"/>
      <c r="AU13" s="1128"/>
      <c r="AV13" s="247"/>
      <c r="AW13" s="231"/>
      <c r="AX13" s="231"/>
      <c r="AY13" s="247"/>
      <c r="AZ13" s="1128"/>
      <c r="BJ13" s="253"/>
      <c r="BK13" s="253"/>
      <c r="BL13" s="253"/>
      <c r="BM13" s="253"/>
      <c r="BN13" s="253"/>
      <c r="BO13" s="253"/>
      <c r="BP13" s="253"/>
      <c r="BQ13" s="253"/>
      <c r="BR13" s="253"/>
      <c r="BS13" s="253"/>
    </row>
    <row r="14" spans="1:84" ht="14.1" customHeight="1">
      <c r="B14" s="166"/>
      <c r="C14" s="2695"/>
      <c r="D14" s="2696"/>
      <c r="E14" s="2446"/>
      <c r="F14" s="2447"/>
      <c r="G14" s="2447"/>
      <c r="H14" s="2447"/>
      <c r="I14" s="2447"/>
      <c r="J14" s="2447"/>
      <c r="K14" s="2448"/>
      <c r="L14" s="2529"/>
      <c r="M14" s="2633"/>
      <c r="N14" s="1129" t="s">
        <v>10</v>
      </c>
      <c r="O14" s="2630"/>
      <c r="P14" s="2630"/>
      <c r="Q14" s="1129" t="s">
        <v>11</v>
      </c>
      <c r="R14" s="2633"/>
      <c r="S14" s="2633"/>
      <c r="T14" s="1129" t="s">
        <v>10</v>
      </c>
      <c r="U14" s="2630"/>
      <c r="V14" s="2630"/>
      <c r="W14" s="2529"/>
      <c r="X14" s="2633"/>
      <c r="Y14" s="1129" t="s">
        <v>10</v>
      </c>
      <c r="Z14" s="2630"/>
      <c r="AA14" s="2630"/>
      <c r="AB14" s="1129" t="s">
        <v>11</v>
      </c>
      <c r="AC14" s="2633"/>
      <c r="AD14" s="2633"/>
      <c r="AE14" s="1129" t="s">
        <v>10</v>
      </c>
      <c r="AF14" s="2630"/>
      <c r="AG14" s="2634"/>
      <c r="AH14" s="247"/>
      <c r="AI14" s="231"/>
      <c r="AJ14" s="231"/>
      <c r="AK14" s="247"/>
      <c r="AL14" s="1128"/>
      <c r="AN14" s="266"/>
      <c r="AP14" s="264"/>
      <c r="AQ14" s="253"/>
      <c r="AR14" s="231"/>
      <c r="AS14" s="231"/>
      <c r="AT14" s="247"/>
      <c r="AU14" s="1128"/>
      <c r="AV14" s="247"/>
      <c r="AW14" s="231"/>
      <c r="AX14" s="231"/>
      <c r="AY14" s="247"/>
      <c r="AZ14" s="1128"/>
      <c r="BA14" s="253"/>
      <c r="BB14" s="253"/>
      <c r="BC14" s="253"/>
      <c r="BD14" s="253"/>
      <c r="BE14" s="253"/>
      <c r="BF14" s="253"/>
      <c r="BG14" s="253"/>
      <c r="BH14" s="253"/>
      <c r="BI14" s="253"/>
      <c r="BJ14" s="253"/>
      <c r="BK14" s="253"/>
      <c r="BL14" s="253"/>
      <c r="BM14" s="253"/>
      <c r="BN14" s="253"/>
      <c r="BO14" s="253"/>
      <c r="BP14" s="253"/>
      <c r="BQ14" s="253"/>
      <c r="BR14" s="253"/>
      <c r="BS14" s="253"/>
    </row>
    <row r="15" spans="1:84" ht="14.1" customHeight="1">
      <c r="B15" s="166"/>
      <c r="C15" s="2695"/>
      <c r="D15" s="2696"/>
      <c r="E15" s="2088" t="s">
        <v>195</v>
      </c>
      <c r="F15" s="2089"/>
      <c r="G15" s="2089"/>
      <c r="H15" s="2090"/>
      <c r="I15" s="2089" t="s">
        <v>196</v>
      </c>
      <c r="J15" s="2089"/>
      <c r="K15" s="2090"/>
      <c r="L15" s="2638"/>
      <c r="M15" s="2639"/>
      <c r="N15" s="602" t="s">
        <v>10</v>
      </c>
      <c r="O15" s="2631"/>
      <c r="P15" s="2631"/>
      <c r="Q15" s="602" t="s">
        <v>11</v>
      </c>
      <c r="R15" s="2649"/>
      <c r="S15" s="2649"/>
      <c r="T15" s="602" t="s">
        <v>10</v>
      </c>
      <c r="U15" s="2631"/>
      <c r="V15" s="2631"/>
      <c r="W15" s="2638"/>
      <c r="X15" s="2639"/>
      <c r="Y15" s="602" t="s">
        <v>10</v>
      </c>
      <c r="Z15" s="2631"/>
      <c r="AA15" s="2631"/>
      <c r="AB15" s="602" t="s">
        <v>11</v>
      </c>
      <c r="AC15" s="2649"/>
      <c r="AD15" s="2649"/>
      <c r="AE15" s="602" t="s">
        <v>10</v>
      </c>
      <c r="AF15" s="2631"/>
      <c r="AG15" s="2632"/>
      <c r="AH15" s="247"/>
      <c r="AI15" s="231"/>
      <c r="AJ15" s="231"/>
      <c r="AK15" s="247"/>
      <c r="AL15" s="1128"/>
      <c r="AN15" s="266"/>
      <c r="AP15" s="264"/>
      <c r="AQ15" s="253"/>
      <c r="AR15" s="231"/>
      <c r="AS15" s="231"/>
      <c r="AT15" s="247"/>
      <c r="AU15" s="1128"/>
      <c r="AV15" s="247"/>
      <c r="AW15" s="231"/>
      <c r="AX15" s="231"/>
      <c r="AY15" s="247"/>
      <c r="AZ15" s="1128"/>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row>
    <row r="16" spans="1:84" ht="14.1" customHeight="1">
      <c r="B16" s="166"/>
      <c r="C16" s="2695"/>
      <c r="D16" s="2696"/>
      <c r="E16" s="2091"/>
      <c r="F16" s="2092"/>
      <c r="G16" s="2092"/>
      <c r="H16" s="2093"/>
      <c r="I16" s="2447"/>
      <c r="J16" s="2447"/>
      <c r="K16" s="2448"/>
      <c r="L16" s="2529"/>
      <c r="M16" s="2633"/>
      <c r="N16" s="1129" t="s">
        <v>10</v>
      </c>
      <c r="O16" s="2630"/>
      <c r="P16" s="2630"/>
      <c r="Q16" s="1129" t="s">
        <v>11</v>
      </c>
      <c r="R16" s="2633"/>
      <c r="S16" s="2633"/>
      <c r="T16" s="1129" t="s">
        <v>10</v>
      </c>
      <c r="U16" s="2630"/>
      <c r="V16" s="2630"/>
      <c r="W16" s="2529"/>
      <c r="X16" s="2633"/>
      <c r="Y16" s="1129" t="s">
        <v>10</v>
      </c>
      <c r="Z16" s="2630"/>
      <c r="AA16" s="2630"/>
      <c r="AB16" s="1129" t="s">
        <v>11</v>
      </c>
      <c r="AC16" s="2633"/>
      <c r="AD16" s="2633"/>
      <c r="AE16" s="1129" t="s">
        <v>10</v>
      </c>
      <c r="AF16" s="2630"/>
      <c r="AG16" s="2634"/>
      <c r="AH16" s="247"/>
      <c r="AI16" s="231"/>
      <c r="AJ16" s="231"/>
      <c r="AK16" s="247"/>
      <c r="AL16" s="1128"/>
      <c r="AN16" s="266"/>
      <c r="AQ16" s="253"/>
      <c r="AR16" s="231"/>
      <c r="AS16" s="231"/>
      <c r="AT16" s="247"/>
      <c r="AU16" s="1128"/>
      <c r="AV16" s="247"/>
      <c r="AW16" s="231"/>
      <c r="AX16" s="231"/>
      <c r="AY16" s="247"/>
      <c r="AZ16" s="1128"/>
      <c r="BA16" s="1130"/>
      <c r="BB16" s="1130"/>
      <c r="BC16" s="247"/>
      <c r="BD16" s="1128"/>
      <c r="BE16" s="247"/>
      <c r="BF16" s="1126"/>
      <c r="BG16" s="247"/>
      <c r="BH16" s="1126"/>
      <c r="BI16" s="1126"/>
      <c r="BJ16" s="1126"/>
      <c r="BK16" s="1126"/>
      <c r="BL16" s="48"/>
      <c r="BM16" s="1126"/>
      <c r="BN16" s="48"/>
      <c r="BO16" s="1126"/>
      <c r="BP16" s="48"/>
      <c r="BQ16" s="231"/>
      <c r="BR16" s="231"/>
      <c r="BS16" s="1126"/>
      <c r="BT16" s="1126"/>
      <c r="BU16" s="48"/>
      <c r="BV16" s="1126"/>
      <c r="BW16" s="48"/>
      <c r="BX16" s="1126"/>
      <c r="BY16" s="48"/>
      <c r="BZ16" s="231"/>
      <c r="CA16" s="231"/>
    </row>
    <row r="17" spans="1:79" ht="14.1" customHeight="1">
      <c r="A17" s="245"/>
      <c r="B17" s="981"/>
      <c r="C17" s="2695"/>
      <c r="D17" s="2696"/>
      <c r="E17" s="2091"/>
      <c r="F17" s="2092"/>
      <c r="G17" s="2092"/>
      <c r="H17" s="2093"/>
      <c r="I17" s="2088" t="s">
        <v>197</v>
      </c>
      <c r="J17" s="2089"/>
      <c r="K17" s="2089"/>
      <c r="L17" s="2638"/>
      <c r="M17" s="2639"/>
      <c r="N17" s="602" t="s">
        <v>10</v>
      </c>
      <c r="O17" s="2631"/>
      <c r="P17" s="2631"/>
      <c r="Q17" s="602" t="s">
        <v>11</v>
      </c>
      <c r="R17" s="2649"/>
      <c r="S17" s="2649"/>
      <c r="T17" s="602" t="s">
        <v>10</v>
      </c>
      <c r="U17" s="2631"/>
      <c r="V17" s="2631"/>
      <c r="W17" s="2638"/>
      <c r="X17" s="2639"/>
      <c r="Y17" s="602" t="s">
        <v>10</v>
      </c>
      <c r="Z17" s="2631"/>
      <c r="AA17" s="2631"/>
      <c r="AB17" s="602" t="s">
        <v>11</v>
      </c>
      <c r="AC17" s="2649"/>
      <c r="AD17" s="2649"/>
      <c r="AE17" s="602" t="s">
        <v>10</v>
      </c>
      <c r="AF17" s="2631"/>
      <c r="AG17" s="2632"/>
      <c r="AH17" s="247"/>
      <c r="AI17" s="231"/>
      <c r="AJ17" s="231"/>
      <c r="AK17" s="247"/>
      <c r="AL17" s="1128"/>
      <c r="AN17" s="266"/>
      <c r="AQ17" s="253"/>
      <c r="AR17" s="231"/>
      <c r="AS17" s="231"/>
      <c r="AT17" s="247"/>
      <c r="AU17" s="1128"/>
      <c r="AV17" s="247"/>
      <c r="AW17" s="231"/>
      <c r="AX17" s="231"/>
      <c r="AY17" s="247"/>
      <c r="AZ17" s="1128"/>
      <c r="BA17" s="1130"/>
      <c r="BB17" s="1130"/>
      <c r="BC17" s="247"/>
      <c r="BD17" s="1128"/>
      <c r="BE17" s="247"/>
      <c r="BF17" s="1126"/>
      <c r="BG17" s="247"/>
      <c r="BH17" s="1126"/>
      <c r="BI17" s="1126"/>
      <c r="BJ17" s="1126"/>
      <c r="BK17" s="1126"/>
      <c r="BL17" s="48"/>
      <c r="BM17" s="1126"/>
      <c r="BN17" s="48"/>
      <c r="BO17" s="1126"/>
      <c r="BP17" s="48"/>
      <c r="BQ17" s="231"/>
      <c r="BR17" s="231"/>
      <c r="BS17" s="1126"/>
      <c r="BT17" s="1126"/>
      <c r="BU17" s="48"/>
      <c r="BV17" s="1126"/>
      <c r="BW17" s="48"/>
      <c r="BX17" s="1126"/>
      <c r="BY17" s="48"/>
      <c r="BZ17" s="231"/>
      <c r="CA17" s="231"/>
    </row>
    <row r="18" spans="1:79" ht="14.1" customHeight="1">
      <c r="A18" s="245"/>
      <c r="B18" s="14"/>
      <c r="C18" s="2697"/>
      <c r="D18" s="2698"/>
      <c r="E18" s="2446"/>
      <c r="F18" s="2447"/>
      <c r="G18" s="2447"/>
      <c r="H18" s="2448"/>
      <c r="I18" s="2446"/>
      <c r="J18" s="2447"/>
      <c r="K18" s="2447"/>
      <c r="L18" s="2529"/>
      <c r="M18" s="2633"/>
      <c r="N18" s="1129" t="s">
        <v>10</v>
      </c>
      <c r="O18" s="2630"/>
      <c r="P18" s="2630"/>
      <c r="Q18" s="1129" t="s">
        <v>11</v>
      </c>
      <c r="R18" s="2633"/>
      <c r="S18" s="2633"/>
      <c r="T18" s="1129" t="s">
        <v>10</v>
      </c>
      <c r="U18" s="2630"/>
      <c r="V18" s="2630"/>
      <c r="W18" s="2529"/>
      <c r="X18" s="2633"/>
      <c r="Y18" s="1129" t="s">
        <v>10</v>
      </c>
      <c r="Z18" s="2630"/>
      <c r="AA18" s="2630"/>
      <c r="AB18" s="1129" t="s">
        <v>11</v>
      </c>
      <c r="AC18" s="2633"/>
      <c r="AD18" s="2633"/>
      <c r="AE18" s="1129" t="s">
        <v>10</v>
      </c>
      <c r="AF18" s="2630"/>
      <c r="AG18" s="2634"/>
      <c r="AH18" s="247"/>
      <c r="AI18" s="231"/>
      <c r="AJ18" s="231"/>
      <c r="AK18" s="247"/>
      <c r="AL18" s="1128"/>
      <c r="AN18" s="13"/>
      <c r="AQ18" s="253"/>
      <c r="AR18" s="231"/>
      <c r="AS18" s="231"/>
      <c r="AT18" s="247"/>
      <c r="AU18" s="1128"/>
      <c r="AV18" s="247"/>
      <c r="AW18" s="231"/>
      <c r="AX18" s="231"/>
      <c r="AY18" s="247"/>
      <c r="AZ18" s="1128"/>
      <c r="BA18" s="1130"/>
      <c r="BB18" s="1130"/>
      <c r="BC18" s="247"/>
      <c r="BD18" s="1128"/>
      <c r="BE18" s="247"/>
      <c r="BF18" s="1126"/>
      <c r="BG18" s="247"/>
      <c r="BH18" s="1126"/>
      <c r="BI18" s="1126"/>
      <c r="BJ18" s="1126"/>
      <c r="BK18" s="1126"/>
      <c r="BL18" s="48"/>
      <c r="BM18" s="1126"/>
      <c r="BN18" s="48"/>
      <c r="BO18" s="1126"/>
      <c r="BP18" s="48"/>
      <c r="BQ18" s="231"/>
      <c r="BR18" s="231"/>
      <c r="BS18" s="1126"/>
      <c r="BT18" s="1126"/>
      <c r="BU18" s="48"/>
      <c r="BV18" s="1126"/>
      <c r="BW18" s="48"/>
      <c r="BX18" s="1126"/>
      <c r="BY18" s="48"/>
      <c r="BZ18" s="231"/>
      <c r="CA18" s="231"/>
    </row>
    <row r="19" spans="1:79" ht="8.1" customHeight="1">
      <c r="A19" s="245"/>
      <c r="B19" s="14"/>
      <c r="C19" s="245"/>
      <c r="AN19" s="13"/>
      <c r="AQ19" s="253"/>
      <c r="AR19" s="633"/>
      <c r="AS19" s="633"/>
      <c r="AT19" s="4"/>
      <c r="AU19" s="4"/>
      <c r="AV19" s="4"/>
      <c r="AW19" s="4"/>
      <c r="AX19" s="4"/>
      <c r="AY19" s="4"/>
      <c r="AZ19" s="4"/>
      <c r="BA19" s="1130"/>
      <c r="BB19" s="1130"/>
      <c r="BC19" s="247"/>
      <c r="BD19" s="1128"/>
      <c r="BE19" s="247"/>
      <c r="BF19" s="1126"/>
      <c r="BG19" s="247"/>
      <c r="BH19" s="1126"/>
      <c r="BI19" s="1126"/>
      <c r="BJ19" s="1126"/>
      <c r="BK19" s="1126"/>
      <c r="BL19" s="48"/>
      <c r="BM19" s="1126"/>
      <c r="BN19" s="48"/>
      <c r="BO19" s="1126"/>
      <c r="BP19" s="48"/>
      <c r="BQ19" s="231"/>
      <c r="BR19" s="231"/>
      <c r="BS19" s="1126"/>
      <c r="BT19" s="1126"/>
      <c r="BU19" s="48"/>
      <c r="BV19" s="1126"/>
      <c r="BW19" s="48"/>
      <c r="BX19" s="1126"/>
      <c r="BY19" s="48"/>
      <c r="BZ19" s="231"/>
      <c r="CA19" s="231"/>
    </row>
    <row r="20" spans="1:79" ht="14.1" customHeight="1" thickBot="1">
      <c r="A20" s="245"/>
      <c r="B20" s="1630" t="s">
        <v>614</v>
      </c>
      <c r="C20" s="1631"/>
      <c r="D20" s="1632" t="s">
        <v>1615</v>
      </c>
      <c r="E20" s="1632"/>
      <c r="F20" s="1632"/>
      <c r="G20" s="1632"/>
      <c r="H20" s="1632"/>
      <c r="I20" s="1632"/>
      <c r="J20" s="1632"/>
      <c r="K20" s="1632"/>
      <c r="L20" s="1632"/>
      <c r="M20" s="1632"/>
      <c r="N20" s="1632"/>
      <c r="O20" s="1632"/>
      <c r="P20" s="1632"/>
      <c r="Q20" s="1632"/>
      <c r="R20" s="1632"/>
      <c r="S20" s="1632"/>
      <c r="T20" s="1632"/>
      <c r="U20" s="1632"/>
      <c r="V20" s="1632"/>
      <c r="W20" s="1632"/>
      <c r="X20" s="1632"/>
      <c r="Y20" s="1632"/>
      <c r="Z20" s="1632"/>
      <c r="AA20" s="1632"/>
      <c r="AB20" s="1632"/>
      <c r="AN20" s="13"/>
      <c r="AQ20" s="253"/>
      <c r="AR20" s="633"/>
      <c r="AS20" s="633"/>
      <c r="AT20" s="4"/>
      <c r="AU20" s="4"/>
      <c r="AV20" s="4"/>
      <c r="AW20" s="4"/>
      <c r="AX20" s="4"/>
      <c r="AY20" s="4"/>
      <c r="AZ20" s="4"/>
      <c r="BA20" s="1130"/>
      <c r="BB20" s="1130"/>
      <c r="BC20" s="247"/>
      <c r="BD20" s="1128"/>
      <c r="BE20" s="247"/>
      <c r="BF20" s="1126"/>
      <c r="BG20" s="247"/>
      <c r="BH20" s="1126"/>
      <c r="BI20" s="1126"/>
      <c r="BJ20" s="1126"/>
      <c r="BK20" s="1126"/>
      <c r="BL20" s="48"/>
      <c r="BM20" s="1126"/>
      <c r="BN20" s="48"/>
      <c r="BO20" s="1126"/>
      <c r="BP20" s="48"/>
      <c r="BQ20" s="231"/>
      <c r="BR20" s="231"/>
      <c r="BS20" s="1126"/>
      <c r="BT20" s="1126"/>
      <c r="BU20" s="48"/>
      <c r="BV20" s="1126"/>
      <c r="BW20" s="48"/>
      <c r="BX20" s="1126"/>
      <c r="BY20" s="48"/>
      <c r="BZ20" s="231"/>
      <c r="CA20" s="231"/>
    </row>
    <row r="21" spans="1:79" ht="14.1" customHeight="1">
      <c r="A21" s="245"/>
      <c r="B21" s="14"/>
      <c r="C21" s="2676" t="s">
        <v>1558</v>
      </c>
      <c r="D21" s="2677"/>
      <c r="E21" s="2677"/>
      <c r="F21" s="2677"/>
      <c r="G21" s="2677"/>
      <c r="H21" s="2677"/>
      <c r="I21" s="2677"/>
      <c r="J21" s="2677"/>
      <c r="K21" s="2677"/>
      <c r="L21" s="2678" t="s">
        <v>48</v>
      </c>
      <c r="M21" s="2679"/>
      <c r="N21" s="2679"/>
      <c r="O21" s="2679"/>
      <c r="P21" s="2679"/>
      <c r="Q21" s="2679"/>
      <c r="R21" s="2679"/>
      <c r="S21" s="2679"/>
      <c r="T21" s="2679"/>
      <c r="U21" s="2679"/>
      <c r="V21" s="2679"/>
      <c r="W21" s="2679"/>
      <c r="X21" s="2679"/>
      <c r="Y21" s="2679"/>
      <c r="Z21" s="2680"/>
      <c r="AA21" s="2610" t="s">
        <v>1555</v>
      </c>
      <c r="AB21" s="2610"/>
      <c r="AC21" s="2610"/>
      <c r="AD21" s="2610"/>
      <c r="AE21" s="2610"/>
      <c r="AF21" s="2610"/>
      <c r="AG21" s="2610"/>
      <c r="AH21" s="2610"/>
      <c r="AI21" s="2610"/>
      <c r="AJ21" s="2610"/>
      <c r="AK21" s="2610"/>
      <c r="AL21" s="2092"/>
      <c r="AM21" s="2092"/>
      <c r="AN21" s="13"/>
      <c r="AQ21" s="634"/>
      <c r="AR21" s="635"/>
      <c r="AS21" s="635"/>
      <c r="AT21" s="635"/>
      <c r="AU21" s="635"/>
      <c r="AV21" s="635"/>
      <c r="AW21" s="635"/>
      <c r="AX21" s="635"/>
      <c r="AY21" s="635"/>
      <c r="AZ21" s="635"/>
      <c r="BA21" s="635"/>
      <c r="BB21" s="635"/>
      <c r="BC21" s="635"/>
      <c r="BD21" s="635"/>
      <c r="BE21" s="636"/>
      <c r="BG21" s="247"/>
      <c r="BH21" s="1126"/>
      <c r="BI21" s="1126"/>
      <c r="BJ21" s="1126"/>
      <c r="BK21" s="1126"/>
      <c r="BL21" s="48"/>
      <c r="BM21" s="1126"/>
      <c r="BN21" s="48"/>
      <c r="BO21" s="1126"/>
      <c r="BP21" s="48"/>
      <c r="BQ21" s="231"/>
      <c r="BR21" s="231"/>
      <c r="BS21" s="1126"/>
      <c r="BT21" s="1126"/>
      <c r="BU21" s="48"/>
      <c r="BV21" s="1126"/>
      <c r="BW21" s="48"/>
      <c r="BX21" s="1126"/>
      <c r="BY21" s="48"/>
      <c r="BZ21" s="231"/>
      <c r="CA21" s="231"/>
    </row>
    <row r="22" spans="1:79" ht="14.1" customHeight="1">
      <c r="A22" s="245"/>
      <c r="B22" s="14"/>
      <c r="C22" s="2681" t="s">
        <v>199</v>
      </c>
      <c r="D22" s="2682"/>
      <c r="E22" s="2682"/>
      <c r="F22" s="2682"/>
      <c r="G22" s="2682"/>
      <c r="H22" s="2682"/>
      <c r="I22" s="2682"/>
      <c r="J22" s="2682"/>
      <c r="K22" s="2682"/>
      <c r="L22" s="2683" t="s">
        <v>200</v>
      </c>
      <c r="M22" s="2510"/>
      <c r="N22" s="2510" t="s">
        <v>201</v>
      </c>
      <c r="O22" s="2510"/>
      <c r="P22" s="2510" t="s">
        <v>202</v>
      </c>
      <c r="Q22" s="2510"/>
      <c r="R22" s="2510" t="s">
        <v>203</v>
      </c>
      <c r="S22" s="2510"/>
      <c r="T22" s="2510" t="s">
        <v>204</v>
      </c>
      <c r="U22" s="2510"/>
      <c r="V22" s="2510" t="s">
        <v>205</v>
      </c>
      <c r="W22" s="2687"/>
      <c r="X22" s="2683" t="s">
        <v>49</v>
      </c>
      <c r="Y22" s="2510"/>
      <c r="Z22" s="2687"/>
      <c r="AA22" s="2624" t="s">
        <v>1556</v>
      </c>
      <c r="AB22" s="2625"/>
      <c r="AC22" s="2625"/>
      <c r="AD22" s="2625"/>
      <c r="AE22" s="2625"/>
      <c r="AF22" s="2626"/>
      <c r="AG22" s="2614" t="s">
        <v>1557</v>
      </c>
      <c r="AH22" s="2614"/>
      <c r="AI22" s="2614"/>
      <c r="AJ22" s="2614"/>
      <c r="AK22" s="2614"/>
      <c r="AL22" s="2092"/>
      <c r="AM22" s="2092"/>
      <c r="AN22" s="13"/>
      <c r="AP22" s="264"/>
      <c r="AQ22" s="2609" t="s">
        <v>200</v>
      </c>
      <c r="AR22" s="2601"/>
      <c r="AS22" s="2600" t="s">
        <v>1225</v>
      </c>
      <c r="AT22" s="2601"/>
      <c r="AU22" s="2600" t="s">
        <v>1226</v>
      </c>
      <c r="AV22" s="2601"/>
      <c r="AW22" s="2600" t="s">
        <v>1430</v>
      </c>
      <c r="AX22" s="2601"/>
      <c r="AY22" s="2600" t="s">
        <v>1431</v>
      </c>
      <c r="AZ22" s="2601"/>
      <c r="BA22" s="2600" t="s">
        <v>1432</v>
      </c>
      <c r="BB22" s="2601"/>
      <c r="BC22" s="2602" t="s">
        <v>49</v>
      </c>
      <c r="BD22" s="2602"/>
      <c r="BE22" s="2603"/>
    </row>
    <row r="23" spans="1:79" ht="15" customHeight="1">
      <c r="A23" s="245"/>
      <c r="B23" s="14"/>
      <c r="C23" s="2669" t="s">
        <v>206</v>
      </c>
      <c r="D23" s="2672" t="s">
        <v>207</v>
      </c>
      <c r="E23" s="2673"/>
      <c r="F23" s="2673"/>
      <c r="G23" s="2673"/>
      <c r="H23" s="2673"/>
      <c r="I23" s="2673"/>
      <c r="J23" s="2673"/>
      <c r="K23" s="1131"/>
      <c r="L23" s="2674"/>
      <c r="M23" s="2675"/>
      <c r="N23" s="2674"/>
      <c r="O23" s="2675"/>
      <c r="P23" s="2674"/>
      <c r="Q23" s="2675"/>
      <c r="R23" s="2674"/>
      <c r="S23" s="2675"/>
      <c r="T23" s="2674"/>
      <c r="U23" s="2675"/>
      <c r="V23" s="2674"/>
      <c r="W23" s="2675"/>
      <c r="X23" s="2684">
        <f>SUM(L23:W23)</f>
        <v>0</v>
      </c>
      <c r="Y23" s="2685"/>
      <c r="Z23" s="2686"/>
      <c r="AA23" s="2618"/>
      <c r="AB23" s="2619"/>
      <c r="AC23" s="2619"/>
      <c r="AD23" s="2619"/>
      <c r="AE23" s="2619"/>
      <c r="AF23" s="2620"/>
      <c r="AG23" s="2615" t="str">
        <f t="shared" ref="AG23:AG36" si="0">IF(X23=0,"",BE23)</f>
        <v/>
      </c>
      <c r="AH23" s="2616"/>
      <c r="AI23" s="2616"/>
      <c r="AJ23" s="2616"/>
      <c r="AK23" s="2617"/>
      <c r="AL23" s="2608"/>
      <c r="AM23" s="2608"/>
      <c r="AN23" s="13"/>
      <c r="AP23" s="12">
        <f>IF(SUM(L23:W23)=0,0,SUM(L23:W23))</f>
        <v>0</v>
      </c>
      <c r="AQ23" s="2604" t="str">
        <f t="shared" ref="AQ23:AQ36" si="1">IF(L23="","",ROUNDDOWN(L23/3,1))</f>
        <v/>
      </c>
      <c r="AR23" s="2605"/>
      <c r="AS23" s="2606" t="str">
        <f t="shared" ref="AS23:AS36" si="2">IF(N23="","",ROUNDDOWN(N23/6,1))</f>
        <v/>
      </c>
      <c r="AT23" s="2606"/>
      <c r="AU23" s="2605" t="str">
        <f t="shared" ref="AU23:AU36" si="3">IF(P23="","",ROUNDDOWN(P23/6,1))</f>
        <v/>
      </c>
      <c r="AV23" s="2605"/>
      <c r="AW23" s="2605" t="str">
        <f>IF(R23="","",ROUNDDOWN(R23/15,1))</f>
        <v/>
      </c>
      <c r="AX23" s="2605"/>
      <c r="AY23" s="2605" t="str">
        <f>IF(T23="","",ROUNDDOWN(T23/25,1))</f>
        <v/>
      </c>
      <c r="AZ23" s="2605"/>
      <c r="BA23" s="2605" t="str">
        <f>IF(V23="","",ROUNDDOWN(V23/25,1))</f>
        <v/>
      </c>
      <c r="BB23" s="2605"/>
      <c r="BC23" s="2607">
        <f>SUM(AQ23:BB23)</f>
        <v>0</v>
      </c>
      <c r="BD23" s="2607"/>
      <c r="BE23" s="1132">
        <f>IF(BC23=0,0,IF(AND(BC23&gt;0,BC23&lt;0.5),2,ROUND(BC23+1,0)))</f>
        <v>0</v>
      </c>
      <c r="BF23" s="1133"/>
      <c r="BG23" s="1134"/>
      <c r="BH23" s="1133"/>
    </row>
    <row r="24" spans="1:79" ht="15" customHeight="1">
      <c r="A24" s="245"/>
      <c r="B24" s="14"/>
      <c r="C24" s="2670"/>
      <c r="D24" s="2714" t="s">
        <v>345</v>
      </c>
      <c r="E24" s="2714"/>
      <c r="F24" s="2714"/>
      <c r="G24" s="2714"/>
      <c r="H24" s="996" t="s">
        <v>11</v>
      </c>
      <c r="I24" s="2715">
        <v>0.31180555555555556</v>
      </c>
      <c r="J24" s="2715"/>
      <c r="K24" s="1135"/>
      <c r="L24" s="2712"/>
      <c r="M24" s="2713"/>
      <c r="N24" s="2712"/>
      <c r="O24" s="2713"/>
      <c r="P24" s="2712"/>
      <c r="Q24" s="2713"/>
      <c r="R24" s="2712"/>
      <c r="S24" s="2713"/>
      <c r="T24" s="2712"/>
      <c r="U24" s="2713"/>
      <c r="V24" s="2712"/>
      <c r="W24" s="2713"/>
      <c r="X24" s="2716">
        <f t="shared" ref="X24:X35" si="4">SUM(L24:W24)</f>
        <v>0</v>
      </c>
      <c r="Y24" s="2717"/>
      <c r="Z24" s="2718"/>
      <c r="AA24" s="2621"/>
      <c r="AB24" s="2622"/>
      <c r="AC24" s="2622"/>
      <c r="AD24" s="2622"/>
      <c r="AE24" s="2622"/>
      <c r="AF24" s="2623"/>
      <c r="AG24" s="2611" t="str">
        <f t="shared" si="0"/>
        <v/>
      </c>
      <c r="AH24" s="2612"/>
      <c r="AI24" s="2612"/>
      <c r="AJ24" s="2612"/>
      <c r="AK24" s="2613"/>
      <c r="AL24" s="2608"/>
      <c r="AM24" s="2608"/>
      <c r="AN24" s="13"/>
      <c r="AP24" s="12">
        <f t="shared" ref="AP24:AP36" si="5">IF(SUM(L24:W24)=0,0,SUM(L24:W24))</f>
        <v>0</v>
      </c>
      <c r="AQ24" s="2594" t="str">
        <f t="shared" si="1"/>
        <v/>
      </c>
      <c r="AR24" s="2595"/>
      <c r="AS24" s="2595" t="str">
        <f t="shared" si="2"/>
        <v/>
      </c>
      <c r="AT24" s="2595"/>
      <c r="AU24" s="2595" t="str">
        <f t="shared" si="3"/>
        <v/>
      </c>
      <c r="AV24" s="2595"/>
      <c r="AW24" s="2595" t="str">
        <f t="shared" ref="AW24:AW36" si="6">IF(R24="","",ROUNDDOWN(R24/15,1))</f>
        <v/>
      </c>
      <c r="AX24" s="2595"/>
      <c r="AY24" s="2595" t="str">
        <f t="shared" ref="AY24:AY36" si="7">IF(T24="","",ROUNDDOWN(T24/25,1))</f>
        <v/>
      </c>
      <c r="AZ24" s="2595"/>
      <c r="BA24" s="2595" t="str">
        <f t="shared" ref="BA24:BA36" si="8">IF(V24="","",ROUNDDOWN(V24/25,1))</f>
        <v/>
      </c>
      <c r="BB24" s="2595"/>
      <c r="BC24" s="2596">
        <f t="shared" ref="BC24:BC36" si="9">SUM(AQ24:BB24)</f>
        <v>0</v>
      </c>
      <c r="BD24" s="2596"/>
      <c r="BE24" s="1136">
        <f t="shared" ref="BE24:BE36" si="10">IF(BC24=0,0,IF(AND(BC24&gt;0,BC24&lt;0.5),2,ROUND(BC24+1,0)))</f>
        <v>0</v>
      </c>
      <c r="BF24" s="1133"/>
      <c r="BG24" s="1134"/>
      <c r="BH24" s="1133"/>
    </row>
    <row r="25" spans="1:79" ht="15" customHeight="1">
      <c r="A25" s="245"/>
      <c r="B25" s="14"/>
      <c r="C25" s="2670"/>
      <c r="D25" s="1137"/>
      <c r="E25" s="1137"/>
      <c r="F25" s="2654">
        <v>0.3125</v>
      </c>
      <c r="G25" s="2655"/>
      <c r="H25" s="997" t="s">
        <v>11</v>
      </c>
      <c r="I25" s="2654">
        <v>0.33263888888888887</v>
      </c>
      <c r="J25" s="2654"/>
      <c r="K25" s="1137"/>
      <c r="L25" s="2652"/>
      <c r="M25" s="2653"/>
      <c r="N25" s="2652"/>
      <c r="O25" s="2653"/>
      <c r="P25" s="2652"/>
      <c r="Q25" s="2653"/>
      <c r="R25" s="2652"/>
      <c r="S25" s="2653"/>
      <c r="T25" s="2652"/>
      <c r="U25" s="2653"/>
      <c r="V25" s="2652"/>
      <c r="W25" s="2653"/>
      <c r="X25" s="2658">
        <f t="shared" si="4"/>
        <v>0</v>
      </c>
      <c r="Y25" s="2659"/>
      <c r="Z25" s="2660"/>
      <c r="AA25" s="2621"/>
      <c r="AB25" s="2622"/>
      <c r="AC25" s="2622"/>
      <c r="AD25" s="2622"/>
      <c r="AE25" s="2622"/>
      <c r="AF25" s="2623"/>
      <c r="AG25" s="2611" t="str">
        <f t="shared" si="0"/>
        <v/>
      </c>
      <c r="AH25" s="2612"/>
      <c r="AI25" s="2612"/>
      <c r="AJ25" s="2612"/>
      <c r="AK25" s="2613"/>
      <c r="AL25" s="2608"/>
      <c r="AM25" s="2608"/>
      <c r="AN25" s="13"/>
      <c r="AP25" s="12">
        <f t="shared" si="5"/>
        <v>0</v>
      </c>
      <c r="AQ25" s="2594" t="str">
        <f t="shared" si="1"/>
        <v/>
      </c>
      <c r="AR25" s="2595"/>
      <c r="AS25" s="2595" t="str">
        <f t="shared" si="2"/>
        <v/>
      </c>
      <c r="AT25" s="2595"/>
      <c r="AU25" s="2595" t="str">
        <f t="shared" si="3"/>
        <v/>
      </c>
      <c r="AV25" s="2595"/>
      <c r="AW25" s="2595" t="str">
        <f t="shared" si="6"/>
        <v/>
      </c>
      <c r="AX25" s="2595"/>
      <c r="AY25" s="2595" t="str">
        <f t="shared" si="7"/>
        <v/>
      </c>
      <c r="AZ25" s="2595"/>
      <c r="BA25" s="2595" t="str">
        <f t="shared" si="8"/>
        <v/>
      </c>
      <c r="BB25" s="2595"/>
      <c r="BC25" s="2596">
        <f t="shared" si="9"/>
        <v>0</v>
      </c>
      <c r="BD25" s="2596"/>
      <c r="BE25" s="1136">
        <f t="shared" si="10"/>
        <v>0</v>
      </c>
      <c r="BF25" s="1133"/>
      <c r="BG25" s="1134"/>
      <c r="BH25" s="1133"/>
      <c r="BI25" s="1003"/>
      <c r="BL25" s="1003"/>
    </row>
    <row r="26" spans="1:79" ht="15" customHeight="1">
      <c r="A26" s="245"/>
      <c r="B26" s="14"/>
      <c r="C26" s="2670"/>
      <c r="D26" s="1137"/>
      <c r="E26" s="1137"/>
      <c r="F26" s="2654">
        <v>0.33333333333333331</v>
      </c>
      <c r="G26" s="2655"/>
      <c r="H26" s="997" t="s">
        <v>11</v>
      </c>
      <c r="I26" s="2654">
        <v>0.35347222222222224</v>
      </c>
      <c r="J26" s="2654"/>
      <c r="K26" s="1137"/>
      <c r="L26" s="2652"/>
      <c r="M26" s="2653"/>
      <c r="N26" s="2652"/>
      <c r="O26" s="2653"/>
      <c r="P26" s="2652"/>
      <c r="Q26" s="2653"/>
      <c r="R26" s="2652"/>
      <c r="S26" s="2653"/>
      <c r="T26" s="2652"/>
      <c r="U26" s="2653"/>
      <c r="V26" s="2652"/>
      <c r="W26" s="2653"/>
      <c r="X26" s="2658">
        <f t="shared" ref="X26:X27" si="11">SUM(L26:W26)</f>
        <v>0</v>
      </c>
      <c r="Y26" s="2659"/>
      <c r="Z26" s="2660"/>
      <c r="AA26" s="2621"/>
      <c r="AB26" s="2622"/>
      <c r="AC26" s="2622"/>
      <c r="AD26" s="2622"/>
      <c r="AE26" s="2622"/>
      <c r="AF26" s="2623"/>
      <c r="AG26" s="2611" t="str">
        <f t="shared" ref="AG26:AG27" si="12">IF(X26=0,"",BE26)</f>
        <v/>
      </c>
      <c r="AH26" s="2612"/>
      <c r="AI26" s="2612"/>
      <c r="AJ26" s="2612"/>
      <c r="AK26" s="2613"/>
      <c r="AL26" s="2608"/>
      <c r="AM26" s="2608"/>
      <c r="AN26" s="13"/>
      <c r="AP26" s="12">
        <f t="shared" ref="AP26:AP27" si="13">IF(SUM(L26:W26)=0,0,SUM(L26:W26))</f>
        <v>0</v>
      </c>
      <c r="AQ26" s="2594" t="str">
        <f t="shared" ref="AQ26:AQ27" si="14">IF(L26="","",ROUNDDOWN(L26/3,1))</f>
        <v/>
      </c>
      <c r="AR26" s="2595"/>
      <c r="AS26" s="2595" t="str">
        <f t="shared" ref="AS26:AS27" si="15">IF(N26="","",ROUNDDOWN(N26/6,1))</f>
        <v/>
      </c>
      <c r="AT26" s="2595"/>
      <c r="AU26" s="2595" t="str">
        <f t="shared" ref="AU26:AU27" si="16">IF(P26="","",ROUNDDOWN(P26/6,1))</f>
        <v/>
      </c>
      <c r="AV26" s="2595"/>
      <c r="AW26" s="2595" t="str">
        <f t="shared" ref="AW26:AW27" si="17">IF(R26="","",ROUNDDOWN(R26/15,1))</f>
        <v/>
      </c>
      <c r="AX26" s="2595"/>
      <c r="AY26" s="2595" t="str">
        <f t="shared" ref="AY26:AY27" si="18">IF(T26="","",ROUNDDOWN(T26/25,1))</f>
        <v/>
      </c>
      <c r="AZ26" s="2595"/>
      <c r="BA26" s="2595" t="str">
        <f t="shared" ref="BA26:BA27" si="19">IF(V26="","",ROUNDDOWN(V26/25,1))</f>
        <v/>
      </c>
      <c r="BB26" s="2595"/>
      <c r="BC26" s="2596">
        <f t="shared" ref="BC26:BC27" si="20">SUM(AQ26:BB26)</f>
        <v>0</v>
      </c>
      <c r="BD26" s="2596"/>
      <c r="BE26" s="1136">
        <f t="shared" ref="BE26:BE27" si="21">IF(BC26=0,0,IF(AND(BC26&gt;0,BC26&lt;0.5),2,ROUND(BC26+1,0)))</f>
        <v>0</v>
      </c>
      <c r="BF26" s="1133"/>
      <c r="BG26" s="1134"/>
      <c r="BH26" s="1133"/>
      <c r="BI26" s="1003"/>
      <c r="BL26" s="1003"/>
    </row>
    <row r="27" spans="1:79" ht="15" customHeight="1">
      <c r="A27" s="245"/>
      <c r="B27" s="981"/>
      <c r="C27" s="2670"/>
      <c r="D27" s="1137"/>
      <c r="E27" s="1137"/>
      <c r="F27" s="2654">
        <v>0.35416666666666669</v>
      </c>
      <c r="G27" s="2655"/>
      <c r="H27" s="997" t="s">
        <v>11</v>
      </c>
      <c r="I27" s="2654">
        <v>0.37430555555555556</v>
      </c>
      <c r="J27" s="2654"/>
      <c r="K27" s="1137"/>
      <c r="L27" s="2652"/>
      <c r="M27" s="2653"/>
      <c r="N27" s="2652"/>
      <c r="O27" s="2653"/>
      <c r="P27" s="2652"/>
      <c r="Q27" s="2653"/>
      <c r="R27" s="2652"/>
      <c r="S27" s="2653"/>
      <c r="T27" s="2652"/>
      <c r="U27" s="2653"/>
      <c r="V27" s="2652"/>
      <c r="W27" s="2653"/>
      <c r="X27" s="2658">
        <f t="shared" si="11"/>
        <v>0</v>
      </c>
      <c r="Y27" s="2659"/>
      <c r="Z27" s="2660"/>
      <c r="AA27" s="2621"/>
      <c r="AB27" s="2622"/>
      <c r="AC27" s="2622"/>
      <c r="AD27" s="2622"/>
      <c r="AE27" s="2622"/>
      <c r="AF27" s="2623"/>
      <c r="AG27" s="2611" t="str">
        <f t="shared" si="12"/>
        <v/>
      </c>
      <c r="AH27" s="2612"/>
      <c r="AI27" s="2612"/>
      <c r="AJ27" s="2612"/>
      <c r="AK27" s="2613"/>
      <c r="AL27" s="2608"/>
      <c r="AM27" s="2608"/>
      <c r="AN27" s="16"/>
      <c r="AP27" s="12">
        <f t="shared" si="13"/>
        <v>0</v>
      </c>
      <c r="AQ27" s="2594" t="str">
        <f t="shared" si="14"/>
        <v/>
      </c>
      <c r="AR27" s="2595"/>
      <c r="AS27" s="2595" t="str">
        <f t="shared" si="15"/>
        <v/>
      </c>
      <c r="AT27" s="2595"/>
      <c r="AU27" s="2595" t="str">
        <f t="shared" si="16"/>
        <v/>
      </c>
      <c r="AV27" s="2595"/>
      <c r="AW27" s="2595" t="str">
        <f t="shared" si="17"/>
        <v/>
      </c>
      <c r="AX27" s="2595"/>
      <c r="AY27" s="2595" t="str">
        <f t="shared" si="18"/>
        <v/>
      </c>
      <c r="AZ27" s="2595"/>
      <c r="BA27" s="2595" t="str">
        <f t="shared" si="19"/>
        <v/>
      </c>
      <c r="BB27" s="2595"/>
      <c r="BC27" s="2596">
        <f t="shared" si="20"/>
        <v>0</v>
      </c>
      <c r="BD27" s="2596"/>
      <c r="BE27" s="1136">
        <f t="shared" si="21"/>
        <v>0</v>
      </c>
      <c r="BF27" s="1133"/>
      <c r="BG27" s="1134"/>
      <c r="BH27" s="1133"/>
    </row>
    <row r="28" spans="1:79" ht="15" customHeight="1">
      <c r="A28" s="245"/>
      <c r="B28" s="981"/>
      <c r="C28" s="2670"/>
      <c r="D28" s="1137"/>
      <c r="E28" s="1137"/>
      <c r="F28" s="2654">
        <v>0.375</v>
      </c>
      <c r="G28" s="2655"/>
      <c r="H28" s="997" t="s">
        <v>11</v>
      </c>
      <c r="I28" s="2654">
        <v>0.4993055555555555</v>
      </c>
      <c r="J28" s="2654"/>
      <c r="K28" s="1137"/>
      <c r="L28" s="2652"/>
      <c r="M28" s="2653"/>
      <c r="N28" s="2652"/>
      <c r="O28" s="2653"/>
      <c r="P28" s="2652"/>
      <c r="Q28" s="2653"/>
      <c r="R28" s="2652"/>
      <c r="S28" s="2653"/>
      <c r="T28" s="2652"/>
      <c r="U28" s="2653"/>
      <c r="V28" s="2652"/>
      <c r="W28" s="2653"/>
      <c r="X28" s="2658">
        <f t="shared" si="4"/>
        <v>0</v>
      </c>
      <c r="Y28" s="2659"/>
      <c r="Z28" s="2660"/>
      <c r="AA28" s="2621"/>
      <c r="AB28" s="2622"/>
      <c r="AC28" s="2622"/>
      <c r="AD28" s="2622"/>
      <c r="AE28" s="2622"/>
      <c r="AF28" s="2623"/>
      <c r="AG28" s="2611" t="str">
        <f t="shared" si="0"/>
        <v/>
      </c>
      <c r="AH28" s="2612"/>
      <c r="AI28" s="2612"/>
      <c r="AJ28" s="2612"/>
      <c r="AK28" s="2613"/>
      <c r="AL28" s="2608"/>
      <c r="AM28" s="2608"/>
      <c r="AN28" s="16"/>
      <c r="AP28" s="12">
        <f t="shared" si="5"/>
        <v>0</v>
      </c>
      <c r="AQ28" s="2594" t="str">
        <f t="shared" si="1"/>
        <v/>
      </c>
      <c r="AR28" s="2595"/>
      <c r="AS28" s="2595" t="str">
        <f t="shared" si="2"/>
        <v/>
      </c>
      <c r="AT28" s="2595"/>
      <c r="AU28" s="2595" t="str">
        <f t="shared" si="3"/>
        <v/>
      </c>
      <c r="AV28" s="2595"/>
      <c r="AW28" s="2595" t="str">
        <f t="shared" si="6"/>
        <v/>
      </c>
      <c r="AX28" s="2595"/>
      <c r="AY28" s="2595" t="str">
        <f t="shared" si="7"/>
        <v/>
      </c>
      <c r="AZ28" s="2595"/>
      <c r="BA28" s="2595" t="str">
        <f t="shared" si="8"/>
        <v/>
      </c>
      <c r="BB28" s="2595"/>
      <c r="BC28" s="2596">
        <f t="shared" si="9"/>
        <v>0</v>
      </c>
      <c r="BD28" s="2596"/>
      <c r="BE28" s="1136">
        <f t="shared" si="10"/>
        <v>0</v>
      </c>
      <c r="BF28" s="1133"/>
      <c r="BG28" s="1134"/>
      <c r="BH28" s="1133"/>
    </row>
    <row r="29" spans="1:79" ht="15" customHeight="1">
      <c r="A29" s="245"/>
      <c r="B29" s="14"/>
      <c r="C29" s="2670"/>
      <c r="D29" s="1137"/>
      <c r="E29" s="1137"/>
      <c r="F29" s="2654">
        <v>0.5</v>
      </c>
      <c r="G29" s="2655"/>
      <c r="H29" s="997" t="s">
        <v>11</v>
      </c>
      <c r="I29" s="2654">
        <v>0.58263888888888882</v>
      </c>
      <c r="J29" s="2654"/>
      <c r="K29" s="1137"/>
      <c r="L29" s="2652"/>
      <c r="M29" s="2653"/>
      <c r="N29" s="2652"/>
      <c r="O29" s="2653"/>
      <c r="P29" s="2652"/>
      <c r="Q29" s="2653"/>
      <c r="R29" s="2652"/>
      <c r="S29" s="2653"/>
      <c r="T29" s="2652"/>
      <c r="U29" s="2653"/>
      <c r="V29" s="2652"/>
      <c r="W29" s="2653"/>
      <c r="X29" s="2658">
        <f t="shared" si="4"/>
        <v>0</v>
      </c>
      <c r="Y29" s="2659"/>
      <c r="Z29" s="2660"/>
      <c r="AA29" s="2621"/>
      <c r="AB29" s="2622"/>
      <c r="AC29" s="2622"/>
      <c r="AD29" s="2622"/>
      <c r="AE29" s="2622"/>
      <c r="AF29" s="2623"/>
      <c r="AG29" s="2611" t="str">
        <f t="shared" si="0"/>
        <v/>
      </c>
      <c r="AH29" s="2612"/>
      <c r="AI29" s="2612"/>
      <c r="AJ29" s="2612"/>
      <c r="AK29" s="2613"/>
      <c r="AL29" s="2608"/>
      <c r="AM29" s="2608"/>
      <c r="AN29" s="13"/>
      <c r="AP29" s="12">
        <f t="shared" si="5"/>
        <v>0</v>
      </c>
      <c r="AQ29" s="2594" t="str">
        <f t="shared" si="1"/>
        <v/>
      </c>
      <c r="AR29" s="2595"/>
      <c r="AS29" s="2595" t="str">
        <f t="shared" si="2"/>
        <v/>
      </c>
      <c r="AT29" s="2595"/>
      <c r="AU29" s="2595" t="str">
        <f t="shared" si="3"/>
        <v/>
      </c>
      <c r="AV29" s="2595"/>
      <c r="AW29" s="2595" t="str">
        <f t="shared" si="6"/>
        <v/>
      </c>
      <c r="AX29" s="2595"/>
      <c r="AY29" s="2595" t="str">
        <f t="shared" si="7"/>
        <v/>
      </c>
      <c r="AZ29" s="2595"/>
      <c r="BA29" s="2595" t="str">
        <f t="shared" si="8"/>
        <v/>
      </c>
      <c r="BB29" s="2595"/>
      <c r="BC29" s="2596">
        <f t="shared" si="9"/>
        <v>0</v>
      </c>
      <c r="BD29" s="2596"/>
      <c r="BE29" s="1136">
        <f t="shared" si="10"/>
        <v>0</v>
      </c>
      <c r="BF29" s="1133"/>
      <c r="BG29" s="1134"/>
      <c r="BH29" s="1133"/>
    </row>
    <row r="30" spans="1:79" ht="15" customHeight="1">
      <c r="A30" s="245"/>
      <c r="B30" s="14"/>
      <c r="C30" s="2670"/>
      <c r="D30" s="1137"/>
      <c r="E30" s="1137"/>
      <c r="F30" s="2654">
        <v>0.58333333333333337</v>
      </c>
      <c r="G30" s="2655"/>
      <c r="H30" s="997" t="s">
        <v>11</v>
      </c>
      <c r="I30" s="2654">
        <v>0.66597222222222219</v>
      </c>
      <c r="J30" s="2654"/>
      <c r="K30" s="1137"/>
      <c r="L30" s="2652"/>
      <c r="M30" s="2653"/>
      <c r="N30" s="2652"/>
      <c r="O30" s="2653"/>
      <c r="P30" s="2652"/>
      <c r="Q30" s="2653"/>
      <c r="R30" s="2652"/>
      <c r="S30" s="2653"/>
      <c r="T30" s="2652"/>
      <c r="U30" s="2653"/>
      <c r="V30" s="2652"/>
      <c r="W30" s="2653"/>
      <c r="X30" s="2658">
        <f t="shared" si="4"/>
        <v>0</v>
      </c>
      <c r="Y30" s="2659"/>
      <c r="Z30" s="2660"/>
      <c r="AA30" s="2621"/>
      <c r="AB30" s="2622"/>
      <c r="AC30" s="2622"/>
      <c r="AD30" s="2622"/>
      <c r="AE30" s="2622"/>
      <c r="AF30" s="2623"/>
      <c r="AG30" s="2611" t="str">
        <f t="shared" si="0"/>
        <v/>
      </c>
      <c r="AH30" s="2612"/>
      <c r="AI30" s="2612"/>
      <c r="AJ30" s="2612"/>
      <c r="AK30" s="2613"/>
      <c r="AL30" s="2608"/>
      <c r="AM30" s="2608"/>
      <c r="AN30" s="13"/>
      <c r="AP30" s="12">
        <f t="shared" si="5"/>
        <v>0</v>
      </c>
      <c r="AQ30" s="2594" t="str">
        <f t="shared" si="1"/>
        <v/>
      </c>
      <c r="AR30" s="2595"/>
      <c r="AS30" s="2595" t="str">
        <f t="shared" si="2"/>
        <v/>
      </c>
      <c r="AT30" s="2595"/>
      <c r="AU30" s="2595" t="str">
        <f t="shared" si="3"/>
        <v/>
      </c>
      <c r="AV30" s="2595"/>
      <c r="AW30" s="2595" t="str">
        <f t="shared" si="6"/>
        <v/>
      </c>
      <c r="AX30" s="2595"/>
      <c r="AY30" s="2595" t="str">
        <f t="shared" si="7"/>
        <v/>
      </c>
      <c r="AZ30" s="2595"/>
      <c r="BA30" s="2595" t="str">
        <f t="shared" si="8"/>
        <v/>
      </c>
      <c r="BB30" s="2595"/>
      <c r="BC30" s="2596">
        <f t="shared" si="9"/>
        <v>0</v>
      </c>
      <c r="BD30" s="2596"/>
      <c r="BE30" s="1136">
        <f t="shared" si="10"/>
        <v>0</v>
      </c>
      <c r="BF30" s="1133"/>
      <c r="BG30" s="1134"/>
      <c r="BH30" s="1133"/>
    </row>
    <row r="31" spans="1:79" ht="15" customHeight="1">
      <c r="A31" s="245"/>
      <c r="B31" s="14"/>
      <c r="C31" s="2670"/>
      <c r="D31" s="1137"/>
      <c r="E31" s="1137"/>
      <c r="F31" s="2654">
        <v>0.66666666666666663</v>
      </c>
      <c r="G31" s="2655"/>
      <c r="H31" s="997" t="s">
        <v>11</v>
      </c>
      <c r="I31" s="2654">
        <v>0.68680555555555556</v>
      </c>
      <c r="J31" s="2654"/>
      <c r="K31" s="1137"/>
      <c r="L31" s="2652"/>
      <c r="M31" s="2653"/>
      <c r="N31" s="2652"/>
      <c r="O31" s="2653"/>
      <c r="P31" s="2652"/>
      <c r="Q31" s="2653"/>
      <c r="R31" s="2652"/>
      <c r="S31" s="2653"/>
      <c r="T31" s="2652"/>
      <c r="U31" s="2653"/>
      <c r="V31" s="2652"/>
      <c r="W31" s="2653"/>
      <c r="X31" s="2658">
        <f t="shared" si="4"/>
        <v>0</v>
      </c>
      <c r="Y31" s="2659"/>
      <c r="Z31" s="2660"/>
      <c r="AA31" s="2621"/>
      <c r="AB31" s="2622"/>
      <c r="AC31" s="2622"/>
      <c r="AD31" s="2622"/>
      <c r="AE31" s="2622"/>
      <c r="AF31" s="2623"/>
      <c r="AG31" s="2611" t="str">
        <f t="shared" si="0"/>
        <v/>
      </c>
      <c r="AH31" s="2612"/>
      <c r="AI31" s="2612"/>
      <c r="AJ31" s="2612"/>
      <c r="AK31" s="2613"/>
      <c r="AL31" s="2608"/>
      <c r="AM31" s="2608"/>
      <c r="AN31" s="13"/>
      <c r="AP31" s="12">
        <f t="shared" si="5"/>
        <v>0</v>
      </c>
      <c r="AQ31" s="2594" t="str">
        <f t="shared" si="1"/>
        <v/>
      </c>
      <c r="AR31" s="2595"/>
      <c r="AS31" s="2595" t="str">
        <f t="shared" si="2"/>
        <v/>
      </c>
      <c r="AT31" s="2595"/>
      <c r="AU31" s="2595" t="str">
        <f t="shared" si="3"/>
        <v/>
      </c>
      <c r="AV31" s="2595"/>
      <c r="AW31" s="2595" t="str">
        <f t="shared" si="6"/>
        <v/>
      </c>
      <c r="AX31" s="2595"/>
      <c r="AY31" s="2595" t="str">
        <f t="shared" si="7"/>
        <v/>
      </c>
      <c r="AZ31" s="2595"/>
      <c r="BA31" s="2595" t="str">
        <f t="shared" si="8"/>
        <v/>
      </c>
      <c r="BB31" s="2595"/>
      <c r="BC31" s="2596">
        <f t="shared" si="9"/>
        <v>0</v>
      </c>
      <c r="BD31" s="2596"/>
      <c r="BE31" s="1136">
        <f t="shared" si="10"/>
        <v>0</v>
      </c>
      <c r="BF31" s="1133"/>
      <c r="BG31" s="1134"/>
      <c r="BH31" s="1133"/>
    </row>
    <row r="32" spans="1:79" ht="15" customHeight="1">
      <c r="A32" s="245"/>
      <c r="B32" s="14"/>
      <c r="C32" s="2670"/>
      <c r="D32" s="1137"/>
      <c r="E32" s="1137"/>
      <c r="F32" s="2654">
        <v>0.6875</v>
      </c>
      <c r="G32" s="2655"/>
      <c r="H32" s="997" t="s">
        <v>11</v>
      </c>
      <c r="I32" s="2654">
        <v>0.70763888888888893</v>
      </c>
      <c r="J32" s="2654"/>
      <c r="K32" s="1137"/>
      <c r="L32" s="2652"/>
      <c r="M32" s="2653"/>
      <c r="N32" s="2652"/>
      <c r="O32" s="2653"/>
      <c r="P32" s="2652"/>
      <c r="Q32" s="2653"/>
      <c r="R32" s="2652"/>
      <c r="S32" s="2653"/>
      <c r="T32" s="2652"/>
      <c r="U32" s="2653"/>
      <c r="V32" s="2652"/>
      <c r="W32" s="2653"/>
      <c r="X32" s="2658">
        <f t="shared" ref="X32" si="22">SUM(L32:W32)</f>
        <v>0</v>
      </c>
      <c r="Y32" s="2659"/>
      <c r="Z32" s="2660"/>
      <c r="AA32" s="2621"/>
      <c r="AB32" s="2622"/>
      <c r="AC32" s="2622"/>
      <c r="AD32" s="2622"/>
      <c r="AE32" s="2622"/>
      <c r="AF32" s="2623"/>
      <c r="AG32" s="2611" t="str">
        <f t="shared" ref="AG32" si="23">IF(X32=0,"",BE32)</f>
        <v/>
      </c>
      <c r="AH32" s="2612"/>
      <c r="AI32" s="2612"/>
      <c r="AJ32" s="2612"/>
      <c r="AK32" s="2613"/>
      <c r="AL32" s="2608"/>
      <c r="AM32" s="2608"/>
      <c r="AN32" s="13"/>
      <c r="AP32" s="12">
        <f t="shared" ref="AP32" si="24">IF(SUM(L32:W32)=0,0,SUM(L32:W32))</f>
        <v>0</v>
      </c>
      <c r="AQ32" s="2594" t="str">
        <f t="shared" ref="AQ32" si="25">IF(L32="","",ROUNDDOWN(L32/3,1))</f>
        <v/>
      </c>
      <c r="AR32" s="2595"/>
      <c r="AS32" s="2595" t="str">
        <f t="shared" ref="AS32" si="26">IF(N32="","",ROUNDDOWN(N32/6,1))</f>
        <v/>
      </c>
      <c r="AT32" s="2595"/>
      <c r="AU32" s="2595" t="str">
        <f t="shared" ref="AU32" si="27">IF(P32="","",ROUNDDOWN(P32/6,1))</f>
        <v/>
      </c>
      <c r="AV32" s="2595"/>
      <c r="AW32" s="2595" t="str">
        <f t="shared" ref="AW32" si="28">IF(R32="","",ROUNDDOWN(R32/15,1))</f>
        <v/>
      </c>
      <c r="AX32" s="2595"/>
      <c r="AY32" s="2595" t="str">
        <f t="shared" ref="AY32" si="29">IF(T32="","",ROUNDDOWN(T32/25,1))</f>
        <v/>
      </c>
      <c r="AZ32" s="2595"/>
      <c r="BA32" s="2595" t="str">
        <f t="shared" ref="BA32" si="30">IF(V32="","",ROUNDDOWN(V32/25,1))</f>
        <v/>
      </c>
      <c r="BB32" s="2595"/>
      <c r="BC32" s="2596">
        <f t="shared" ref="BC32" si="31">SUM(AQ32:BB32)</f>
        <v>0</v>
      </c>
      <c r="BD32" s="2596"/>
      <c r="BE32" s="1136">
        <f t="shared" ref="BE32" si="32">IF(BC32=0,0,IF(AND(BC32&gt;0,BC32&lt;0.5),2,ROUND(BC32+1,0)))</f>
        <v>0</v>
      </c>
      <c r="BF32" s="1133"/>
      <c r="BG32" s="1134"/>
      <c r="BH32" s="1133"/>
    </row>
    <row r="33" spans="1:64" ht="15" customHeight="1">
      <c r="A33" s="245"/>
      <c r="B33" s="14"/>
      <c r="C33" s="2670"/>
      <c r="D33" s="1137"/>
      <c r="E33" s="1137"/>
      <c r="F33" s="2654">
        <v>0.70833333333333337</v>
      </c>
      <c r="G33" s="2655"/>
      <c r="H33" s="997" t="s">
        <v>11</v>
      </c>
      <c r="I33" s="2654">
        <v>0.72847222222222219</v>
      </c>
      <c r="J33" s="2654"/>
      <c r="K33" s="1137"/>
      <c r="L33" s="2652"/>
      <c r="M33" s="2653"/>
      <c r="N33" s="2652"/>
      <c r="O33" s="2653"/>
      <c r="P33" s="2652"/>
      <c r="Q33" s="2653"/>
      <c r="R33" s="2652"/>
      <c r="S33" s="2653"/>
      <c r="T33" s="2652"/>
      <c r="U33" s="2653"/>
      <c r="V33" s="2652"/>
      <c r="W33" s="2653"/>
      <c r="X33" s="2658">
        <f t="shared" ref="X33" si="33">SUM(L33:W33)</f>
        <v>0</v>
      </c>
      <c r="Y33" s="2659"/>
      <c r="Z33" s="2660"/>
      <c r="AA33" s="2621"/>
      <c r="AB33" s="2622"/>
      <c r="AC33" s="2622"/>
      <c r="AD33" s="2622"/>
      <c r="AE33" s="2622"/>
      <c r="AF33" s="2623"/>
      <c r="AG33" s="2611" t="str">
        <f t="shared" ref="AG33" si="34">IF(X33=0,"",BE33)</f>
        <v/>
      </c>
      <c r="AH33" s="2612"/>
      <c r="AI33" s="2612"/>
      <c r="AJ33" s="2612"/>
      <c r="AK33" s="2613"/>
      <c r="AL33" s="2608"/>
      <c r="AM33" s="2608"/>
      <c r="AN33" s="13"/>
      <c r="AP33" s="12">
        <f t="shared" si="5"/>
        <v>0</v>
      </c>
      <c r="AQ33" s="2594" t="str">
        <f t="shared" ref="AQ33" si="35">IF(L33="","",ROUNDDOWN(L33/3,1))</f>
        <v/>
      </c>
      <c r="AR33" s="2595"/>
      <c r="AS33" s="2595" t="str">
        <f t="shared" ref="AS33" si="36">IF(N33="","",ROUNDDOWN(N33/6,1))</f>
        <v/>
      </c>
      <c r="AT33" s="2595"/>
      <c r="AU33" s="2595" t="str">
        <f t="shared" ref="AU33" si="37">IF(P33="","",ROUNDDOWN(P33/6,1))</f>
        <v/>
      </c>
      <c r="AV33" s="2595"/>
      <c r="AW33" s="2595" t="str">
        <f t="shared" si="6"/>
        <v/>
      </c>
      <c r="AX33" s="2595"/>
      <c r="AY33" s="2595" t="str">
        <f t="shared" si="7"/>
        <v/>
      </c>
      <c r="AZ33" s="2595"/>
      <c r="BA33" s="2595" t="str">
        <f t="shared" si="8"/>
        <v/>
      </c>
      <c r="BB33" s="2595"/>
      <c r="BC33" s="2596">
        <f t="shared" ref="BC33" si="38">SUM(AQ33:BB33)</f>
        <v>0</v>
      </c>
      <c r="BD33" s="2596"/>
      <c r="BE33" s="1136">
        <f t="shared" si="10"/>
        <v>0</v>
      </c>
      <c r="BF33" s="1133"/>
      <c r="BG33" s="1134"/>
      <c r="BH33" s="1133"/>
    </row>
    <row r="34" spans="1:64" ht="15" customHeight="1">
      <c r="A34" s="245"/>
      <c r="B34" s="14"/>
      <c r="C34" s="2670"/>
      <c r="D34" s="1137"/>
      <c r="E34" s="1137"/>
      <c r="F34" s="2654">
        <v>0.72916666666666663</v>
      </c>
      <c r="G34" s="2655"/>
      <c r="H34" s="997" t="s">
        <v>11</v>
      </c>
      <c r="I34" s="2654">
        <v>0.74930555555555556</v>
      </c>
      <c r="J34" s="2654"/>
      <c r="K34" s="1137"/>
      <c r="L34" s="2652"/>
      <c r="M34" s="2653"/>
      <c r="N34" s="2652"/>
      <c r="O34" s="2653"/>
      <c r="P34" s="2652"/>
      <c r="Q34" s="2653"/>
      <c r="R34" s="2652"/>
      <c r="S34" s="2653"/>
      <c r="T34" s="2652"/>
      <c r="U34" s="2653"/>
      <c r="V34" s="2652"/>
      <c r="W34" s="2653"/>
      <c r="X34" s="2658">
        <f t="shared" ref="X34" si="39">SUM(L34:W34)</f>
        <v>0</v>
      </c>
      <c r="Y34" s="2659"/>
      <c r="Z34" s="2660"/>
      <c r="AA34" s="2621"/>
      <c r="AB34" s="2622"/>
      <c r="AC34" s="2622"/>
      <c r="AD34" s="2622"/>
      <c r="AE34" s="2622"/>
      <c r="AF34" s="2623"/>
      <c r="AG34" s="2611" t="str">
        <f t="shared" ref="AG34" si="40">IF(X34=0,"",BE34)</f>
        <v/>
      </c>
      <c r="AH34" s="2612"/>
      <c r="AI34" s="2612"/>
      <c r="AJ34" s="2612"/>
      <c r="AK34" s="2613"/>
      <c r="AL34" s="2608"/>
      <c r="AM34" s="2608"/>
      <c r="AN34" s="13"/>
      <c r="AP34" s="12">
        <f t="shared" ref="AP34" si="41">IF(SUM(L34:W34)=0,0,SUM(L34:W34))</f>
        <v>0</v>
      </c>
      <c r="AQ34" s="2594" t="str">
        <f t="shared" ref="AQ34" si="42">IF(L34="","",ROUNDDOWN(L34/3,1))</f>
        <v/>
      </c>
      <c r="AR34" s="2595"/>
      <c r="AS34" s="2595" t="str">
        <f t="shared" ref="AS34" si="43">IF(N34="","",ROUNDDOWN(N34/6,1))</f>
        <v/>
      </c>
      <c r="AT34" s="2595"/>
      <c r="AU34" s="2595" t="str">
        <f t="shared" ref="AU34" si="44">IF(P34="","",ROUNDDOWN(P34/6,1))</f>
        <v/>
      </c>
      <c r="AV34" s="2595"/>
      <c r="AW34" s="2595" t="str">
        <f t="shared" ref="AW34" si="45">IF(R34="","",ROUNDDOWN(R34/15,1))</f>
        <v/>
      </c>
      <c r="AX34" s="2595"/>
      <c r="AY34" s="2595" t="str">
        <f t="shared" ref="AY34" si="46">IF(T34="","",ROUNDDOWN(T34/25,1))</f>
        <v/>
      </c>
      <c r="AZ34" s="2595"/>
      <c r="BA34" s="2595" t="str">
        <f t="shared" ref="BA34" si="47">IF(V34="","",ROUNDDOWN(V34/25,1))</f>
        <v/>
      </c>
      <c r="BB34" s="2595"/>
      <c r="BC34" s="2596">
        <f t="shared" ref="BC34" si="48">SUM(AQ34:BB34)</f>
        <v>0</v>
      </c>
      <c r="BD34" s="2596"/>
      <c r="BE34" s="1136">
        <f t="shared" ref="BE34" si="49">IF(BC34=0,0,IF(AND(BC34&gt;0,BC34&lt;0.5),2,ROUND(BC34+1,0)))</f>
        <v>0</v>
      </c>
      <c r="BF34" s="1133"/>
      <c r="BG34" s="1134"/>
      <c r="BH34" s="1133"/>
    </row>
    <row r="35" spans="1:64" ht="15" customHeight="1">
      <c r="A35" s="245"/>
      <c r="B35" s="14"/>
      <c r="C35" s="2670"/>
      <c r="D35" s="1137"/>
      <c r="E35" s="1137"/>
      <c r="F35" s="2654">
        <v>0.75</v>
      </c>
      <c r="G35" s="2655"/>
      <c r="H35" s="997" t="s">
        <v>11</v>
      </c>
      <c r="I35" s="2654">
        <v>0.77013888888888893</v>
      </c>
      <c r="J35" s="2654"/>
      <c r="K35" s="1137"/>
      <c r="L35" s="2652"/>
      <c r="M35" s="2653"/>
      <c r="N35" s="2652"/>
      <c r="O35" s="2653"/>
      <c r="P35" s="2652"/>
      <c r="Q35" s="2653"/>
      <c r="R35" s="2652"/>
      <c r="S35" s="2653"/>
      <c r="T35" s="2652"/>
      <c r="U35" s="2653"/>
      <c r="V35" s="2652"/>
      <c r="W35" s="2653"/>
      <c r="X35" s="2658">
        <f t="shared" si="4"/>
        <v>0</v>
      </c>
      <c r="Y35" s="2659"/>
      <c r="Z35" s="2660"/>
      <c r="AA35" s="2621"/>
      <c r="AB35" s="2622"/>
      <c r="AC35" s="2622"/>
      <c r="AD35" s="2622"/>
      <c r="AE35" s="2622"/>
      <c r="AF35" s="2623"/>
      <c r="AG35" s="2611" t="str">
        <f t="shared" si="0"/>
        <v/>
      </c>
      <c r="AH35" s="2612"/>
      <c r="AI35" s="2612"/>
      <c r="AJ35" s="2612"/>
      <c r="AK35" s="2613"/>
      <c r="AL35" s="2608"/>
      <c r="AM35" s="2608"/>
      <c r="AN35" s="13"/>
      <c r="AP35" s="12">
        <f t="shared" si="5"/>
        <v>0</v>
      </c>
      <c r="AQ35" s="2594" t="str">
        <f t="shared" si="1"/>
        <v/>
      </c>
      <c r="AR35" s="2595"/>
      <c r="AS35" s="2595" t="str">
        <f t="shared" si="2"/>
        <v/>
      </c>
      <c r="AT35" s="2595"/>
      <c r="AU35" s="2595" t="str">
        <f t="shared" si="3"/>
        <v/>
      </c>
      <c r="AV35" s="2595"/>
      <c r="AW35" s="2595" t="str">
        <f t="shared" si="6"/>
        <v/>
      </c>
      <c r="AX35" s="2595"/>
      <c r="AY35" s="2595" t="str">
        <f t="shared" si="7"/>
        <v/>
      </c>
      <c r="AZ35" s="2595"/>
      <c r="BA35" s="2595" t="str">
        <f t="shared" si="8"/>
        <v/>
      </c>
      <c r="BB35" s="2595"/>
      <c r="BC35" s="2596">
        <f t="shared" si="9"/>
        <v>0</v>
      </c>
      <c r="BD35" s="2596"/>
      <c r="BE35" s="1136">
        <f t="shared" si="10"/>
        <v>0</v>
      </c>
      <c r="BF35" s="1133"/>
      <c r="BG35" s="1134"/>
      <c r="BH35" s="1133"/>
      <c r="BI35" s="245"/>
      <c r="BL35" s="245"/>
    </row>
    <row r="36" spans="1:64" ht="15" customHeight="1" thickBot="1">
      <c r="A36" s="245"/>
      <c r="B36" s="14"/>
      <c r="C36" s="2671"/>
      <c r="D36" s="1138"/>
      <c r="E36" s="1138"/>
      <c r="F36" s="2661">
        <v>0.77083333333333337</v>
      </c>
      <c r="G36" s="2662"/>
      <c r="H36" s="1139" t="s">
        <v>11</v>
      </c>
      <c r="I36" s="2663" t="s">
        <v>93</v>
      </c>
      <c r="J36" s="2663"/>
      <c r="K36" s="1138"/>
      <c r="L36" s="2656"/>
      <c r="M36" s="2657"/>
      <c r="N36" s="2656"/>
      <c r="O36" s="2657"/>
      <c r="P36" s="2656"/>
      <c r="Q36" s="2657"/>
      <c r="R36" s="2656"/>
      <c r="S36" s="2657"/>
      <c r="T36" s="2656"/>
      <c r="U36" s="2657"/>
      <c r="V36" s="2656"/>
      <c r="W36" s="2657"/>
      <c r="X36" s="2667">
        <f>SUM(L36:W36)</f>
        <v>0</v>
      </c>
      <c r="Y36" s="2668"/>
      <c r="Z36" s="2668"/>
      <c r="AA36" s="2664"/>
      <c r="AB36" s="2665"/>
      <c r="AC36" s="2665"/>
      <c r="AD36" s="2665"/>
      <c r="AE36" s="2665"/>
      <c r="AF36" s="2666"/>
      <c r="AG36" s="2627" t="str">
        <f t="shared" si="0"/>
        <v/>
      </c>
      <c r="AH36" s="2628"/>
      <c r="AI36" s="2628"/>
      <c r="AJ36" s="2628"/>
      <c r="AK36" s="2629"/>
      <c r="AL36" s="2608"/>
      <c r="AM36" s="2608"/>
      <c r="AN36" s="13"/>
      <c r="AP36" s="12">
        <f t="shared" si="5"/>
        <v>0</v>
      </c>
      <c r="AQ36" s="2594" t="str">
        <f t="shared" si="1"/>
        <v/>
      </c>
      <c r="AR36" s="2595"/>
      <c r="AS36" s="2597" t="str">
        <f t="shared" si="2"/>
        <v/>
      </c>
      <c r="AT36" s="2597"/>
      <c r="AU36" s="2597" t="str">
        <f t="shared" si="3"/>
        <v/>
      </c>
      <c r="AV36" s="2597"/>
      <c r="AW36" s="2598" t="str">
        <f t="shared" si="6"/>
        <v/>
      </c>
      <c r="AX36" s="2598"/>
      <c r="AY36" s="2598" t="str">
        <f t="shared" si="7"/>
        <v/>
      </c>
      <c r="AZ36" s="2598"/>
      <c r="BA36" s="2598" t="str">
        <f t="shared" si="8"/>
        <v/>
      </c>
      <c r="BB36" s="2598"/>
      <c r="BC36" s="2599">
        <f t="shared" si="9"/>
        <v>0</v>
      </c>
      <c r="BD36" s="2599"/>
      <c r="BE36" s="1140">
        <f t="shared" si="10"/>
        <v>0</v>
      </c>
      <c r="BF36" s="1133"/>
      <c r="BG36" s="1134"/>
      <c r="BH36" s="1133"/>
    </row>
    <row r="37" spans="1:64" ht="15" customHeight="1" thickTop="1">
      <c r="A37" s="245"/>
      <c r="B37" s="14"/>
      <c r="C37" s="2670" t="s">
        <v>208</v>
      </c>
      <c r="D37" s="2723" t="s">
        <v>207</v>
      </c>
      <c r="E37" s="2724"/>
      <c r="F37" s="2724"/>
      <c r="G37" s="2724"/>
      <c r="H37" s="2724"/>
      <c r="I37" s="2724"/>
      <c r="J37" s="2724"/>
      <c r="K37" s="1141"/>
      <c r="L37" s="2712"/>
      <c r="M37" s="2713"/>
      <c r="N37" s="2712"/>
      <c r="O37" s="2713"/>
      <c r="P37" s="2712"/>
      <c r="Q37" s="2713"/>
      <c r="R37" s="2712"/>
      <c r="S37" s="2713"/>
      <c r="T37" s="2712"/>
      <c r="U37" s="2713"/>
      <c r="V37" s="2712"/>
      <c r="W37" s="2713"/>
      <c r="X37" s="2716">
        <f>SUM(L37:W37)</f>
        <v>0</v>
      </c>
      <c r="Y37" s="2717"/>
      <c r="Z37" s="2718"/>
      <c r="AA37" s="2725"/>
      <c r="AB37" s="2726"/>
      <c r="AC37" s="2726"/>
      <c r="AD37" s="2726"/>
      <c r="AE37" s="2726"/>
      <c r="AF37" s="2727"/>
      <c r="AG37" s="2728" t="str">
        <f t="shared" ref="AG37:AG50" si="50">IF(X37=0,"",BE37)</f>
        <v/>
      </c>
      <c r="AH37" s="2729"/>
      <c r="AI37" s="2729"/>
      <c r="AJ37" s="2729"/>
      <c r="AK37" s="2730"/>
      <c r="AL37" s="2608"/>
      <c r="AM37" s="2608"/>
      <c r="AN37" s="13"/>
      <c r="AP37" s="12">
        <f>IF(SUM(L37:W37)=0,0,SUM(L37:W37))</f>
        <v>0</v>
      </c>
      <c r="AQ37" s="2604" t="str">
        <f t="shared" ref="AQ37:AQ50" si="51">IF(L37="","",ROUNDDOWN(L37/3,1))</f>
        <v/>
      </c>
      <c r="AR37" s="2605"/>
      <c r="AS37" s="2606" t="str">
        <f t="shared" ref="AS37:AS50" si="52">IF(N37="","",ROUNDDOWN(N37/6,1))</f>
        <v/>
      </c>
      <c r="AT37" s="2606"/>
      <c r="AU37" s="2605" t="str">
        <f t="shared" ref="AU37:AU50" si="53">IF(P37="","",ROUNDDOWN(P37/6,1))</f>
        <v/>
      </c>
      <c r="AV37" s="2605"/>
      <c r="AW37" s="2605" t="str">
        <f>IF(R37="","",ROUNDDOWN(R37/15,1))</f>
        <v/>
      </c>
      <c r="AX37" s="2605"/>
      <c r="AY37" s="2605" t="str">
        <f>IF(T37="","",ROUNDDOWN(T37/25,1))</f>
        <v/>
      </c>
      <c r="AZ37" s="2605"/>
      <c r="BA37" s="2605" t="str">
        <f>IF(V37="","",ROUNDDOWN(V37/25,1))</f>
        <v/>
      </c>
      <c r="BB37" s="2605"/>
      <c r="BC37" s="2607">
        <f>SUM(AQ37:BB37)</f>
        <v>0</v>
      </c>
      <c r="BD37" s="2607"/>
      <c r="BE37" s="1132">
        <f>IF(BC37=0,0,IF(AND(BC37&gt;0,BC37&lt;0.5),2,ROUND(BC37+1,0)))</f>
        <v>0</v>
      </c>
      <c r="BF37" s="1133"/>
      <c r="BG37" s="1134"/>
      <c r="BH37" s="1133"/>
    </row>
    <row r="38" spans="1:64" ht="15" customHeight="1">
      <c r="A38" s="245"/>
      <c r="B38" s="14"/>
      <c r="C38" s="2670"/>
      <c r="D38" s="2714" t="s">
        <v>345</v>
      </c>
      <c r="E38" s="2714"/>
      <c r="F38" s="2714"/>
      <c r="G38" s="2714"/>
      <c r="H38" s="996" t="s">
        <v>11</v>
      </c>
      <c r="I38" s="2715">
        <v>0.31180555555555556</v>
      </c>
      <c r="J38" s="2715"/>
      <c r="K38" s="1135"/>
      <c r="L38" s="2712"/>
      <c r="M38" s="2713"/>
      <c r="N38" s="2712"/>
      <c r="O38" s="2713"/>
      <c r="P38" s="2712"/>
      <c r="Q38" s="2713"/>
      <c r="R38" s="2712"/>
      <c r="S38" s="2713"/>
      <c r="T38" s="2712"/>
      <c r="U38" s="2713"/>
      <c r="V38" s="2712"/>
      <c r="W38" s="2713"/>
      <c r="X38" s="2716">
        <f t="shared" ref="X38:X49" si="54">SUM(L38:W38)</f>
        <v>0</v>
      </c>
      <c r="Y38" s="2717"/>
      <c r="Z38" s="2718"/>
      <c r="AA38" s="2621"/>
      <c r="AB38" s="2622"/>
      <c r="AC38" s="2622"/>
      <c r="AD38" s="2622"/>
      <c r="AE38" s="2622"/>
      <c r="AF38" s="2623"/>
      <c r="AG38" s="2611" t="str">
        <f t="shared" si="50"/>
        <v/>
      </c>
      <c r="AH38" s="2612"/>
      <c r="AI38" s="2612"/>
      <c r="AJ38" s="2612"/>
      <c r="AK38" s="2613"/>
      <c r="AL38" s="2608"/>
      <c r="AM38" s="2608"/>
      <c r="AN38" s="13"/>
      <c r="AP38" s="12">
        <f t="shared" ref="AP38:AP50" si="55">IF(SUM(L38:W38)=0,0,SUM(L38:W38))</f>
        <v>0</v>
      </c>
      <c r="AQ38" s="2594" t="str">
        <f t="shared" si="51"/>
        <v/>
      </c>
      <c r="AR38" s="2595"/>
      <c r="AS38" s="2595" t="str">
        <f t="shared" si="52"/>
        <v/>
      </c>
      <c r="AT38" s="2595"/>
      <c r="AU38" s="2595" t="str">
        <f t="shared" si="53"/>
        <v/>
      </c>
      <c r="AV38" s="2595"/>
      <c r="AW38" s="2595" t="str">
        <f t="shared" ref="AW38:AW50" si="56">IF(R38="","",ROUNDDOWN(R38/15,1))</f>
        <v/>
      </c>
      <c r="AX38" s="2595"/>
      <c r="AY38" s="2595" t="str">
        <f t="shared" ref="AY38:AY50" si="57">IF(T38="","",ROUNDDOWN(T38/25,1))</f>
        <v/>
      </c>
      <c r="AZ38" s="2595"/>
      <c r="BA38" s="2595" t="str">
        <f t="shared" ref="BA38:BA50" si="58">IF(V38="","",ROUNDDOWN(V38/25,1))</f>
        <v/>
      </c>
      <c r="BB38" s="2595"/>
      <c r="BC38" s="2596">
        <f t="shared" ref="BC38:BC50" si="59">SUM(AQ38:BB38)</f>
        <v>0</v>
      </c>
      <c r="BD38" s="2596"/>
      <c r="BE38" s="1136">
        <f t="shared" ref="BE38:BE50" si="60">IF(BC38=0,0,IF(AND(BC38&gt;0,BC38&lt;0.5),2,ROUND(BC38+1,0)))</f>
        <v>0</v>
      </c>
      <c r="BF38" s="1133"/>
      <c r="BG38" s="1134"/>
      <c r="BH38" s="1133"/>
    </row>
    <row r="39" spans="1:64" ht="15" customHeight="1">
      <c r="A39" s="245"/>
      <c r="B39" s="14"/>
      <c r="C39" s="2670"/>
      <c r="D39" s="1137"/>
      <c r="E39" s="1137"/>
      <c r="F39" s="2654">
        <v>0.3125</v>
      </c>
      <c r="G39" s="2655"/>
      <c r="H39" s="997" t="s">
        <v>11</v>
      </c>
      <c r="I39" s="2654">
        <v>0.33263888888888887</v>
      </c>
      <c r="J39" s="2654"/>
      <c r="K39" s="1137"/>
      <c r="L39" s="2652"/>
      <c r="M39" s="2653"/>
      <c r="N39" s="2652"/>
      <c r="O39" s="2653"/>
      <c r="P39" s="2652"/>
      <c r="Q39" s="2653"/>
      <c r="R39" s="2652"/>
      <c r="S39" s="2653"/>
      <c r="T39" s="2652"/>
      <c r="U39" s="2653"/>
      <c r="V39" s="2652"/>
      <c r="W39" s="2653"/>
      <c r="X39" s="2658">
        <f t="shared" si="54"/>
        <v>0</v>
      </c>
      <c r="Y39" s="2659"/>
      <c r="Z39" s="2660"/>
      <c r="AA39" s="2621"/>
      <c r="AB39" s="2622"/>
      <c r="AC39" s="2622"/>
      <c r="AD39" s="2622"/>
      <c r="AE39" s="2622"/>
      <c r="AF39" s="2623"/>
      <c r="AG39" s="2611" t="str">
        <f t="shared" si="50"/>
        <v/>
      </c>
      <c r="AH39" s="2612"/>
      <c r="AI39" s="2612"/>
      <c r="AJ39" s="2612"/>
      <c r="AK39" s="2613"/>
      <c r="AL39" s="2608"/>
      <c r="AM39" s="2608"/>
      <c r="AN39" s="13"/>
      <c r="AP39" s="12">
        <f t="shared" si="55"/>
        <v>0</v>
      </c>
      <c r="AQ39" s="2594" t="str">
        <f t="shared" si="51"/>
        <v/>
      </c>
      <c r="AR39" s="2595"/>
      <c r="AS39" s="2595" t="str">
        <f t="shared" si="52"/>
        <v/>
      </c>
      <c r="AT39" s="2595"/>
      <c r="AU39" s="2595" t="str">
        <f t="shared" si="53"/>
        <v/>
      </c>
      <c r="AV39" s="2595"/>
      <c r="AW39" s="2595" t="str">
        <f t="shared" si="56"/>
        <v/>
      </c>
      <c r="AX39" s="2595"/>
      <c r="AY39" s="2595" t="str">
        <f t="shared" si="57"/>
        <v/>
      </c>
      <c r="AZ39" s="2595"/>
      <c r="BA39" s="2595" t="str">
        <f t="shared" si="58"/>
        <v/>
      </c>
      <c r="BB39" s="2595"/>
      <c r="BC39" s="2596">
        <f t="shared" si="59"/>
        <v>0</v>
      </c>
      <c r="BD39" s="2596"/>
      <c r="BE39" s="1136">
        <f t="shared" si="60"/>
        <v>0</v>
      </c>
      <c r="BF39" s="1133"/>
      <c r="BG39" s="1134"/>
      <c r="BH39" s="1133"/>
      <c r="BI39" s="1003"/>
      <c r="BL39" s="1003"/>
    </row>
    <row r="40" spans="1:64" ht="15" customHeight="1">
      <c r="A40" s="245"/>
      <c r="B40" s="14"/>
      <c r="C40" s="2670"/>
      <c r="D40" s="1137"/>
      <c r="E40" s="1137"/>
      <c r="F40" s="2654">
        <v>0.33333333333333331</v>
      </c>
      <c r="G40" s="2655"/>
      <c r="H40" s="997" t="s">
        <v>11</v>
      </c>
      <c r="I40" s="2654">
        <v>0.35347222222222224</v>
      </c>
      <c r="J40" s="2654"/>
      <c r="K40" s="1137"/>
      <c r="L40" s="2652"/>
      <c r="M40" s="2653"/>
      <c r="N40" s="2652"/>
      <c r="O40" s="2653"/>
      <c r="P40" s="2652"/>
      <c r="Q40" s="2653"/>
      <c r="R40" s="2652"/>
      <c r="S40" s="2653"/>
      <c r="T40" s="2652"/>
      <c r="U40" s="2653"/>
      <c r="V40" s="2652"/>
      <c r="W40" s="2653"/>
      <c r="X40" s="2658">
        <f t="shared" si="54"/>
        <v>0</v>
      </c>
      <c r="Y40" s="2659"/>
      <c r="Z40" s="2660"/>
      <c r="AA40" s="2621"/>
      <c r="AB40" s="2622"/>
      <c r="AC40" s="2622"/>
      <c r="AD40" s="2622"/>
      <c r="AE40" s="2622"/>
      <c r="AF40" s="2623"/>
      <c r="AG40" s="2611" t="str">
        <f t="shared" si="50"/>
        <v/>
      </c>
      <c r="AH40" s="2612"/>
      <c r="AI40" s="2612"/>
      <c r="AJ40" s="2612"/>
      <c r="AK40" s="2613"/>
      <c r="AL40" s="2608"/>
      <c r="AM40" s="2608"/>
      <c r="AN40" s="13"/>
      <c r="AP40" s="12">
        <f t="shared" si="55"/>
        <v>0</v>
      </c>
      <c r="AQ40" s="2594" t="str">
        <f t="shared" si="51"/>
        <v/>
      </c>
      <c r="AR40" s="2595"/>
      <c r="AS40" s="2595" t="str">
        <f t="shared" si="52"/>
        <v/>
      </c>
      <c r="AT40" s="2595"/>
      <c r="AU40" s="2595" t="str">
        <f t="shared" si="53"/>
        <v/>
      </c>
      <c r="AV40" s="2595"/>
      <c r="AW40" s="2595" t="str">
        <f t="shared" si="56"/>
        <v/>
      </c>
      <c r="AX40" s="2595"/>
      <c r="AY40" s="2595" t="str">
        <f t="shared" si="57"/>
        <v/>
      </c>
      <c r="AZ40" s="2595"/>
      <c r="BA40" s="2595" t="str">
        <f t="shared" si="58"/>
        <v/>
      </c>
      <c r="BB40" s="2595"/>
      <c r="BC40" s="2596">
        <f t="shared" si="59"/>
        <v>0</v>
      </c>
      <c r="BD40" s="2596"/>
      <c r="BE40" s="1136">
        <f t="shared" si="60"/>
        <v>0</v>
      </c>
      <c r="BF40" s="1133"/>
      <c r="BG40" s="1134"/>
      <c r="BH40" s="1133"/>
      <c r="BI40" s="1003"/>
      <c r="BL40" s="1003"/>
    </row>
    <row r="41" spans="1:64" ht="15" customHeight="1">
      <c r="A41" s="245"/>
      <c r="B41" s="981"/>
      <c r="C41" s="2670"/>
      <c r="D41" s="1137"/>
      <c r="E41" s="1137"/>
      <c r="F41" s="2654">
        <v>0.35416666666666669</v>
      </c>
      <c r="G41" s="2655"/>
      <c r="H41" s="997" t="s">
        <v>11</v>
      </c>
      <c r="I41" s="2654">
        <v>0.37430555555555556</v>
      </c>
      <c r="J41" s="2654"/>
      <c r="K41" s="1137"/>
      <c r="L41" s="2652"/>
      <c r="M41" s="2653"/>
      <c r="N41" s="2652"/>
      <c r="O41" s="2653"/>
      <c r="P41" s="2652"/>
      <c r="Q41" s="2653"/>
      <c r="R41" s="2652"/>
      <c r="S41" s="2653"/>
      <c r="T41" s="2652"/>
      <c r="U41" s="2653"/>
      <c r="V41" s="2652"/>
      <c r="W41" s="2653"/>
      <c r="X41" s="2658">
        <f t="shared" si="54"/>
        <v>0</v>
      </c>
      <c r="Y41" s="2659"/>
      <c r="Z41" s="2660"/>
      <c r="AA41" s="2621"/>
      <c r="AB41" s="2622"/>
      <c r="AC41" s="2622"/>
      <c r="AD41" s="2622"/>
      <c r="AE41" s="2622"/>
      <c r="AF41" s="2623"/>
      <c r="AG41" s="2611" t="str">
        <f t="shared" si="50"/>
        <v/>
      </c>
      <c r="AH41" s="2612"/>
      <c r="AI41" s="2612"/>
      <c r="AJ41" s="2612"/>
      <c r="AK41" s="2613"/>
      <c r="AL41" s="2608"/>
      <c r="AM41" s="2608"/>
      <c r="AN41" s="16"/>
      <c r="AP41" s="12">
        <f t="shared" si="55"/>
        <v>0</v>
      </c>
      <c r="AQ41" s="2594" t="str">
        <f t="shared" si="51"/>
        <v/>
      </c>
      <c r="AR41" s="2595"/>
      <c r="AS41" s="2595" t="str">
        <f t="shared" si="52"/>
        <v/>
      </c>
      <c r="AT41" s="2595"/>
      <c r="AU41" s="2595" t="str">
        <f t="shared" si="53"/>
        <v/>
      </c>
      <c r="AV41" s="2595"/>
      <c r="AW41" s="2595" t="str">
        <f t="shared" si="56"/>
        <v/>
      </c>
      <c r="AX41" s="2595"/>
      <c r="AY41" s="2595" t="str">
        <f t="shared" si="57"/>
        <v/>
      </c>
      <c r="AZ41" s="2595"/>
      <c r="BA41" s="2595" t="str">
        <f t="shared" si="58"/>
        <v/>
      </c>
      <c r="BB41" s="2595"/>
      <c r="BC41" s="2596">
        <f t="shared" si="59"/>
        <v>0</v>
      </c>
      <c r="BD41" s="2596"/>
      <c r="BE41" s="1136">
        <f t="shared" si="60"/>
        <v>0</v>
      </c>
      <c r="BF41" s="1133"/>
      <c r="BG41" s="1134"/>
      <c r="BH41" s="1133"/>
    </row>
    <row r="42" spans="1:64" ht="15" customHeight="1">
      <c r="A42" s="245"/>
      <c r="B42" s="981"/>
      <c r="C42" s="2670"/>
      <c r="D42" s="1137"/>
      <c r="E42" s="1137"/>
      <c r="F42" s="2654">
        <v>0.375</v>
      </c>
      <c r="G42" s="2655"/>
      <c r="H42" s="997" t="s">
        <v>11</v>
      </c>
      <c r="I42" s="2654">
        <v>0.4993055555555555</v>
      </c>
      <c r="J42" s="2654"/>
      <c r="K42" s="1137"/>
      <c r="L42" s="2652"/>
      <c r="M42" s="2653"/>
      <c r="N42" s="2652"/>
      <c r="O42" s="2653"/>
      <c r="P42" s="2652"/>
      <c r="Q42" s="2653"/>
      <c r="R42" s="2652"/>
      <c r="S42" s="2653"/>
      <c r="T42" s="2652"/>
      <c r="U42" s="2653"/>
      <c r="V42" s="2652"/>
      <c r="W42" s="2653"/>
      <c r="X42" s="2658">
        <f t="shared" si="54"/>
        <v>0</v>
      </c>
      <c r="Y42" s="2659"/>
      <c r="Z42" s="2660"/>
      <c r="AA42" s="2621"/>
      <c r="AB42" s="2622"/>
      <c r="AC42" s="2622"/>
      <c r="AD42" s="2622"/>
      <c r="AE42" s="2622"/>
      <c r="AF42" s="2623"/>
      <c r="AG42" s="2611" t="str">
        <f t="shared" si="50"/>
        <v/>
      </c>
      <c r="AH42" s="2612"/>
      <c r="AI42" s="2612"/>
      <c r="AJ42" s="2612"/>
      <c r="AK42" s="2613"/>
      <c r="AL42" s="2608"/>
      <c r="AM42" s="2608"/>
      <c r="AN42" s="16"/>
      <c r="AP42" s="12">
        <f t="shared" si="55"/>
        <v>0</v>
      </c>
      <c r="AQ42" s="2594" t="str">
        <f t="shared" si="51"/>
        <v/>
      </c>
      <c r="AR42" s="2595"/>
      <c r="AS42" s="2595" t="str">
        <f t="shared" si="52"/>
        <v/>
      </c>
      <c r="AT42" s="2595"/>
      <c r="AU42" s="2595" t="str">
        <f t="shared" si="53"/>
        <v/>
      </c>
      <c r="AV42" s="2595"/>
      <c r="AW42" s="2595" t="str">
        <f t="shared" si="56"/>
        <v/>
      </c>
      <c r="AX42" s="2595"/>
      <c r="AY42" s="2595" t="str">
        <f t="shared" si="57"/>
        <v/>
      </c>
      <c r="AZ42" s="2595"/>
      <c r="BA42" s="2595" t="str">
        <f t="shared" si="58"/>
        <v/>
      </c>
      <c r="BB42" s="2595"/>
      <c r="BC42" s="2596">
        <f t="shared" si="59"/>
        <v>0</v>
      </c>
      <c r="BD42" s="2596"/>
      <c r="BE42" s="1136">
        <f t="shared" si="60"/>
        <v>0</v>
      </c>
      <c r="BF42" s="1133"/>
      <c r="BG42" s="1134"/>
      <c r="BH42" s="1133"/>
    </row>
    <row r="43" spans="1:64" ht="15" customHeight="1">
      <c r="A43" s="245"/>
      <c r="B43" s="14"/>
      <c r="C43" s="2670"/>
      <c r="D43" s="1137"/>
      <c r="E43" s="1137"/>
      <c r="F43" s="2654">
        <v>0.5</v>
      </c>
      <c r="G43" s="2655"/>
      <c r="H43" s="997" t="s">
        <v>11</v>
      </c>
      <c r="I43" s="2654">
        <v>0.58263888888888882</v>
      </c>
      <c r="J43" s="2654"/>
      <c r="K43" s="1137"/>
      <c r="L43" s="2652"/>
      <c r="M43" s="2653"/>
      <c r="N43" s="2652"/>
      <c r="O43" s="2653"/>
      <c r="P43" s="2652"/>
      <c r="Q43" s="2653"/>
      <c r="R43" s="2652"/>
      <c r="S43" s="2653"/>
      <c r="T43" s="2652"/>
      <c r="U43" s="2653"/>
      <c r="V43" s="2652"/>
      <c r="W43" s="2653"/>
      <c r="X43" s="2658">
        <f t="shared" si="54"/>
        <v>0</v>
      </c>
      <c r="Y43" s="2659"/>
      <c r="Z43" s="2660"/>
      <c r="AA43" s="2621"/>
      <c r="AB43" s="2622"/>
      <c r="AC43" s="2622"/>
      <c r="AD43" s="2622"/>
      <c r="AE43" s="2622"/>
      <c r="AF43" s="2623"/>
      <c r="AG43" s="2611" t="str">
        <f t="shared" si="50"/>
        <v/>
      </c>
      <c r="AH43" s="2612"/>
      <c r="AI43" s="2612"/>
      <c r="AJ43" s="2612"/>
      <c r="AK43" s="2613"/>
      <c r="AL43" s="2608"/>
      <c r="AM43" s="2608"/>
      <c r="AN43" s="13"/>
      <c r="AP43" s="12">
        <f t="shared" si="55"/>
        <v>0</v>
      </c>
      <c r="AQ43" s="2594" t="str">
        <f t="shared" si="51"/>
        <v/>
      </c>
      <c r="AR43" s="2595"/>
      <c r="AS43" s="2595" t="str">
        <f t="shared" si="52"/>
        <v/>
      </c>
      <c r="AT43" s="2595"/>
      <c r="AU43" s="2595" t="str">
        <f t="shared" si="53"/>
        <v/>
      </c>
      <c r="AV43" s="2595"/>
      <c r="AW43" s="2595" t="str">
        <f t="shared" si="56"/>
        <v/>
      </c>
      <c r="AX43" s="2595"/>
      <c r="AY43" s="2595" t="str">
        <f t="shared" si="57"/>
        <v/>
      </c>
      <c r="AZ43" s="2595"/>
      <c r="BA43" s="2595" t="str">
        <f t="shared" si="58"/>
        <v/>
      </c>
      <c r="BB43" s="2595"/>
      <c r="BC43" s="2596">
        <f t="shared" si="59"/>
        <v>0</v>
      </c>
      <c r="BD43" s="2596"/>
      <c r="BE43" s="1136">
        <f t="shared" si="60"/>
        <v>0</v>
      </c>
      <c r="BF43" s="1133"/>
      <c r="BG43" s="1134"/>
      <c r="BH43" s="1133"/>
    </row>
    <row r="44" spans="1:64" ht="15" customHeight="1">
      <c r="A44" s="245"/>
      <c r="B44" s="14"/>
      <c r="C44" s="2670"/>
      <c r="D44" s="1137"/>
      <c r="E44" s="1137"/>
      <c r="F44" s="2654">
        <v>0.58333333333333337</v>
      </c>
      <c r="G44" s="2655"/>
      <c r="H44" s="997" t="s">
        <v>11</v>
      </c>
      <c r="I44" s="2654">
        <v>0.66597222222222219</v>
      </c>
      <c r="J44" s="2654"/>
      <c r="K44" s="1137"/>
      <c r="L44" s="2652"/>
      <c r="M44" s="2653"/>
      <c r="N44" s="2652"/>
      <c r="O44" s="2653"/>
      <c r="P44" s="2652"/>
      <c r="Q44" s="2653"/>
      <c r="R44" s="2652"/>
      <c r="S44" s="2653"/>
      <c r="T44" s="2652"/>
      <c r="U44" s="2653"/>
      <c r="V44" s="2652"/>
      <c r="W44" s="2653"/>
      <c r="X44" s="2658">
        <f t="shared" si="54"/>
        <v>0</v>
      </c>
      <c r="Y44" s="2659"/>
      <c r="Z44" s="2660"/>
      <c r="AA44" s="2621"/>
      <c r="AB44" s="2622"/>
      <c r="AC44" s="2622"/>
      <c r="AD44" s="2622"/>
      <c r="AE44" s="2622"/>
      <c r="AF44" s="2623"/>
      <c r="AG44" s="2611" t="str">
        <f t="shared" si="50"/>
        <v/>
      </c>
      <c r="AH44" s="2612"/>
      <c r="AI44" s="2612"/>
      <c r="AJ44" s="2612"/>
      <c r="AK44" s="2613"/>
      <c r="AL44" s="2608"/>
      <c r="AM44" s="2608"/>
      <c r="AN44" s="13"/>
      <c r="AP44" s="12">
        <f t="shared" si="55"/>
        <v>0</v>
      </c>
      <c r="AQ44" s="2594" t="str">
        <f t="shared" si="51"/>
        <v/>
      </c>
      <c r="AR44" s="2595"/>
      <c r="AS44" s="2595" t="str">
        <f t="shared" si="52"/>
        <v/>
      </c>
      <c r="AT44" s="2595"/>
      <c r="AU44" s="2595" t="str">
        <f t="shared" si="53"/>
        <v/>
      </c>
      <c r="AV44" s="2595"/>
      <c r="AW44" s="2595" t="str">
        <f t="shared" si="56"/>
        <v/>
      </c>
      <c r="AX44" s="2595"/>
      <c r="AY44" s="2595" t="str">
        <f t="shared" si="57"/>
        <v/>
      </c>
      <c r="AZ44" s="2595"/>
      <c r="BA44" s="2595" t="str">
        <f t="shared" si="58"/>
        <v/>
      </c>
      <c r="BB44" s="2595"/>
      <c r="BC44" s="2596">
        <f t="shared" si="59"/>
        <v>0</v>
      </c>
      <c r="BD44" s="2596"/>
      <c r="BE44" s="1136">
        <f t="shared" si="60"/>
        <v>0</v>
      </c>
      <c r="BF44" s="1133"/>
      <c r="BG44" s="1134"/>
      <c r="BH44" s="1133"/>
    </row>
    <row r="45" spans="1:64" ht="15" customHeight="1">
      <c r="A45" s="245"/>
      <c r="B45" s="14"/>
      <c r="C45" s="2670"/>
      <c r="D45" s="1137"/>
      <c r="E45" s="1137"/>
      <c r="F45" s="2654">
        <v>0.66666666666666663</v>
      </c>
      <c r="G45" s="2655"/>
      <c r="H45" s="997" t="s">
        <v>11</v>
      </c>
      <c r="I45" s="2654">
        <v>0.68680555555555556</v>
      </c>
      <c r="J45" s="2654"/>
      <c r="K45" s="1137"/>
      <c r="L45" s="2652"/>
      <c r="M45" s="2653"/>
      <c r="N45" s="2652"/>
      <c r="O45" s="2653"/>
      <c r="P45" s="2652"/>
      <c r="Q45" s="2653"/>
      <c r="R45" s="2652"/>
      <c r="S45" s="2653"/>
      <c r="T45" s="2652"/>
      <c r="U45" s="2653"/>
      <c r="V45" s="2652"/>
      <c r="W45" s="2653"/>
      <c r="X45" s="2658">
        <f t="shared" si="54"/>
        <v>0</v>
      </c>
      <c r="Y45" s="2659"/>
      <c r="Z45" s="2660"/>
      <c r="AA45" s="2621"/>
      <c r="AB45" s="2622"/>
      <c r="AC45" s="2622"/>
      <c r="AD45" s="2622"/>
      <c r="AE45" s="2622"/>
      <c r="AF45" s="2623"/>
      <c r="AG45" s="2611" t="str">
        <f t="shared" si="50"/>
        <v/>
      </c>
      <c r="AH45" s="2612"/>
      <c r="AI45" s="2612"/>
      <c r="AJ45" s="2612"/>
      <c r="AK45" s="2613"/>
      <c r="AL45" s="2608"/>
      <c r="AM45" s="2608"/>
      <c r="AN45" s="13"/>
      <c r="AP45" s="12">
        <f t="shared" si="55"/>
        <v>0</v>
      </c>
      <c r="AQ45" s="2594" t="str">
        <f t="shared" si="51"/>
        <v/>
      </c>
      <c r="AR45" s="2595"/>
      <c r="AS45" s="2595" t="str">
        <f t="shared" si="52"/>
        <v/>
      </c>
      <c r="AT45" s="2595"/>
      <c r="AU45" s="2595" t="str">
        <f t="shared" si="53"/>
        <v/>
      </c>
      <c r="AV45" s="2595"/>
      <c r="AW45" s="2595" t="str">
        <f t="shared" si="56"/>
        <v/>
      </c>
      <c r="AX45" s="2595"/>
      <c r="AY45" s="2595" t="str">
        <f t="shared" si="57"/>
        <v/>
      </c>
      <c r="AZ45" s="2595"/>
      <c r="BA45" s="2595" t="str">
        <f t="shared" si="58"/>
        <v/>
      </c>
      <c r="BB45" s="2595"/>
      <c r="BC45" s="2596">
        <f t="shared" si="59"/>
        <v>0</v>
      </c>
      <c r="BD45" s="2596"/>
      <c r="BE45" s="1136">
        <f t="shared" si="60"/>
        <v>0</v>
      </c>
      <c r="BF45" s="1133"/>
      <c r="BG45" s="1134"/>
      <c r="BH45" s="1133"/>
    </row>
    <row r="46" spans="1:64" ht="15" customHeight="1">
      <c r="A46" s="245"/>
      <c r="B46" s="14"/>
      <c r="C46" s="2670"/>
      <c r="D46" s="1137"/>
      <c r="E46" s="1137"/>
      <c r="F46" s="2654">
        <v>0.6875</v>
      </c>
      <c r="G46" s="2655"/>
      <c r="H46" s="997" t="s">
        <v>11</v>
      </c>
      <c r="I46" s="2654">
        <v>0.70763888888888893</v>
      </c>
      <c r="J46" s="2654"/>
      <c r="K46" s="1137"/>
      <c r="L46" s="2652"/>
      <c r="M46" s="2653"/>
      <c r="N46" s="2652"/>
      <c r="O46" s="2653"/>
      <c r="P46" s="2652"/>
      <c r="Q46" s="2653"/>
      <c r="R46" s="2652"/>
      <c r="S46" s="2653"/>
      <c r="T46" s="2652"/>
      <c r="U46" s="2653"/>
      <c r="V46" s="2652"/>
      <c r="W46" s="2653"/>
      <c r="X46" s="2658">
        <f t="shared" si="54"/>
        <v>0</v>
      </c>
      <c r="Y46" s="2659"/>
      <c r="Z46" s="2660"/>
      <c r="AA46" s="2621"/>
      <c r="AB46" s="2622"/>
      <c r="AC46" s="2622"/>
      <c r="AD46" s="2622"/>
      <c r="AE46" s="2622"/>
      <c r="AF46" s="2623"/>
      <c r="AG46" s="2611" t="str">
        <f t="shared" si="50"/>
        <v/>
      </c>
      <c r="AH46" s="2612"/>
      <c r="AI46" s="2612"/>
      <c r="AJ46" s="2612"/>
      <c r="AK46" s="2613"/>
      <c r="AL46" s="2608"/>
      <c r="AM46" s="2608"/>
      <c r="AN46" s="13"/>
      <c r="AP46" s="12">
        <f t="shared" si="55"/>
        <v>0</v>
      </c>
      <c r="AQ46" s="2594" t="str">
        <f t="shared" si="51"/>
        <v/>
      </c>
      <c r="AR46" s="2595"/>
      <c r="AS46" s="2595" t="str">
        <f t="shared" si="52"/>
        <v/>
      </c>
      <c r="AT46" s="2595"/>
      <c r="AU46" s="2595" t="str">
        <f t="shared" si="53"/>
        <v/>
      </c>
      <c r="AV46" s="2595"/>
      <c r="AW46" s="2595" t="str">
        <f t="shared" si="56"/>
        <v/>
      </c>
      <c r="AX46" s="2595"/>
      <c r="AY46" s="2595" t="str">
        <f t="shared" si="57"/>
        <v/>
      </c>
      <c r="AZ46" s="2595"/>
      <c r="BA46" s="2595" t="str">
        <f t="shared" si="58"/>
        <v/>
      </c>
      <c r="BB46" s="2595"/>
      <c r="BC46" s="2596">
        <f t="shared" si="59"/>
        <v>0</v>
      </c>
      <c r="BD46" s="2596"/>
      <c r="BE46" s="1136">
        <f t="shared" si="60"/>
        <v>0</v>
      </c>
      <c r="BF46" s="1133"/>
      <c r="BG46" s="1134"/>
      <c r="BH46" s="1133"/>
    </row>
    <row r="47" spans="1:64" ht="15" customHeight="1">
      <c r="A47" s="245"/>
      <c r="B47" s="14"/>
      <c r="C47" s="2670"/>
      <c r="D47" s="1137"/>
      <c r="E47" s="1137"/>
      <c r="F47" s="2654">
        <v>0.70833333333333337</v>
      </c>
      <c r="G47" s="2655"/>
      <c r="H47" s="997" t="s">
        <v>11</v>
      </c>
      <c r="I47" s="2654">
        <v>0.72847222222222219</v>
      </c>
      <c r="J47" s="2654"/>
      <c r="K47" s="1137"/>
      <c r="L47" s="2652"/>
      <c r="M47" s="2653"/>
      <c r="N47" s="2652"/>
      <c r="O47" s="2653"/>
      <c r="P47" s="2652"/>
      <c r="Q47" s="2653"/>
      <c r="R47" s="2652"/>
      <c r="S47" s="2653"/>
      <c r="T47" s="2652"/>
      <c r="U47" s="2653"/>
      <c r="V47" s="2652"/>
      <c r="W47" s="2653"/>
      <c r="X47" s="2658">
        <f t="shared" si="54"/>
        <v>0</v>
      </c>
      <c r="Y47" s="2659"/>
      <c r="Z47" s="2660"/>
      <c r="AA47" s="2621"/>
      <c r="AB47" s="2622"/>
      <c r="AC47" s="2622"/>
      <c r="AD47" s="2622"/>
      <c r="AE47" s="2622"/>
      <c r="AF47" s="2623"/>
      <c r="AG47" s="2611" t="str">
        <f t="shared" si="50"/>
        <v/>
      </c>
      <c r="AH47" s="2612"/>
      <c r="AI47" s="2612"/>
      <c r="AJ47" s="2612"/>
      <c r="AK47" s="2613"/>
      <c r="AL47" s="2608"/>
      <c r="AM47" s="2608"/>
      <c r="AN47" s="13"/>
      <c r="AP47" s="12">
        <f t="shared" si="55"/>
        <v>0</v>
      </c>
      <c r="AQ47" s="2594" t="str">
        <f t="shared" si="51"/>
        <v/>
      </c>
      <c r="AR47" s="2595"/>
      <c r="AS47" s="2595" t="str">
        <f t="shared" si="52"/>
        <v/>
      </c>
      <c r="AT47" s="2595"/>
      <c r="AU47" s="2595" t="str">
        <f t="shared" si="53"/>
        <v/>
      </c>
      <c r="AV47" s="2595"/>
      <c r="AW47" s="2595" t="str">
        <f t="shared" si="56"/>
        <v/>
      </c>
      <c r="AX47" s="2595"/>
      <c r="AY47" s="2595" t="str">
        <f t="shared" si="57"/>
        <v/>
      </c>
      <c r="AZ47" s="2595"/>
      <c r="BA47" s="2595" t="str">
        <f t="shared" si="58"/>
        <v/>
      </c>
      <c r="BB47" s="2595"/>
      <c r="BC47" s="2596">
        <f t="shared" si="59"/>
        <v>0</v>
      </c>
      <c r="BD47" s="2596"/>
      <c r="BE47" s="1136">
        <f t="shared" si="60"/>
        <v>0</v>
      </c>
      <c r="BF47" s="1133"/>
      <c r="BG47" s="1134"/>
      <c r="BH47" s="1133"/>
    </row>
    <row r="48" spans="1:64" ht="15" customHeight="1">
      <c r="A48" s="245"/>
      <c r="B48" s="14"/>
      <c r="C48" s="2670"/>
      <c r="D48" s="1137"/>
      <c r="E48" s="1137"/>
      <c r="F48" s="2654">
        <v>0.72916666666666663</v>
      </c>
      <c r="G48" s="2655"/>
      <c r="H48" s="997" t="s">
        <v>11</v>
      </c>
      <c r="I48" s="2654">
        <v>0.74930555555555556</v>
      </c>
      <c r="J48" s="2654"/>
      <c r="K48" s="1137"/>
      <c r="L48" s="2652"/>
      <c r="M48" s="2653"/>
      <c r="N48" s="2652"/>
      <c r="O48" s="2653"/>
      <c r="P48" s="2652"/>
      <c r="Q48" s="2653"/>
      <c r="R48" s="2652"/>
      <c r="S48" s="2653"/>
      <c r="T48" s="2652"/>
      <c r="U48" s="2653"/>
      <c r="V48" s="2652"/>
      <c r="W48" s="2653"/>
      <c r="X48" s="2658">
        <f t="shared" si="54"/>
        <v>0</v>
      </c>
      <c r="Y48" s="2659"/>
      <c r="Z48" s="2660"/>
      <c r="AA48" s="2621"/>
      <c r="AB48" s="2622"/>
      <c r="AC48" s="2622"/>
      <c r="AD48" s="2622"/>
      <c r="AE48" s="2622"/>
      <c r="AF48" s="2623"/>
      <c r="AG48" s="2611" t="str">
        <f t="shared" si="50"/>
        <v/>
      </c>
      <c r="AH48" s="2612"/>
      <c r="AI48" s="2612"/>
      <c r="AJ48" s="2612"/>
      <c r="AK48" s="2613"/>
      <c r="AL48" s="2608"/>
      <c r="AM48" s="2608"/>
      <c r="AN48" s="13"/>
      <c r="AP48" s="12">
        <f t="shared" si="55"/>
        <v>0</v>
      </c>
      <c r="AQ48" s="2594" t="str">
        <f t="shared" si="51"/>
        <v/>
      </c>
      <c r="AR48" s="2595"/>
      <c r="AS48" s="2595" t="str">
        <f t="shared" si="52"/>
        <v/>
      </c>
      <c r="AT48" s="2595"/>
      <c r="AU48" s="2595" t="str">
        <f t="shared" si="53"/>
        <v/>
      </c>
      <c r="AV48" s="2595"/>
      <c r="AW48" s="2595" t="str">
        <f t="shared" si="56"/>
        <v/>
      </c>
      <c r="AX48" s="2595"/>
      <c r="AY48" s="2595" t="str">
        <f t="shared" si="57"/>
        <v/>
      </c>
      <c r="AZ48" s="2595"/>
      <c r="BA48" s="2595" t="str">
        <f t="shared" si="58"/>
        <v/>
      </c>
      <c r="BB48" s="2595"/>
      <c r="BC48" s="2596">
        <f t="shared" si="59"/>
        <v>0</v>
      </c>
      <c r="BD48" s="2596"/>
      <c r="BE48" s="1136">
        <f t="shared" si="60"/>
        <v>0</v>
      </c>
      <c r="BF48" s="1133"/>
      <c r="BG48" s="1134"/>
      <c r="BH48" s="1133"/>
    </row>
    <row r="49" spans="1:101" ht="15" customHeight="1">
      <c r="A49" s="245"/>
      <c r="B49" s="14"/>
      <c r="C49" s="2670"/>
      <c r="D49" s="1137"/>
      <c r="E49" s="1137"/>
      <c r="F49" s="2654">
        <v>0.75</v>
      </c>
      <c r="G49" s="2655"/>
      <c r="H49" s="997" t="s">
        <v>11</v>
      </c>
      <c r="I49" s="2654">
        <v>0.77013888888888893</v>
      </c>
      <c r="J49" s="2654"/>
      <c r="K49" s="1137"/>
      <c r="L49" s="2652"/>
      <c r="M49" s="2653"/>
      <c r="N49" s="2652"/>
      <c r="O49" s="2653"/>
      <c r="P49" s="2652"/>
      <c r="Q49" s="2653"/>
      <c r="R49" s="2652"/>
      <c r="S49" s="2653"/>
      <c r="T49" s="2652"/>
      <c r="U49" s="2653"/>
      <c r="V49" s="2652"/>
      <c r="W49" s="2653"/>
      <c r="X49" s="2658">
        <f t="shared" si="54"/>
        <v>0</v>
      </c>
      <c r="Y49" s="2659"/>
      <c r="Z49" s="2660"/>
      <c r="AA49" s="2621"/>
      <c r="AB49" s="2622"/>
      <c r="AC49" s="2622"/>
      <c r="AD49" s="2622"/>
      <c r="AE49" s="2622"/>
      <c r="AF49" s="2623"/>
      <c r="AG49" s="2611" t="str">
        <f t="shared" si="50"/>
        <v/>
      </c>
      <c r="AH49" s="2612"/>
      <c r="AI49" s="2612"/>
      <c r="AJ49" s="2612"/>
      <c r="AK49" s="2613"/>
      <c r="AL49" s="2608"/>
      <c r="AM49" s="2608"/>
      <c r="AN49" s="13"/>
      <c r="AP49" s="12">
        <f t="shared" si="55"/>
        <v>0</v>
      </c>
      <c r="AQ49" s="2594" t="str">
        <f t="shared" si="51"/>
        <v/>
      </c>
      <c r="AR49" s="2595"/>
      <c r="AS49" s="2595" t="str">
        <f t="shared" si="52"/>
        <v/>
      </c>
      <c r="AT49" s="2595"/>
      <c r="AU49" s="2595" t="str">
        <f t="shared" si="53"/>
        <v/>
      </c>
      <c r="AV49" s="2595"/>
      <c r="AW49" s="2595" t="str">
        <f t="shared" si="56"/>
        <v/>
      </c>
      <c r="AX49" s="2595"/>
      <c r="AY49" s="2595" t="str">
        <f t="shared" si="57"/>
        <v/>
      </c>
      <c r="AZ49" s="2595"/>
      <c r="BA49" s="2595" t="str">
        <f t="shared" si="58"/>
        <v/>
      </c>
      <c r="BB49" s="2595"/>
      <c r="BC49" s="2596">
        <f t="shared" si="59"/>
        <v>0</v>
      </c>
      <c r="BD49" s="2596"/>
      <c r="BE49" s="1136">
        <f t="shared" si="60"/>
        <v>0</v>
      </c>
      <c r="BF49" s="1133"/>
      <c r="BG49" s="1134"/>
      <c r="BH49" s="1133"/>
      <c r="BI49" s="245"/>
      <c r="BL49" s="245"/>
    </row>
    <row r="50" spans="1:101" ht="15" customHeight="1" thickBot="1">
      <c r="A50" s="245"/>
      <c r="B50" s="14"/>
      <c r="C50" s="2722"/>
      <c r="D50" s="1142"/>
      <c r="E50" s="1142"/>
      <c r="F50" s="2731">
        <v>0.77083333333333337</v>
      </c>
      <c r="G50" s="2732"/>
      <c r="H50" s="1143" t="s">
        <v>11</v>
      </c>
      <c r="I50" s="2733" t="s">
        <v>93</v>
      </c>
      <c r="J50" s="2733"/>
      <c r="K50" s="1142"/>
      <c r="L50" s="2734"/>
      <c r="M50" s="2735"/>
      <c r="N50" s="2734"/>
      <c r="O50" s="2735"/>
      <c r="P50" s="2734"/>
      <c r="Q50" s="2735"/>
      <c r="R50" s="2734"/>
      <c r="S50" s="2735"/>
      <c r="T50" s="2734"/>
      <c r="U50" s="2735"/>
      <c r="V50" s="2734"/>
      <c r="W50" s="2735"/>
      <c r="X50" s="2736">
        <f>SUM(L50:W50)</f>
        <v>0</v>
      </c>
      <c r="Y50" s="2737"/>
      <c r="Z50" s="2737"/>
      <c r="AA50" s="2738"/>
      <c r="AB50" s="2739"/>
      <c r="AC50" s="2739"/>
      <c r="AD50" s="2739"/>
      <c r="AE50" s="2739"/>
      <c r="AF50" s="2740"/>
      <c r="AG50" s="2741" t="str">
        <f t="shared" si="50"/>
        <v/>
      </c>
      <c r="AH50" s="2742"/>
      <c r="AI50" s="2742"/>
      <c r="AJ50" s="2742"/>
      <c r="AK50" s="2743"/>
      <c r="AL50" s="2608"/>
      <c r="AM50" s="2608"/>
      <c r="AN50" s="13"/>
      <c r="AP50" s="12">
        <f t="shared" si="55"/>
        <v>0</v>
      </c>
      <c r="AQ50" s="2594" t="str">
        <f t="shared" si="51"/>
        <v/>
      </c>
      <c r="AR50" s="2595"/>
      <c r="AS50" s="2597" t="str">
        <f t="shared" si="52"/>
        <v/>
      </c>
      <c r="AT50" s="2597"/>
      <c r="AU50" s="2597" t="str">
        <f t="shared" si="53"/>
        <v/>
      </c>
      <c r="AV50" s="2597"/>
      <c r="AW50" s="2598" t="str">
        <f t="shared" si="56"/>
        <v/>
      </c>
      <c r="AX50" s="2598"/>
      <c r="AY50" s="2598" t="str">
        <f t="shared" si="57"/>
        <v/>
      </c>
      <c r="AZ50" s="2598"/>
      <c r="BA50" s="2598" t="str">
        <f t="shared" si="58"/>
        <v/>
      </c>
      <c r="BB50" s="2598"/>
      <c r="BC50" s="2599">
        <f t="shared" si="59"/>
        <v>0</v>
      </c>
      <c r="BD50" s="2599"/>
      <c r="BE50" s="1140">
        <f t="shared" si="60"/>
        <v>0</v>
      </c>
      <c r="BF50" s="1133"/>
      <c r="BG50" s="1134"/>
      <c r="BH50" s="1133"/>
    </row>
    <row r="51" spans="1:101" ht="7.5" customHeight="1" thickTop="1">
      <c r="A51" s="245"/>
      <c r="B51" s="14"/>
      <c r="C51" s="1851"/>
      <c r="D51" s="1851"/>
      <c r="E51" s="1851"/>
      <c r="F51" s="1851"/>
      <c r="G51" s="1851"/>
      <c r="H51" s="1851"/>
      <c r="I51" s="1851"/>
      <c r="J51" s="1851"/>
      <c r="K51" s="1851"/>
      <c r="L51" s="1851"/>
      <c r="M51" s="1851"/>
      <c r="N51" s="1851"/>
      <c r="O51" s="1851"/>
      <c r="P51" s="1851"/>
      <c r="Q51" s="1851"/>
      <c r="R51" s="1851"/>
      <c r="S51" s="1851"/>
      <c r="T51" s="1851"/>
      <c r="U51" s="1851"/>
      <c r="V51" s="1851"/>
      <c r="W51" s="1851"/>
      <c r="X51" s="1851"/>
      <c r="Y51" s="1851"/>
      <c r="Z51" s="1851"/>
      <c r="AA51" s="1851"/>
      <c r="AB51" s="1144"/>
      <c r="AC51" s="1144"/>
      <c r="AD51" s="239"/>
      <c r="AE51" s="253"/>
      <c r="AF51" s="253"/>
      <c r="AG51" s="253"/>
      <c r="AH51" s="253"/>
      <c r="AI51" s="253"/>
      <c r="AJ51" s="253"/>
      <c r="AK51" s="253"/>
      <c r="AL51" s="253"/>
      <c r="AM51" s="253"/>
      <c r="AN51" s="159"/>
      <c r="AO51" s="253"/>
      <c r="BW51" s="245"/>
      <c r="BX51" s="1638"/>
      <c r="BY51" s="1638"/>
      <c r="BZ51" s="1638"/>
      <c r="CA51" s="1638"/>
      <c r="CB51" s="1638"/>
      <c r="CC51" s="1638"/>
      <c r="CD51" s="1638"/>
      <c r="CE51" s="1638"/>
      <c r="CF51" s="1638"/>
    </row>
    <row r="52" spans="1:101" ht="14.1" customHeight="1">
      <c r="A52" s="245"/>
      <c r="B52" s="14"/>
      <c r="C52" s="1851" t="s">
        <v>1616</v>
      </c>
      <c r="D52" s="1851"/>
      <c r="E52" s="1851"/>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144"/>
      <c r="AC52" s="1144"/>
      <c r="AD52" s="239"/>
      <c r="AE52" s="253"/>
      <c r="AF52" s="253"/>
      <c r="AG52" s="253"/>
      <c r="AH52" s="253"/>
      <c r="AI52" s="253"/>
      <c r="AJ52" s="253"/>
      <c r="AK52" s="253"/>
      <c r="AL52" s="253"/>
      <c r="AM52" s="253"/>
      <c r="AN52" s="159"/>
      <c r="AO52" s="253"/>
      <c r="BW52" s="245"/>
      <c r="BX52" s="262"/>
      <c r="BY52" s="262"/>
      <c r="BZ52" s="262"/>
      <c r="CA52" s="262"/>
      <c r="CB52" s="262"/>
      <c r="CC52" s="262"/>
      <c r="CD52" s="262"/>
      <c r="CE52" s="262"/>
      <c r="CF52" s="262"/>
    </row>
    <row r="53" spans="1:101" ht="14.1" customHeight="1">
      <c r="A53" s="245"/>
      <c r="B53" s="14"/>
      <c r="C53" s="241" t="s">
        <v>15</v>
      </c>
      <c r="D53" s="1638" t="s">
        <v>1705</v>
      </c>
      <c r="E53" s="1638"/>
      <c r="F53" s="1638"/>
      <c r="G53" s="1638"/>
      <c r="H53" s="1638"/>
      <c r="I53" s="1638"/>
      <c r="J53" s="1638"/>
      <c r="K53" s="1638"/>
      <c r="L53" s="1638"/>
      <c r="M53" s="1638"/>
      <c r="N53" s="1638"/>
      <c r="O53" s="1638"/>
      <c r="P53" s="1638"/>
      <c r="Q53" s="1638"/>
      <c r="R53" s="1638"/>
      <c r="S53" s="1638"/>
      <c r="T53" s="1638"/>
      <c r="U53" s="1638"/>
      <c r="V53" s="1638"/>
      <c r="W53" s="1638"/>
      <c r="X53" s="1638"/>
      <c r="Y53" s="1638"/>
      <c r="Z53" s="1638"/>
      <c r="AA53" s="1638"/>
      <c r="AB53" s="1638"/>
      <c r="AC53" s="1144"/>
      <c r="AD53" s="239" t="s">
        <v>124</v>
      </c>
      <c r="AE53" s="1638" t="s">
        <v>1518</v>
      </c>
      <c r="AF53" s="1638"/>
      <c r="AG53" s="1638"/>
      <c r="AH53" s="1638"/>
      <c r="AI53" s="1638"/>
      <c r="AJ53" s="1638"/>
      <c r="AK53" s="1638"/>
      <c r="AL53" s="1638"/>
      <c r="AM53" s="1638"/>
      <c r="AN53" s="159"/>
      <c r="AO53" s="253"/>
    </row>
    <row r="54" spans="1:101" ht="16.5" customHeight="1">
      <c r="A54" s="245"/>
      <c r="B54" s="14"/>
      <c r="C54" s="245"/>
      <c r="D54" s="1638"/>
      <c r="E54" s="1638"/>
      <c r="F54" s="1638"/>
      <c r="G54" s="1638"/>
      <c r="H54" s="1638"/>
      <c r="I54" s="1638"/>
      <c r="J54" s="1638"/>
      <c r="K54" s="1638"/>
      <c r="L54" s="1638"/>
      <c r="M54" s="1638"/>
      <c r="N54" s="1638"/>
      <c r="O54" s="1638"/>
      <c r="P54" s="1638"/>
      <c r="Q54" s="1638"/>
      <c r="R54" s="1638"/>
      <c r="S54" s="1638"/>
      <c r="T54" s="1638"/>
      <c r="U54" s="1638"/>
      <c r="V54" s="1638"/>
      <c r="W54" s="1638"/>
      <c r="X54" s="1638"/>
      <c r="Y54" s="1638"/>
      <c r="Z54" s="1638"/>
      <c r="AA54" s="1638"/>
      <c r="AB54" s="1638"/>
      <c r="AC54" s="1144"/>
      <c r="AD54" s="239"/>
      <c r="AE54" s="1638"/>
      <c r="AF54" s="1638"/>
      <c r="AG54" s="1638"/>
      <c r="AH54" s="1638"/>
      <c r="AI54" s="1638"/>
      <c r="AJ54" s="1638"/>
      <c r="AK54" s="1638"/>
      <c r="AL54" s="1638"/>
      <c r="AM54" s="1638"/>
      <c r="AN54" s="13"/>
      <c r="BN54" s="48"/>
      <c r="BO54" s="48"/>
      <c r="BP54" s="48"/>
      <c r="BQ54" s="48"/>
      <c r="BR54" s="48"/>
      <c r="BS54" s="48"/>
      <c r="BT54" s="48"/>
    </row>
    <row r="55" spans="1:101" ht="15.95" customHeight="1">
      <c r="A55" s="245"/>
      <c r="B55" s="14"/>
      <c r="C55" s="241" t="s">
        <v>15</v>
      </c>
      <c r="D55" s="1683" t="s">
        <v>1592</v>
      </c>
      <c r="E55" s="1683"/>
      <c r="F55" s="1683"/>
      <c r="G55" s="1683"/>
      <c r="H55" s="1683"/>
      <c r="I55" s="1683"/>
      <c r="J55" s="1683"/>
      <c r="K55" s="1683"/>
      <c r="L55" s="1683"/>
      <c r="M55" s="1683"/>
      <c r="N55" s="1683"/>
      <c r="O55" s="1683"/>
      <c r="P55" s="1683"/>
      <c r="Q55" s="1683"/>
      <c r="R55" s="1683"/>
      <c r="S55" s="1683"/>
      <c r="T55" s="1683"/>
      <c r="U55" s="1683"/>
      <c r="V55" s="1683"/>
      <c r="W55" s="1683"/>
      <c r="X55" s="1683"/>
      <c r="Y55" s="1683"/>
      <c r="Z55" s="1683"/>
      <c r="AA55" s="1683"/>
      <c r="AB55" s="1683"/>
      <c r="AC55" s="1144"/>
      <c r="AD55" s="239" t="s">
        <v>124</v>
      </c>
      <c r="AE55" s="1638" t="s">
        <v>1443</v>
      </c>
      <c r="AF55" s="1638"/>
      <c r="AG55" s="1638"/>
      <c r="AH55" s="1638"/>
      <c r="AI55" s="1638"/>
      <c r="AJ55" s="1638"/>
      <c r="AK55" s="1638"/>
      <c r="AL55" s="1638"/>
      <c r="AM55" s="1638"/>
      <c r="AN55" s="13"/>
      <c r="BP55" s="245"/>
      <c r="BQ55" s="245"/>
      <c r="BR55" s="245"/>
      <c r="BS55" s="245"/>
      <c r="BT55" s="245"/>
    </row>
    <row r="56" spans="1:101" ht="14.25" customHeight="1">
      <c r="A56" s="245"/>
      <c r="B56" s="14"/>
      <c r="C56" s="245"/>
      <c r="D56" s="1683"/>
      <c r="E56" s="1683"/>
      <c r="F56" s="1683"/>
      <c r="G56" s="1683"/>
      <c r="H56" s="1683"/>
      <c r="I56" s="1683"/>
      <c r="J56" s="1683"/>
      <c r="K56" s="1683"/>
      <c r="L56" s="1683"/>
      <c r="M56" s="1683"/>
      <c r="N56" s="1683"/>
      <c r="O56" s="1683"/>
      <c r="P56" s="1683"/>
      <c r="Q56" s="1683"/>
      <c r="R56" s="1683"/>
      <c r="S56" s="1683"/>
      <c r="T56" s="1683"/>
      <c r="U56" s="1683"/>
      <c r="V56" s="1683"/>
      <c r="W56" s="1683"/>
      <c r="X56" s="1683"/>
      <c r="Y56" s="1683"/>
      <c r="Z56" s="1683"/>
      <c r="AA56" s="1683"/>
      <c r="AB56" s="1683"/>
      <c r="AC56" s="1121"/>
      <c r="AD56" s="245"/>
      <c r="AE56" s="1638"/>
      <c r="AF56" s="1638"/>
      <c r="AG56" s="1638"/>
      <c r="AH56" s="1638"/>
      <c r="AI56" s="1638"/>
      <c r="AJ56" s="1638"/>
      <c r="AK56" s="1638"/>
      <c r="AL56" s="1638"/>
      <c r="AM56" s="1638"/>
      <c r="AN56" s="13" ph="1"/>
      <c r="AO56" s="12" ph="1"/>
    </row>
    <row r="57" spans="1:101" ht="14.1" customHeight="1">
      <c r="A57" s="245"/>
      <c r="B57" s="1630" t="s">
        <v>600</v>
      </c>
      <c r="C57" s="1651"/>
      <c r="D57" s="1632" t="s">
        <v>735</v>
      </c>
      <c r="E57" s="1632"/>
      <c r="F57" s="1632"/>
      <c r="G57" s="1632"/>
      <c r="H57" s="1632"/>
      <c r="I57" s="1632"/>
      <c r="J57" s="1632"/>
      <c r="K57" s="1632"/>
      <c r="L57" s="1632"/>
      <c r="M57" s="1632"/>
      <c r="N57" s="1632"/>
      <c r="O57" s="1632"/>
      <c r="P57" s="1632"/>
      <c r="Q57" s="1632"/>
      <c r="R57" s="1632"/>
      <c r="S57" s="1632"/>
      <c r="T57" s="1632"/>
      <c r="U57" s="1632"/>
      <c r="V57" s="1632"/>
      <c r="W57" s="1632"/>
      <c r="X57" s="1632"/>
      <c r="Y57" s="1632"/>
      <c r="Z57" s="1632"/>
      <c r="AA57" s="1632"/>
      <c r="AB57" s="1632"/>
      <c r="AD57" s="239" t="s">
        <v>124</v>
      </c>
      <c r="AE57" s="1638" t="s">
        <v>1058</v>
      </c>
      <c r="AF57" s="1638"/>
      <c r="AG57" s="1638"/>
      <c r="AH57" s="1638"/>
      <c r="AI57" s="1638"/>
      <c r="AJ57" s="1638"/>
      <c r="AK57" s="1638"/>
      <c r="AL57" s="1638"/>
      <c r="AM57" s="1638"/>
      <c r="AN57" s="225"/>
      <c r="AO57" s="264"/>
      <c r="AQ57" s="638"/>
      <c r="AR57" s="639"/>
      <c r="AS57" s="639"/>
      <c r="AT57" s="639"/>
      <c r="AU57" s="639"/>
      <c r="BE57" s="1055"/>
      <c r="BF57" s="1055"/>
      <c r="BG57" s="1055"/>
      <c r="BH57" s="1055"/>
      <c r="BI57" s="1055"/>
      <c r="BJ57" s="1055"/>
      <c r="BK57" s="1055"/>
      <c r="BL57" s="1145"/>
      <c r="BM57" s="1145"/>
      <c r="BN57" s="1145"/>
      <c r="BO57" s="1144"/>
      <c r="BP57" s="1144"/>
      <c r="BQ57" s="1144"/>
      <c r="BR57" s="1144"/>
      <c r="BS57" s="1144"/>
      <c r="BT57" s="1144"/>
      <c r="BU57" s="1145"/>
      <c r="BV57" s="1145"/>
      <c r="BW57" s="1145"/>
      <c r="BX57" s="1003"/>
      <c r="BY57" s="1003"/>
      <c r="BZ57" s="1003"/>
    </row>
    <row r="58" spans="1:101" ht="14.1" customHeight="1">
      <c r="A58" s="245"/>
      <c r="B58" s="14"/>
      <c r="C58" s="245"/>
      <c r="D58" s="228" t="s">
        <v>15</v>
      </c>
      <c r="E58" s="1632" t="s">
        <v>1617</v>
      </c>
      <c r="F58" s="1632"/>
      <c r="G58" s="1632"/>
      <c r="H58" s="1632"/>
      <c r="I58" s="1632"/>
      <c r="J58" s="1632"/>
      <c r="K58" s="1632"/>
      <c r="L58" s="1632"/>
      <c r="M58" s="1632"/>
      <c r="N58" s="1632"/>
      <c r="O58" s="1632"/>
      <c r="P58" s="1632"/>
      <c r="Q58" s="1632"/>
      <c r="R58" s="1632"/>
      <c r="S58" s="1632"/>
      <c r="T58" s="1632"/>
      <c r="U58" s="1632"/>
      <c r="V58" s="1632"/>
      <c r="W58" s="1632"/>
      <c r="X58" s="1632"/>
      <c r="Y58" s="1632"/>
      <c r="Z58" s="1632"/>
      <c r="AA58" s="1632"/>
      <c r="AB58" s="1632"/>
      <c r="AD58" s="214"/>
      <c r="AE58" s="1638"/>
      <c r="AF58" s="1638"/>
      <c r="AG58" s="1638"/>
      <c r="AH58" s="1638"/>
      <c r="AI58" s="1638"/>
      <c r="AJ58" s="1638"/>
      <c r="AK58" s="1638"/>
      <c r="AL58" s="1638"/>
      <c r="AM58" s="1638"/>
      <c r="AN58" s="266"/>
      <c r="AO58" s="186"/>
      <c r="AQ58" s="638"/>
      <c r="AT58" s="1146"/>
      <c r="AU58" s="231"/>
      <c r="BE58" s="1055"/>
      <c r="BF58" s="1055"/>
      <c r="BG58" s="1055"/>
      <c r="BH58" s="1055"/>
      <c r="BI58" s="1055"/>
      <c r="BJ58" s="1055"/>
      <c r="BK58" s="1055"/>
      <c r="BL58" s="1145"/>
      <c r="BM58" s="1145"/>
      <c r="BN58" s="1145"/>
      <c r="BO58" s="1144"/>
      <c r="BP58" s="1144"/>
      <c r="BQ58" s="1144"/>
      <c r="BR58" s="1144"/>
      <c r="BS58" s="1144"/>
      <c r="BT58" s="1144"/>
      <c r="BU58" s="1145"/>
      <c r="BV58" s="1145"/>
      <c r="BW58" s="1145"/>
      <c r="BX58" s="1003"/>
      <c r="BY58" s="1003"/>
      <c r="BZ58" s="1003"/>
    </row>
    <row r="59" spans="1:101" ht="14.1" customHeight="1">
      <c r="A59" s="245"/>
      <c r="B59" s="17"/>
      <c r="D59" s="245"/>
      <c r="F59" s="1635" t="s">
        <v>756</v>
      </c>
      <c r="G59" s="1635"/>
      <c r="H59" s="1635"/>
      <c r="I59" s="1635"/>
      <c r="J59" s="1635"/>
      <c r="K59" s="48"/>
      <c r="N59" s="1635" t="s">
        <v>758</v>
      </c>
      <c r="O59" s="1635"/>
      <c r="P59" s="1635"/>
      <c r="Q59" s="1635"/>
      <c r="R59" s="1635"/>
      <c r="S59" s="1635"/>
      <c r="T59" s="1635"/>
      <c r="U59" s="1635"/>
      <c r="V59" s="1635"/>
      <c r="W59" s="1635"/>
      <c r="X59" s="1635"/>
      <c r="Y59" s="1635"/>
      <c r="Z59" s="253"/>
      <c r="AA59" s="253"/>
      <c r="AB59" s="253"/>
      <c r="AD59" s="214"/>
      <c r="AE59" s="2719" t="s">
        <v>942</v>
      </c>
      <c r="AF59" s="2719"/>
      <c r="AG59" s="2719"/>
      <c r="AH59" s="2719"/>
      <c r="AI59" s="2719"/>
      <c r="AJ59" s="2719"/>
      <c r="AK59" s="2719"/>
      <c r="AL59" s="2719"/>
      <c r="AM59" s="2719"/>
      <c r="AN59" s="266"/>
      <c r="AO59" s="186"/>
      <c r="AQ59" s="638"/>
      <c r="AT59" s="1146"/>
      <c r="AU59" s="231"/>
      <c r="AV59" s="48"/>
      <c r="AW59" s="1146"/>
      <c r="AX59" s="1146"/>
      <c r="AZ59" s="1055"/>
      <c r="BA59" s="1055"/>
      <c r="BB59" s="1055"/>
      <c r="BC59" s="1055"/>
      <c r="BD59" s="1055"/>
      <c r="BE59" s="1055"/>
      <c r="BF59" s="1055"/>
      <c r="BG59" s="1055"/>
      <c r="BH59" s="1055"/>
      <c r="BI59" s="1055"/>
      <c r="BJ59" s="1055"/>
      <c r="BK59" s="1055"/>
      <c r="BL59" s="1145"/>
      <c r="BM59" s="1145"/>
      <c r="BN59" s="1145"/>
      <c r="BO59" s="1144"/>
      <c r="BP59" s="1144"/>
      <c r="BQ59" s="1144"/>
      <c r="BR59" s="1144"/>
      <c r="BS59" s="1144"/>
      <c r="BT59" s="1144"/>
      <c r="BU59" s="1145"/>
      <c r="BV59" s="1145"/>
      <c r="BW59" s="1651"/>
      <c r="BX59" s="1651"/>
    </row>
    <row r="60" spans="1:101" ht="14.1" customHeight="1">
      <c r="A60" s="245"/>
      <c r="B60" s="1147"/>
      <c r="C60" s="1003"/>
      <c r="F60" s="1635" t="s">
        <v>757</v>
      </c>
      <c r="G60" s="1635"/>
      <c r="H60" s="1635"/>
      <c r="I60" s="1635"/>
      <c r="J60" s="1635"/>
      <c r="K60" s="48"/>
      <c r="N60" s="1635" t="s">
        <v>759</v>
      </c>
      <c r="O60" s="1635"/>
      <c r="P60" s="1635"/>
      <c r="Q60" s="1635"/>
      <c r="R60" s="1635"/>
      <c r="S60" s="1635"/>
      <c r="T60" s="1635"/>
      <c r="U60" s="1635"/>
      <c r="V60" s="1635"/>
      <c r="W60" s="1635"/>
      <c r="X60" s="1635"/>
      <c r="Y60" s="1635"/>
      <c r="AA60" s="245"/>
      <c r="AD60" s="389"/>
      <c r="AE60" s="2719"/>
      <c r="AF60" s="2719"/>
      <c r="AG60" s="2719"/>
      <c r="AH60" s="2719"/>
      <c r="AI60" s="2719"/>
      <c r="AJ60" s="2719"/>
      <c r="AK60" s="2719"/>
      <c r="AL60" s="2719"/>
      <c r="AM60" s="2719"/>
      <c r="AN60" s="266"/>
      <c r="AQ60" s="638"/>
      <c r="AT60" s="1146"/>
      <c r="AU60" s="231"/>
      <c r="AV60" s="48"/>
      <c r="AW60" s="1146"/>
      <c r="AX60" s="1146"/>
      <c r="AZ60" s="1055"/>
      <c r="BA60" s="1055"/>
      <c r="BB60" s="1055"/>
      <c r="BC60" s="1055"/>
      <c r="BD60" s="1055"/>
      <c r="BE60" s="1055"/>
      <c r="BF60" s="1055"/>
      <c r="BG60" s="1055"/>
      <c r="BH60" s="1055"/>
      <c r="BI60" s="1055"/>
      <c r="BJ60" s="1055"/>
      <c r="BK60" s="1055"/>
      <c r="BL60" s="1145"/>
      <c r="BM60" s="1145"/>
      <c r="BN60" s="1145"/>
      <c r="BO60" s="1144"/>
      <c r="BP60" s="1144"/>
      <c r="BQ60" s="1144"/>
      <c r="BR60" s="1144"/>
      <c r="BS60" s="1144"/>
      <c r="BT60" s="1144"/>
      <c r="BU60" s="1145"/>
      <c r="BV60" s="1145"/>
      <c r="BW60" s="245"/>
      <c r="BX60" s="245"/>
      <c r="BY60" s="228"/>
    </row>
    <row r="61" spans="1:101" ht="14.1" customHeight="1" thickBot="1">
      <c r="B61" s="1148"/>
      <c r="C61" s="1149"/>
      <c r="D61" s="1149"/>
      <c r="E61" s="1149"/>
      <c r="F61" s="8"/>
      <c r="G61" s="8"/>
      <c r="H61" s="8"/>
      <c r="I61" s="8"/>
      <c r="J61" s="8"/>
      <c r="K61" s="8"/>
      <c r="L61" s="8"/>
      <c r="M61" s="8"/>
      <c r="N61" s="8"/>
      <c r="O61" s="8"/>
      <c r="P61" s="8"/>
      <c r="Q61" s="8"/>
      <c r="R61" s="8"/>
      <c r="S61" s="8"/>
      <c r="T61" s="8"/>
      <c r="U61" s="8"/>
      <c r="V61" s="8"/>
      <c r="W61" s="8"/>
      <c r="X61" s="8"/>
      <c r="Y61" s="8"/>
      <c r="Z61" s="8"/>
      <c r="AA61" s="8"/>
      <c r="AB61" s="8"/>
      <c r="AC61" s="1123"/>
      <c r="AD61" s="162"/>
      <c r="AE61" s="2720"/>
      <c r="AF61" s="2720"/>
      <c r="AG61" s="2720"/>
      <c r="AH61" s="2720"/>
      <c r="AI61" s="2720"/>
      <c r="AJ61" s="2720"/>
      <c r="AK61" s="2720"/>
      <c r="AL61" s="2720"/>
      <c r="AM61" s="2720"/>
      <c r="AN61" s="607"/>
      <c r="AQ61" s="638"/>
      <c r="AT61" s="1146"/>
      <c r="AU61" s="231"/>
      <c r="AV61" s="48"/>
      <c r="AW61" s="1146"/>
      <c r="AX61" s="1146"/>
      <c r="AZ61" s="1055"/>
      <c r="BA61" s="1055"/>
      <c r="BB61" s="1055"/>
      <c r="BC61" s="1055"/>
      <c r="BD61" s="1055"/>
      <c r="BE61" s="1055"/>
      <c r="BF61" s="1055"/>
      <c r="BG61" s="1055"/>
      <c r="BH61" s="1055"/>
      <c r="BI61" s="1055"/>
      <c r="BJ61" s="1055"/>
      <c r="BK61" s="1055"/>
      <c r="BL61" s="1145"/>
      <c r="BM61" s="1145"/>
      <c r="BN61" s="1145"/>
      <c r="BO61" s="1144"/>
      <c r="BP61" s="1144"/>
      <c r="BQ61" s="1144"/>
      <c r="BR61" s="1144"/>
      <c r="BS61" s="1144"/>
      <c r="BT61" s="1144"/>
      <c r="BU61" s="1145"/>
      <c r="BV61" s="1145"/>
      <c r="BW61" s="245"/>
      <c r="BX61" s="245"/>
      <c r="BY61" s="245"/>
      <c r="CA61" s="231"/>
      <c r="CB61" s="231"/>
      <c r="CC61" s="231"/>
      <c r="CD61" s="231"/>
      <c r="CE61" s="231"/>
      <c r="CF61" s="48"/>
      <c r="CI61" s="231"/>
      <c r="CJ61" s="231"/>
      <c r="CK61" s="231"/>
      <c r="CL61" s="231"/>
      <c r="CM61" s="231"/>
      <c r="CN61" s="231"/>
      <c r="CO61" s="231"/>
      <c r="CP61" s="231"/>
      <c r="CQ61" s="231"/>
      <c r="CR61" s="231"/>
      <c r="CS61" s="231"/>
      <c r="CT61" s="231"/>
      <c r="CU61" s="253"/>
      <c r="CV61" s="253"/>
      <c r="CW61" s="253"/>
    </row>
    <row r="62" spans="1:101">
      <c r="AQ62" s="638"/>
      <c r="AT62" s="1146"/>
      <c r="AU62" s="231"/>
      <c r="AV62" s="48"/>
      <c r="AW62" s="1146"/>
      <c r="AX62" s="1146"/>
      <c r="AZ62" s="1055"/>
      <c r="BA62" s="1055"/>
      <c r="BB62" s="1055"/>
      <c r="BC62" s="1055"/>
      <c r="BD62" s="1055"/>
      <c r="BE62" s="1055"/>
      <c r="BF62" s="1055"/>
      <c r="BG62" s="1055"/>
      <c r="BH62" s="1055"/>
      <c r="BI62" s="1055"/>
      <c r="BJ62" s="1055"/>
      <c r="BK62" s="1055"/>
      <c r="BL62" s="1145"/>
      <c r="BM62" s="1145"/>
      <c r="BN62" s="1145"/>
      <c r="BO62" s="1144"/>
      <c r="BP62" s="1144"/>
      <c r="BQ62" s="1144"/>
      <c r="BR62" s="1144"/>
      <c r="BS62" s="1144"/>
      <c r="BT62" s="1144"/>
      <c r="BU62" s="1145"/>
      <c r="BV62" s="1145"/>
      <c r="CA62" s="231"/>
      <c r="CB62" s="231"/>
      <c r="CC62" s="231"/>
      <c r="CD62" s="231"/>
      <c r="CE62" s="231"/>
      <c r="CF62" s="48"/>
      <c r="CI62" s="231"/>
      <c r="CJ62" s="231"/>
      <c r="CK62" s="231"/>
      <c r="CL62" s="231"/>
      <c r="CM62" s="231"/>
      <c r="CN62" s="231"/>
      <c r="CO62" s="231"/>
      <c r="CP62" s="231"/>
      <c r="CQ62" s="231"/>
      <c r="CR62" s="231"/>
      <c r="CS62" s="231"/>
      <c r="CT62" s="231"/>
      <c r="CV62" s="245"/>
    </row>
    <row r="63" spans="1:101">
      <c r="AQ63" s="638"/>
      <c r="AT63" s="1146"/>
      <c r="AU63" s="231"/>
      <c r="AV63" s="48"/>
      <c r="AW63" s="1146"/>
      <c r="AX63" s="1146"/>
      <c r="AZ63" s="1055"/>
      <c r="BA63" s="1055"/>
      <c r="BB63" s="1055"/>
      <c r="BC63" s="1055"/>
      <c r="BD63" s="1055"/>
      <c r="BE63" s="1055"/>
      <c r="BF63" s="1055"/>
      <c r="BG63" s="1055"/>
      <c r="BH63" s="1055"/>
      <c r="BI63" s="1055"/>
      <c r="BJ63" s="1055"/>
      <c r="BK63" s="1055"/>
      <c r="BL63" s="1145"/>
      <c r="BM63" s="1145"/>
      <c r="BN63" s="1145"/>
      <c r="BO63" s="1144"/>
      <c r="BP63" s="1144"/>
      <c r="BQ63" s="1144"/>
      <c r="BR63" s="1144"/>
      <c r="BS63" s="1144"/>
      <c r="BT63" s="1144"/>
      <c r="BU63" s="1145"/>
      <c r="BV63" s="1145"/>
      <c r="BW63" s="1145"/>
      <c r="BX63" s="1003"/>
      <c r="BY63" s="1003"/>
      <c r="BZ63" s="1003"/>
    </row>
    <row r="64" spans="1:101">
      <c r="AQ64" s="638"/>
      <c r="AT64" s="1146"/>
      <c r="AU64" s="231"/>
      <c r="AV64" s="48"/>
      <c r="AW64" s="640"/>
      <c r="AX64" s="640"/>
      <c r="AZ64" s="1055"/>
      <c r="BA64" s="1055"/>
      <c r="BB64" s="1055"/>
      <c r="BC64" s="1055"/>
      <c r="BD64" s="1055"/>
      <c r="BE64" s="1055"/>
      <c r="BF64" s="1055"/>
      <c r="BG64" s="1055"/>
      <c r="BH64" s="1055"/>
      <c r="BI64" s="1055"/>
      <c r="BJ64" s="1055"/>
      <c r="BK64" s="1055"/>
      <c r="BL64" s="1145"/>
      <c r="BM64" s="1145"/>
      <c r="BN64" s="1145"/>
      <c r="BO64" s="1144"/>
      <c r="BP64" s="1144"/>
      <c r="BQ64" s="1144"/>
      <c r="BR64" s="1144"/>
      <c r="BS64" s="1144"/>
      <c r="BT64" s="1144"/>
      <c r="BU64" s="1145"/>
      <c r="BV64" s="1145"/>
      <c r="BW64" s="1145"/>
      <c r="BY64" s="1003"/>
      <c r="BZ64" s="1003"/>
    </row>
    <row r="65" spans="6:78">
      <c r="AQ65" s="638"/>
      <c r="AR65" s="4"/>
      <c r="AS65" s="4"/>
      <c r="AT65" s="1146"/>
      <c r="AU65" s="231"/>
      <c r="AV65" s="48"/>
      <c r="AW65" s="1146"/>
      <c r="AX65" s="1146"/>
      <c r="AZ65" s="1055"/>
      <c r="BA65" s="1055"/>
      <c r="BB65" s="1055"/>
      <c r="BC65" s="1055"/>
      <c r="BD65" s="1055"/>
      <c r="BE65" s="1055"/>
      <c r="BF65" s="1055"/>
      <c r="BG65" s="1055"/>
      <c r="BH65" s="1055"/>
      <c r="BI65" s="1055"/>
      <c r="BJ65" s="1055"/>
      <c r="BK65" s="1055"/>
      <c r="BL65" s="1145"/>
      <c r="BM65" s="1145"/>
      <c r="BN65" s="1145"/>
      <c r="BO65" s="1144"/>
      <c r="BP65" s="1144"/>
      <c r="BQ65" s="1144"/>
      <c r="BR65" s="1144"/>
      <c r="BS65" s="1144"/>
      <c r="BT65" s="1144"/>
      <c r="BU65" s="1145"/>
      <c r="BV65" s="1145"/>
      <c r="BW65" s="1145"/>
      <c r="BX65" s="1003"/>
      <c r="BY65" s="1003"/>
      <c r="BZ65" s="1003"/>
    </row>
    <row r="66" spans="6:78">
      <c r="AQ66" s="638"/>
      <c r="AR66" s="4"/>
      <c r="AS66" s="4"/>
      <c r="AT66" s="1146"/>
      <c r="AU66" s="231"/>
      <c r="AV66" s="48"/>
      <c r="AW66" s="1146"/>
      <c r="AX66" s="1146"/>
      <c r="AZ66" s="1055"/>
      <c r="BA66" s="1055"/>
      <c r="BB66" s="1055"/>
      <c r="BC66" s="1055"/>
      <c r="BD66" s="1055"/>
      <c r="BE66" s="1055"/>
      <c r="BF66" s="1055"/>
      <c r="BG66" s="1055"/>
      <c r="BH66" s="1055"/>
      <c r="BI66" s="1055"/>
      <c r="BJ66" s="1055"/>
      <c r="BK66" s="1055"/>
      <c r="BL66" s="1145"/>
      <c r="BM66" s="1145"/>
      <c r="BN66" s="1145"/>
      <c r="BO66" s="1144"/>
      <c r="BP66" s="1144"/>
      <c r="BQ66" s="1144"/>
      <c r="BR66" s="1144"/>
      <c r="BS66" s="1144"/>
      <c r="BT66" s="1144"/>
      <c r="BU66" s="1145"/>
      <c r="BV66" s="1145"/>
      <c r="BW66" s="1145"/>
      <c r="BX66" s="1003"/>
      <c r="BY66" s="1003"/>
      <c r="BZ66" s="1003"/>
    </row>
    <row r="67" spans="6:78">
      <c r="AQ67" s="637"/>
      <c r="AR67" s="4"/>
      <c r="AS67" s="4"/>
      <c r="AT67" s="4"/>
      <c r="AU67" s="4"/>
      <c r="AV67" s="4"/>
      <c r="AW67" s="4"/>
      <c r="AX67" s="4"/>
      <c r="AY67" s="228"/>
      <c r="AZ67" s="1055"/>
      <c r="BA67" s="1055"/>
      <c r="BB67" s="1055"/>
      <c r="BC67" s="1055"/>
      <c r="BD67" s="1055"/>
      <c r="BE67" s="1055"/>
      <c r="BF67" s="1055"/>
      <c r="BG67" s="1055"/>
      <c r="BH67" s="1055"/>
      <c r="BI67" s="1055"/>
      <c r="BJ67" s="1055"/>
      <c r="BK67" s="1055"/>
      <c r="BL67" s="1145"/>
      <c r="BM67" s="1145"/>
      <c r="BN67" s="1145"/>
      <c r="BO67" s="1144"/>
      <c r="BP67" s="1144"/>
      <c r="BQ67" s="1144"/>
      <c r="BR67" s="1144"/>
      <c r="BS67" s="1144"/>
      <c r="BT67" s="1144"/>
      <c r="BU67" s="1145"/>
      <c r="BV67" s="1145"/>
      <c r="BW67" s="1145"/>
      <c r="BX67" s="1003"/>
      <c r="BY67" s="1003"/>
      <c r="BZ67" s="1003"/>
    </row>
    <row r="68" spans="6:78">
      <c r="F68" s="1150"/>
      <c r="G68" s="1150"/>
      <c r="H68" s="1150"/>
      <c r="I68" s="1150"/>
      <c r="J68" s="1150"/>
      <c r="K68" s="1150"/>
      <c r="L68" s="1150"/>
      <c r="M68" s="1150"/>
      <c r="N68" s="1150"/>
      <c r="O68" s="1150"/>
      <c r="P68" s="1150"/>
      <c r="Q68" s="1150"/>
      <c r="R68" s="1151"/>
      <c r="S68" s="1151"/>
      <c r="T68" s="1152"/>
      <c r="U68" s="1153"/>
      <c r="V68" s="1153"/>
      <c r="W68" s="1153"/>
      <c r="AQ68" s="638"/>
      <c r="AR68" s="639"/>
      <c r="AS68" s="639"/>
      <c r="AT68" s="639"/>
      <c r="AU68" s="639"/>
      <c r="AV68" s="48"/>
      <c r="AW68" s="1154"/>
      <c r="AX68" s="1154"/>
      <c r="AZ68" s="1055"/>
      <c r="BA68" s="1055"/>
      <c r="BB68" s="1055"/>
      <c r="BC68" s="1055"/>
      <c r="BD68" s="1055"/>
      <c r="BE68" s="1055"/>
      <c r="BF68" s="1055"/>
      <c r="BG68" s="1055"/>
      <c r="BH68" s="1055"/>
      <c r="BI68" s="1055"/>
      <c r="BJ68" s="1055"/>
      <c r="BK68" s="1055"/>
      <c r="BL68" s="1145"/>
      <c r="BM68" s="1145"/>
      <c r="BN68" s="1145"/>
      <c r="BO68" s="1144"/>
      <c r="BP68" s="1144"/>
      <c r="BQ68" s="1144"/>
      <c r="BR68" s="1144"/>
      <c r="BS68" s="1144"/>
      <c r="BT68" s="1144"/>
      <c r="BU68" s="1145"/>
      <c r="BV68" s="1145"/>
      <c r="BW68" s="1145"/>
      <c r="BX68" s="1003"/>
      <c r="BY68" s="1003"/>
      <c r="BZ68" s="1003"/>
    </row>
    <row r="69" spans="6:78">
      <c r="F69" s="1150"/>
      <c r="G69" s="1150"/>
      <c r="H69" s="1150"/>
      <c r="I69" s="1150"/>
      <c r="J69" s="1150"/>
      <c r="K69" s="1150"/>
      <c r="L69" s="1150"/>
      <c r="M69" s="1150"/>
      <c r="N69" s="1150"/>
      <c r="O69" s="1150"/>
      <c r="P69" s="1150"/>
      <c r="Q69" s="1150"/>
      <c r="R69" s="1151"/>
      <c r="S69" s="1151"/>
      <c r="T69" s="1152"/>
      <c r="U69" s="1153"/>
      <c r="V69" s="1153"/>
      <c r="W69" s="1153"/>
      <c r="AQ69" s="638"/>
      <c r="AT69" s="1146"/>
      <c r="AU69" s="231"/>
      <c r="AV69" s="48"/>
      <c r="AW69" s="1146"/>
      <c r="AX69" s="1146"/>
      <c r="AZ69" s="1055"/>
      <c r="BA69" s="1055"/>
      <c r="BB69" s="1055"/>
      <c r="BC69" s="1055"/>
      <c r="BD69" s="1055"/>
      <c r="BE69" s="1055"/>
      <c r="BF69" s="1055"/>
      <c r="BG69" s="1055"/>
      <c r="BH69" s="1055"/>
      <c r="BI69" s="1055"/>
      <c r="BJ69" s="1055"/>
      <c r="BK69" s="1055"/>
      <c r="BL69" s="1145"/>
      <c r="BM69" s="1145"/>
      <c r="BN69" s="1145"/>
      <c r="BO69" s="1144"/>
      <c r="BP69" s="1144"/>
      <c r="BQ69" s="1144"/>
      <c r="BR69" s="1144"/>
      <c r="BS69" s="1144"/>
      <c r="BT69" s="1144"/>
      <c r="BU69" s="1145"/>
      <c r="BV69" s="1145"/>
      <c r="BW69" s="1145"/>
      <c r="BX69" s="1003"/>
      <c r="BY69" s="1003"/>
      <c r="BZ69" s="1003"/>
    </row>
    <row r="70" spans="6:78">
      <c r="F70" s="1150"/>
      <c r="G70" s="1150"/>
      <c r="H70" s="1150"/>
      <c r="I70" s="1150"/>
      <c r="J70" s="1150"/>
      <c r="K70" s="1150"/>
      <c r="L70" s="1150"/>
      <c r="M70" s="1150"/>
      <c r="N70" s="1150"/>
      <c r="O70" s="1150"/>
      <c r="P70" s="1150"/>
      <c r="Q70" s="1150"/>
      <c r="R70" s="1151"/>
      <c r="S70" s="1151"/>
      <c r="T70" s="1152"/>
      <c r="U70" s="1153"/>
      <c r="V70" s="1153"/>
      <c r="W70" s="1153"/>
      <c r="AQ70" s="638"/>
      <c r="AT70" s="1146"/>
      <c r="AU70" s="231"/>
      <c r="AV70" s="48"/>
      <c r="AW70" s="1146"/>
      <c r="AX70" s="1146"/>
      <c r="AZ70" s="1055"/>
      <c r="BA70" s="1055"/>
      <c r="BB70" s="1055"/>
      <c r="BC70" s="1055"/>
      <c r="BD70" s="1055"/>
      <c r="BE70" s="1055"/>
      <c r="BF70" s="1055"/>
      <c r="BG70" s="1055"/>
      <c r="BH70" s="1055"/>
      <c r="BI70" s="1055"/>
      <c r="BJ70" s="1055"/>
      <c r="BK70" s="1055"/>
      <c r="BL70" s="1145"/>
      <c r="BM70" s="1145"/>
      <c r="BN70" s="1145"/>
      <c r="BO70" s="1144"/>
      <c r="BP70" s="1144"/>
      <c r="BQ70" s="1144"/>
      <c r="BR70" s="1144"/>
      <c r="BS70" s="1144"/>
      <c r="BT70" s="1144"/>
      <c r="BU70" s="1145"/>
      <c r="BV70" s="1145"/>
      <c r="BW70" s="1145"/>
      <c r="BX70" s="1003"/>
      <c r="BY70" s="1003"/>
      <c r="BZ70" s="1003"/>
    </row>
    <row r="71" spans="6:78">
      <c r="F71" s="1150"/>
      <c r="G71" s="1150"/>
      <c r="H71" s="1150"/>
      <c r="I71" s="1150"/>
      <c r="J71" s="1150"/>
      <c r="K71" s="1150"/>
      <c r="L71" s="1150"/>
      <c r="M71" s="1150"/>
      <c r="N71" s="1150"/>
      <c r="O71" s="1150"/>
      <c r="P71" s="1150"/>
      <c r="Q71" s="1150"/>
      <c r="R71" s="1151"/>
      <c r="S71" s="1151"/>
      <c r="T71" s="1152"/>
      <c r="U71" s="1153"/>
      <c r="V71" s="1153"/>
      <c r="W71" s="1153"/>
      <c r="AQ71" s="638"/>
      <c r="AT71" s="1146"/>
      <c r="AU71" s="231"/>
      <c r="AV71" s="48"/>
      <c r="AW71" s="1146"/>
      <c r="AX71" s="1146"/>
      <c r="AZ71" s="1055"/>
      <c r="BA71" s="1055"/>
      <c r="BB71" s="1055"/>
      <c r="BC71" s="1055"/>
      <c r="BD71" s="1055"/>
      <c r="BE71" s="1055"/>
      <c r="BF71" s="1055"/>
      <c r="BG71" s="1055"/>
      <c r="BH71" s="1055"/>
      <c r="BI71" s="1055"/>
      <c r="BJ71" s="1055"/>
      <c r="BK71" s="1055"/>
      <c r="BL71" s="1145"/>
      <c r="BM71" s="1145"/>
      <c r="BN71" s="1145"/>
      <c r="BO71" s="1144"/>
      <c r="BP71" s="1144"/>
      <c r="BQ71" s="1144"/>
      <c r="BR71" s="1144"/>
      <c r="BS71" s="1144"/>
      <c r="BT71" s="1144"/>
      <c r="BU71" s="1145"/>
      <c r="BV71" s="1145"/>
      <c r="BW71" s="1145"/>
      <c r="BX71" s="1003"/>
      <c r="BY71" s="1003"/>
      <c r="BZ71" s="1003"/>
    </row>
    <row r="72" spans="6:78">
      <c r="F72" s="1150"/>
      <c r="G72" s="1150"/>
      <c r="H72" s="1150"/>
      <c r="I72" s="1150"/>
      <c r="J72" s="1150"/>
      <c r="K72" s="1150"/>
      <c r="L72" s="1150"/>
      <c r="M72" s="1150"/>
      <c r="N72" s="1150"/>
      <c r="O72" s="1150"/>
      <c r="P72" s="1150"/>
      <c r="Q72" s="1150"/>
      <c r="R72" s="1151"/>
      <c r="S72" s="1151"/>
      <c r="T72" s="1152"/>
      <c r="U72" s="1153"/>
      <c r="V72" s="1153"/>
      <c r="W72" s="1153"/>
      <c r="AQ72" s="638"/>
      <c r="AT72" s="1146"/>
      <c r="AU72" s="231"/>
      <c r="AV72" s="48"/>
      <c r="AW72" s="1146"/>
      <c r="AX72" s="1146"/>
      <c r="AZ72" s="1055"/>
      <c r="BA72" s="1055"/>
      <c r="BB72" s="1055"/>
      <c r="BC72" s="1055"/>
      <c r="BD72" s="1055"/>
      <c r="BE72" s="1055"/>
      <c r="BF72" s="1055"/>
      <c r="BG72" s="1055"/>
      <c r="BH72" s="1055"/>
      <c r="BI72" s="1055"/>
      <c r="BJ72" s="1055"/>
      <c r="BK72" s="1055"/>
      <c r="BL72" s="1145"/>
      <c r="BM72" s="1145"/>
      <c r="BN72" s="1145"/>
      <c r="BO72" s="1144"/>
      <c r="BP72" s="1144"/>
      <c r="BQ72" s="1144"/>
      <c r="BR72" s="1144"/>
      <c r="BS72" s="1144"/>
      <c r="BT72" s="1144"/>
      <c r="BU72" s="1145"/>
      <c r="BV72" s="1145"/>
      <c r="BW72" s="1145"/>
      <c r="BX72" s="1003"/>
      <c r="BY72" s="1003"/>
      <c r="BZ72" s="1003"/>
    </row>
    <row r="73" spans="6:78">
      <c r="F73" s="1150"/>
      <c r="G73" s="1150"/>
      <c r="H73" s="1150"/>
      <c r="I73" s="1150"/>
      <c r="J73" s="1150"/>
      <c r="K73" s="1150"/>
      <c r="L73" s="1150"/>
      <c r="M73" s="1150"/>
      <c r="N73" s="1150"/>
      <c r="O73" s="1150"/>
      <c r="P73" s="1150"/>
      <c r="Q73" s="1150"/>
      <c r="R73" s="1151"/>
      <c r="S73" s="1151"/>
      <c r="T73" s="1152"/>
      <c r="U73" s="1153"/>
      <c r="V73" s="1153"/>
      <c r="W73" s="1153"/>
      <c r="AQ73" s="638"/>
      <c r="AT73" s="1146"/>
      <c r="AU73" s="231"/>
      <c r="AV73" s="48"/>
      <c r="AW73" s="1146"/>
      <c r="AX73" s="1146"/>
      <c r="AZ73" s="1055"/>
      <c r="BA73" s="1055"/>
      <c r="BB73" s="1055"/>
      <c r="BC73" s="1055"/>
      <c r="BD73" s="1055"/>
      <c r="BE73" s="1055"/>
      <c r="BF73" s="1055"/>
      <c r="BG73" s="1055"/>
      <c r="BH73" s="1055"/>
      <c r="BI73" s="1055"/>
      <c r="BJ73" s="1055"/>
      <c r="BK73" s="1055"/>
      <c r="BL73" s="1145"/>
      <c r="BM73" s="1145"/>
      <c r="BN73" s="1145"/>
      <c r="BO73" s="1144"/>
      <c r="BP73" s="1144"/>
      <c r="BQ73" s="1144"/>
      <c r="BR73" s="1144"/>
      <c r="BS73" s="1144"/>
      <c r="BT73" s="1144"/>
      <c r="BU73" s="1145"/>
      <c r="BV73" s="1145"/>
      <c r="BW73" s="1145"/>
      <c r="BX73" s="1003"/>
      <c r="BY73" s="1003"/>
      <c r="BZ73" s="1003"/>
    </row>
    <row r="74" spans="6:78">
      <c r="F74" s="1150"/>
      <c r="G74" s="1150"/>
      <c r="H74" s="1150"/>
      <c r="I74" s="1150"/>
      <c r="J74" s="1150"/>
      <c r="K74" s="1150"/>
      <c r="L74" s="1150"/>
      <c r="M74" s="1150"/>
      <c r="N74" s="1150"/>
      <c r="O74" s="1150"/>
      <c r="P74" s="1150"/>
      <c r="Q74" s="1150"/>
      <c r="R74" s="1151"/>
      <c r="S74" s="1151"/>
      <c r="T74" s="1152"/>
      <c r="U74" s="1153"/>
      <c r="V74" s="1153"/>
      <c r="W74" s="1153"/>
      <c r="AQ74" s="638"/>
      <c r="AT74" s="1146"/>
      <c r="AU74" s="231"/>
      <c r="AV74" s="48"/>
      <c r="AW74" s="1146"/>
      <c r="AX74" s="1146"/>
      <c r="AZ74" s="1055"/>
      <c r="BA74" s="1055"/>
      <c r="BB74" s="1055"/>
      <c r="BC74" s="1055"/>
      <c r="BD74" s="1055"/>
      <c r="BE74" s="1055"/>
      <c r="BF74" s="1055"/>
      <c r="BG74" s="1055"/>
      <c r="BH74" s="1055"/>
      <c r="BI74" s="1055"/>
      <c r="BJ74" s="1055"/>
      <c r="BK74" s="1055"/>
      <c r="BL74" s="1145"/>
      <c r="BM74" s="1145"/>
      <c r="BN74" s="1145"/>
      <c r="BO74" s="1144"/>
      <c r="BP74" s="1144"/>
      <c r="BQ74" s="1144"/>
      <c r="BR74" s="1144"/>
      <c r="BS74" s="1144"/>
      <c r="BT74" s="1144"/>
      <c r="BU74" s="1145"/>
      <c r="BV74" s="1145"/>
      <c r="BW74" s="1145"/>
      <c r="BX74" s="1003"/>
      <c r="BY74" s="1003"/>
      <c r="BZ74" s="1003"/>
    </row>
    <row r="75" spans="6:78">
      <c r="F75" s="1150"/>
      <c r="G75" s="1150"/>
      <c r="H75" s="1150"/>
      <c r="I75" s="1150"/>
      <c r="J75" s="1150"/>
      <c r="K75" s="1150"/>
      <c r="L75" s="1150"/>
      <c r="M75" s="1150"/>
      <c r="N75" s="1150"/>
      <c r="O75" s="1150"/>
      <c r="P75" s="1150"/>
      <c r="Q75" s="1150"/>
      <c r="R75" s="1151"/>
      <c r="S75" s="1151"/>
      <c r="T75" s="1152"/>
      <c r="U75" s="1153"/>
      <c r="V75" s="1153"/>
      <c r="W75" s="1153"/>
      <c r="AQ75" s="638"/>
      <c r="AT75" s="1146"/>
      <c r="AU75" s="231"/>
      <c r="AV75" s="48"/>
      <c r="AW75" s="640"/>
      <c r="AX75" s="640"/>
      <c r="AZ75" s="1055"/>
      <c r="BA75" s="1055"/>
      <c r="BB75" s="1055"/>
      <c r="BC75" s="1055"/>
      <c r="BD75" s="1055"/>
      <c r="BE75" s="1055"/>
      <c r="BF75" s="1055"/>
      <c r="BG75" s="1055"/>
      <c r="BH75" s="1055"/>
      <c r="BI75" s="1055"/>
      <c r="BJ75" s="1055"/>
      <c r="BK75" s="1055"/>
      <c r="BL75" s="1145"/>
      <c r="BM75" s="1145"/>
      <c r="BN75" s="1145"/>
      <c r="BO75" s="1144"/>
      <c r="BP75" s="1144"/>
      <c r="BQ75" s="1144"/>
      <c r="BR75" s="1144"/>
      <c r="BS75" s="1144"/>
      <c r="BT75" s="1144"/>
      <c r="BU75" s="1145"/>
      <c r="BV75" s="1145"/>
      <c r="BW75" s="1145"/>
      <c r="BX75" s="1003"/>
      <c r="BY75" s="1003"/>
      <c r="BZ75" s="1003"/>
    </row>
    <row r="76" spans="6:78">
      <c r="F76" s="1150"/>
      <c r="G76" s="1150"/>
      <c r="H76" s="1150"/>
      <c r="I76" s="1150"/>
      <c r="J76" s="1150"/>
      <c r="K76" s="1150"/>
      <c r="L76" s="1150"/>
      <c r="M76" s="1150"/>
      <c r="N76" s="1150"/>
      <c r="O76" s="1150"/>
      <c r="P76" s="1150"/>
      <c r="Q76" s="1150"/>
      <c r="R76" s="1151"/>
      <c r="S76" s="1151"/>
      <c r="T76" s="1152"/>
      <c r="U76" s="1153"/>
      <c r="V76" s="1153"/>
      <c r="W76" s="1153"/>
      <c r="AQ76" s="638"/>
      <c r="AR76" s="4"/>
      <c r="AS76" s="4"/>
      <c r="AT76" s="1146"/>
      <c r="AU76" s="231"/>
      <c r="AV76" s="48"/>
      <c r="AW76" s="1146"/>
      <c r="AX76" s="1146"/>
      <c r="AZ76" s="1055"/>
      <c r="BA76" s="1055"/>
      <c r="BB76" s="1055"/>
      <c r="BC76" s="1055"/>
      <c r="BD76" s="1055"/>
      <c r="BE76" s="1055"/>
      <c r="BF76" s="1055"/>
      <c r="BG76" s="1055"/>
      <c r="BH76" s="1055"/>
      <c r="BI76" s="1055"/>
      <c r="BJ76" s="1055"/>
      <c r="BK76" s="1055"/>
      <c r="BL76" s="1145"/>
      <c r="BM76" s="1145"/>
      <c r="BN76" s="1145"/>
      <c r="BO76" s="1144"/>
      <c r="BP76" s="1144"/>
      <c r="BQ76" s="1144"/>
      <c r="BR76" s="1144"/>
      <c r="BS76" s="1144"/>
      <c r="BT76" s="1144"/>
      <c r="BU76" s="1145"/>
      <c r="BV76" s="1145"/>
      <c r="BW76" s="1145"/>
      <c r="BX76" s="1003"/>
      <c r="BY76" s="1003"/>
      <c r="BZ76" s="1003"/>
    </row>
    <row r="77" spans="6:78">
      <c r="F77" s="1150"/>
      <c r="G77" s="1150"/>
      <c r="H77" s="1150"/>
      <c r="I77" s="1150"/>
      <c r="J77" s="1150"/>
      <c r="K77" s="1150"/>
      <c r="L77" s="1150"/>
      <c r="M77" s="1150"/>
      <c r="N77" s="1150"/>
      <c r="O77" s="1150"/>
      <c r="P77" s="1150"/>
      <c r="Q77" s="1150"/>
      <c r="R77" s="1151"/>
      <c r="S77" s="1151"/>
      <c r="T77" s="1152"/>
      <c r="U77" s="1153"/>
      <c r="V77" s="1153"/>
      <c r="W77" s="1153"/>
      <c r="AQ77" s="638"/>
      <c r="AR77" s="4"/>
      <c r="AS77" s="4"/>
      <c r="AT77" s="1146"/>
      <c r="AU77" s="231"/>
      <c r="AV77" s="48"/>
      <c r="AW77" s="1146"/>
      <c r="AX77" s="1146"/>
      <c r="AZ77" s="1055"/>
      <c r="BA77" s="1055"/>
      <c r="BB77" s="1055"/>
      <c r="BC77" s="1055"/>
      <c r="BD77" s="1055"/>
      <c r="BE77" s="1055"/>
      <c r="BF77" s="1055"/>
      <c r="BG77" s="1055"/>
      <c r="BH77" s="1055"/>
      <c r="BI77" s="1055"/>
      <c r="BJ77" s="1055"/>
      <c r="BK77" s="1055"/>
      <c r="BL77" s="1145"/>
      <c r="BM77" s="1145"/>
      <c r="BN77" s="1145"/>
      <c r="BO77" s="1144"/>
      <c r="BP77" s="1144"/>
      <c r="BQ77" s="1144"/>
      <c r="BR77" s="1144"/>
      <c r="BS77" s="1144"/>
      <c r="BT77" s="1144"/>
      <c r="BU77" s="1145"/>
      <c r="BV77" s="1145"/>
      <c r="BW77" s="1145"/>
      <c r="BX77" s="1003"/>
      <c r="BY77" s="1003"/>
      <c r="BZ77" s="1003"/>
    </row>
    <row r="78" spans="6:78">
      <c r="F78" s="1150"/>
      <c r="G78" s="1150"/>
      <c r="H78" s="1150"/>
      <c r="I78" s="1150"/>
      <c r="J78" s="1150"/>
      <c r="K78" s="1150"/>
      <c r="L78" s="1150"/>
      <c r="M78" s="1150"/>
      <c r="N78" s="1150"/>
      <c r="O78" s="1150"/>
      <c r="P78" s="1150"/>
      <c r="Q78" s="1150"/>
      <c r="R78" s="1151"/>
      <c r="S78" s="1151"/>
      <c r="T78" s="1152"/>
      <c r="U78" s="1153"/>
      <c r="V78" s="1153"/>
      <c r="W78" s="1153"/>
    </row>
    <row r="79" spans="6:78">
      <c r="F79" s="1150"/>
      <c r="G79" s="1150"/>
      <c r="H79" s="1150"/>
      <c r="I79" s="1150"/>
      <c r="J79" s="1150"/>
      <c r="K79" s="1150"/>
      <c r="L79" s="1150"/>
      <c r="M79" s="1150"/>
      <c r="N79" s="1150"/>
      <c r="O79" s="1150"/>
      <c r="P79" s="1150"/>
      <c r="Q79" s="1150"/>
      <c r="R79" s="1151"/>
      <c r="S79" s="1151"/>
      <c r="T79" s="1152"/>
      <c r="U79" s="1153"/>
      <c r="V79" s="1153"/>
      <c r="W79" s="1153"/>
    </row>
    <row r="80" spans="6:78">
      <c r="F80" s="1150"/>
      <c r="G80" s="1150"/>
      <c r="H80" s="1150"/>
      <c r="I80" s="1150"/>
      <c r="J80" s="1150"/>
      <c r="K80" s="1150"/>
      <c r="L80" s="1150"/>
      <c r="M80" s="1150"/>
      <c r="N80" s="1150"/>
      <c r="O80" s="1150"/>
      <c r="P80" s="1150"/>
      <c r="Q80" s="1150"/>
      <c r="R80" s="1151"/>
      <c r="S80" s="1151"/>
      <c r="T80" s="1152"/>
      <c r="U80" s="1153"/>
      <c r="V80" s="1153"/>
      <c r="W80" s="1153"/>
    </row>
    <row r="81" spans="6:23">
      <c r="F81" s="1150"/>
      <c r="G81" s="1150"/>
      <c r="H81" s="1150"/>
      <c r="I81" s="1150"/>
      <c r="J81" s="1150"/>
      <c r="K81" s="1150"/>
      <c r="L81" s="1150"/>
      <c r="M81" s="1150"/>
      <c r="N81" s="1150"/>
      <c r="O81" s="1150"/>
      <c r="P81" s="1150"/>
      <c r="Q81" s="1150"/>
      <c r="R81" s="1151"/>
      <c r="S81" s="1151"/>
      <c r="T81" s="1152"/>
      <c r="U81" s="1153"/>
      <c r="V81" s="1153"/>
      <c r="W81" s="1153"/>
    </row>
    <row r="82" spans="6:23">
      <c r="F82" s="1150"/>
      <c r="G82" s="1150"/>
      <c r="H82" s="1150"/>
      <c r="I82" s="1150"/>
      <c r="J82" s="1150"/>
      <c r="K82" s="1150"/>
      <c r="L82" s="1150"/>
      <c r="M82" s="1150"/>
      <c r="N82" s="1150"/>
      <c r="O82" s="1150"/>
      <c r="P82" s="1150"/>
      <c r="Q82" s="1150"/>
      <c r="R82" s="1151"/>
      <c r="S82" s="1151"/>
      <c r="T82" s="1152"/>
      <c r="U82" s="1153"/>
      <c r="V82" s="1153"/>
      <c r="W82" s="1153"/>
    </row>
    <row r="83" spans="6:23">
      <c r="F83" s="1150"/>
      <c r="G83" s="1150"/>
      <c r="H83" s="1150"/>
      <c r="I83" s="1150"/>
      <c r="J83" s="1150"/>
      <c r="K83" s="1150"/>
      <c r="L83" s="1150"/>
      <c r="M83" s="1150"/>
      <c r="N83" s="1150"/>
      <c r="O83" s="1150"/>
      <c r="P83" s="1150"/>
      <c r="Q83" s="1150"/>
      <c r="R83" s="1151"/>
      <c r="S83" s="1151"/>
      <c r="T83" s="1152"/>
      <c r="U83" s="1153"/>
      <c r="V83" s="1153"/>
      <c r="W83" s="1153"/>
    </row>
    <row r="84" spans="6:23">
      <c r="F84" s="1150"/>
      <c r="G84" s="1150"/>
      <c r="H84" s="1150"/>
      <c r="I84" s="1150"/>
      <c r="J84" s="1150"/>
      <c r="K84" s="1150"/>
      <c r="L84" s="1150"/>
      <c r="M84" s="1150"/>
      <c r="N84" s="1150"/>
      <c r="O84" s="1150"/>
      <c r="P84" s="1150"/>
      <c r="Q84" s="1150"/>
      <c r="R84" s="1151"/>
      <c r="S84" s="1151"/>
      <c r="T84" s="1152"/>
      <c r="U84" s="1153"/>
      <c r="V84" s="1153"/>
      <c r="W84" s="1153"/>
    </row>
    <row r="85" spans="6:23">
      <c r="F85" s="1150"/>
      <c r="G85" s="1150"/>
      <c r="H85" s="1150"/>
      <c r="I85" s="1150"/>
      <c r="J85" s="1150"/>
      <c r="K85" s="1150"/>
      <c r="L85" s="1150"/>
      <c r="M85" s="1150"/>
      <c r="N85" s="1150"/>
      <c r="O85" s="1150"/>
      <c r="P85" s="1150"/>
      <c r="Q85" s="1150"/>
      <c r="R85" s="1151"/>
      <c r="S85" s="1151"/>
      <c r="T85" s="1152"/>
      <c r="U85" s="1155"/>
      <c r="V85" s="1155"/>
      <c r="W85" s="1155"/>
    </row>
    <row r="86" spans="6:23">
      <c r="F86" s="1150"/>
      <c r="G86" s="1150"/>
      <c r="H86" s="1150"/>
      <c r="I86" s="1150"/>
      <c r="J86" s="1150"/>
      <c r="K86" s="1150"/>
      <c r="L86" s="1150"/>
      <c r="M86" s="1150"/>
      <c r="N86" s="1150"/>
      <c r="O86" s="1150"/>
      <c r="P86" s="1150"/>
      <c r="Q86" s="1150"/>
      <c r="R86" s="1151"/>
      <c r="S86" s="1151"/>
      <c r="T86" s="1152"/>
      <c r="U86" s="1155"/>
      <c r="V86" s="1155"/>
      <c r="W86" s="1155"/>
    </row>
    <row r="87" spans="6:23">
      <c r="F87" s="1150"/>
      <c r="G87" s="1150"/>
      <c r="H87" s="1150"/>
      <c r="I87" s="1150"/>
      <c r="J87" s="1150"/>
      <c r="K87" s="1150"/>
      <c r="L87" s="1150"/>
      <c r="M87" s="1150"/>
      <c r="N87" s="1150"/>
      <c r="O87" s="1150"/>
      <c r="P87" s="1150"/>
      <c r="Q87" s="1150"/>
      <c r="R87" s="1151"/>
      <c r="S87" s="1151"/>
      <c r="T87" s="1152"/>
      <c r="U87" s="1155"/>
      <c r="V87" s="1155"/>
      <c r="W87" s="1155"/>
    </row>
  </sheetData>
  <sheetProtection algorithmName="SHA-512" hashValue="Y7T5VX6vjsKiLM14gFSTE58Ow9x8uwjIbDif16FeENXy06hmuBBICIe2JFtkyh33/yMcbv5qTnI3+3iZulYxUw==" saltValue="QM96Sf8025Qr59RqI2F5Ew==" spinCount="100000" sheet="1" formatCells="0"/>
  <mergeCells count="675">
    <mergeCell ref="BC50:BD50"/>
    <mergeCell ref="AA50:AF50"/>
    <mergeCell ref="AG50:AK50"/>
    <mergeCell ref="AL50:AM50"/>
    <mergeCell ref="AQ50:AR50"/>
    <mergeCell ref="AS50:AT50"/>
    <mergeCell ref="AU50:AV50"/>
    <mergeCell ref="AW50:AX50"/>
    <mergeCell ref="AY50:AZ50"/>
    <mergeCell ref="BA50:BB50"/>
    <mergeCell ref="F50:G50"/>
    <mergeCell ref="I50:J50"/>
    <mergeCell ref="L50:M50"/>
    <mergeCell ref="N50:O50"/>
    <mergeCell ref="P50:Q50"/>
    <mergeCell ref="R50:S50"/>
    <mergeCell ref="T50:U50"/>
    <mergeCell ref="V50:W50"/>
    <mergeCell ref="X50:Z50"/>
    <mergeCell ref="BC48:BD48"/>
    <mergeCell ref="F49:G49"/>
    <mergeCell ref="I49:J49"/>
    <mergeCell ref="L49:M49"/>
    <mergeCell ref="N49:O49"/>
    <mergeCell ref="P49:Q49"/>
    <mergeCell ref="R49:S49"/>
    <mergeCell ref="T49:U49"/>
    <mergeCell ref="V49:W49"/>
    <mergeCell ref="X49:Z49"/>
    <mergeCell ref="AA49:AF49"/>
    <mergeCell ref="AG49:AK49"/>
    <mergeCell ref="AL49:AM49"/>
    <mergeCell ref="AQ49:AR49"/>
    <mergeCell ref="AS49:AT49"/>
    <mergeCell ref="AU49:AV49"/>
    <mergeCell ref="AW49:AX49"/>
    <mergeCell ref="AY49:AZ49"/>
    <mergeCell ref="BA49:BB49"/>
    <mergeCell ref="BC49:BD49"/>
    <mergeCell ref="AA48:AF48"/>
    <mergeCell ref="AG48:AK48"/>
    <mergeCell ref="AL48:AM48"/>
    <mergeCell ref="AQ48:AR48"/>
    <mergeCell ref="AS48:AT48"/>
    <mergeCell ref="AU48:AV48"/>
    <mergeCell ref="AW48:AX48"/>
    <mergeCell ref="AY48:AZ48"/>
    <mergeCell ref="BA48:BB48"/>
    <mergeCell ref="F48:G48"/>
    <mergeCell ref="I48:J48"/>
    <mergeCell ref="L48:M48"/>
    <mergeCell ref="N48:O48"/>
    <mergeCell ref="P48:Q48"/>
    <mergeCell ref="R48:S48"/>
    <mergeCell ref="T48:U48"/>
    <mergeCell ref="V48:W48"/>
    <mergeCell ref="X48:Z48"/>
    <mergeCell ref="BC46:BD46"/>
    <mergeCell ref="F47:G47"/>
    <mergeCell ref="I47:J47"/>
    <mergeCell ref="L47:M47"/>
    <mergeCell ref="N47:O47"/>
    <mergeCell ref="P47:Q47"/>
    <mergeCell ref="R47:S47"/>
    <mergeCell ref="T47:U47"/>
    <mergeCell ref="V47:W47"/>
    <mergeCell ref="X47:Z47"/>
    <mergeCell ref="AA47:AF47"/>
    <mergeCell ref="AG47:AK47"/>
    <mergeCell ref="AL47:AM47"/>
    <mergeCell ref="AQ47:AR47"/>
    <mergeCell ref="AS47:AT47"/>
    <mergeCell ref="AU47:AV47"/>
    <mergeCell ref="AW47:AX47"/>
    <mergeCell ref="AY47:AZ47"/>
    <mergeCell ref="BA47:BB47"/>
    <mergeCell ref="BC47:BD47"/>
    <mergeCell ref="AA46:AF46"/>
    <mergeCell ref="AG46:AK46"/>
    <mergeCell ref="AL46:AM46"/>
    <mergeCell ref="AQ46:AR46"/>
    <mergeCell ref="AS46:AT46"/>
    <mergeCell ref="AU46:AV46"/>
    <mergeCell ref="AW46:AX46"/>
    <mergeCell ref="AY46:AZ46"/>
    <mergeCell ref="BA46:BB46"/>
    <mergeCell ref="F46:G46"/>
    <mergeCell ref="I46:J46"/>
    <mergeCell ref="L46:M46"/>
    <mergeCell ref="N46:O46"/>
    <mergeCell ref="P46:Q46"/>
    <mergeCell ref="R46:S46"/>
    <mergeCell ref="T46:U46"/>
    <mergeCell ref="V46:W46"/>
    <mergeCell ref="X46:Z46"/>
    <mergeCell ref="BC44:BD44"/>
    <mergeCell ref="F45:G45"/>
    <mergeCell ref="I45:J45"/>
    <mergeCell ref="L45:M45"/>
    <mergeCell ref="N45:O45"/>
    <mergeCell ref="P45:Q45"/>
    <mergeCell ref="R45:S45"/>
    <mergeCell ref="T45:U45"/>
    <mergeCell ref="V45:W45"/>
    <mergeCell ref="X45:Z45"/>
    <mergeCell ref="AA45:AF45"/>
    <mergeCell ref="AG45:AK45"/>
    <mergeCell ref="AL45:AM45"/>
    <mergeCell ref="AQ45:AR45"/>
    <mergeCell ref="AS45:AT45"/>
    <mergeCell ref="AU45:AV45"/>
    <mergeCell ref="AW45:AX45"/>
    <mergeCell ref="AY45:AZ45"/>
    <mergeCell ref="BA45:BB45"/>
    <mergeCell ref="BC45:BD45"/>
    <mergeCell ref="AA44:AF44"/>
    <mergeCell ref="AG44:AK44"/>
    <mergeCell ref="AL44:AM44"/>
    <mergeCell ref="AQ44:AR44"/>
    <mergeCell ref="AS44:AT44"/>
    <mergeCell ref="AU44:AV44"/>
    <mergeCell ref="AW44:AX44"/>
    <mergeCell ref="AY44:AZ44"/>
    <mergeCell ref="BA44:BB44"/>
    <mergeCell ref="F44:G44"/>
    <mergeCell ref="I44:J44"/>
    <mergeCell ref="L44:M44"/>
    <mergeCell ref="N44:O44"/>
    <mergeCell ref="P44:Q44"/>
    <mergeCell ref="R44:S44"/>
    <mergeCell ref="T44:U44"/>
    <mergeCell ref="V44:W44"/>
    <mergeCell ref="X44:Z44"/>
    <mergeCell ref="BC42:BD42"/>
    <mergeCell ref="F43:G43"/>
    <mergeCell ref="I43:J43"/>
    <mergeCell ref="L43:M43"/>
    <mergeCell ref="N43:O43"/>
    <mergeCell ref="P43:Q43"/>
    <mergeCell ref="R43:S43"/>
    <mergeCell ref="T43:U43"/>
    <mergeCell ref="V43:W43"/>
    <mergeCell ref="X43:Z43"/>
    <mergeCell ref="AA43:AF43"/>
    <mergeCell ref="AG43:AK43"/>
    <mergeCell ref="AL43:AM43"/>
    <mergeCell ref="AQ43:AR43"/>
    <mergeCell ref="AS43:AT43"/>
    <mergeCell ref="AU43:AV43"/>
    <mergeCell ref="AW43:AX43"/>
    <mergeCell ref="AY43:AZ43"/>
    <mergeCell ref="BA43:BB43"/>
    <mergeCell ref="BC43:BD43"/>
    <mergeCell ref="AA42:AF42"/>
    <mergeCell ref="AG42:AK42"/>
    <mergeCell ref="AL42:AM42"/>
    <mergeCell ref="AQ42:AR42"/>
    <mergeCell ref="AS42:AT42"/>
    <mergeCell ref="AU42:AV42"/>
    <mergeCell ref="AW42:AX42"/>
    <mergeCell ref="AY42:AZ42"/>
    <mergeCell ref="BA42:BB42"/>
    <mergeCell ref="F42:G42"/>
    <mergeCell ref="I42:J42"/>
    <mergeCell ref="L42:M42"/>
    <mergeCell ref="N42:O42"/>
    <mergeCell ref="P42:Q42"/>
    <mergeCell ref="R42:S42"/>
    <mergeCell ref="T42:U42"/>
    <mergeCell ref="V42:W42"/>
    <mergeCell ref="X42:Z42"/>
    <mergeCell ref="BC40:BD40"/>
    <mergeCell ref="V39:W39"/>
    <mergeCell ref="X39:Z39"/>
    <mergeCell ref="N41:O41"/>
    <mergeCell ref="P41:Q41"/>
    <mergeCell ref="R41:S41"/>
    <mergeCell ref="T41:U41"/>
    <mergeCell ref="V41:W41"/>
    <mergeCell ref="X41:Z41"/>
    <mergeCell ref="AA41:AF41"/>
    <mergeCell ref="AG41:AK41"/>
    <mergeCell ref="AL41:AM41"/>
    <mergeCell ref="AQ41:AR41"/>
    <mergeCell ref="AS41:AT41"/>
    <mergeCell ref="AU41:AV41"/>
    <mergeCell ref="AW41:AX41"/>
    <mergeCell ref="AY41:AZ41"/>
    <mergeCell ref="BA41:BB41"/>
    <mergeCell ref="BC41:BD41"/>
    <mergeCell ref="AA40:AF40"/>
    <mergeCell ref="AG40:AK40"/>
    <mergeCell ref="AL40:AM40"/>
    <mergeCell ref="AQ40:AR40"/>
    <mergeCell ref="AS40:AT40"/>
    <mergeCell ref="AU40:AV40"/>
    <mergeCell ref="AW40:AX40"/>
    <mergeCell ref="AY40:AZ40"/>
    <mergeCell ref="BA40:BB40"/>
    <mergeCell ref="F40:G40"/>
    <mergeCell ref="I40:J40"/>
    <mergeCell ref="L40:M40"/>
    <mergeCell ref="N40:O40"/>
    <mergeCell ref="P40:Q40"/>
    <mergeCell ref="R40:S40"/>
    <mergeCell ref="T40:U40"/>
    <mergeCell ref="V40:W40"/>
    <mergeCell ref="X40:Z40"/>
    <mergeCell ref="AU39:AV39"/>
    <mergeCell ref="AW39:AX39"/>
    <mergeCell ref="BA37:BB37"/>
    <mergeCell ref="BC37:BD37"/>
    <mergeCell ref="AA38:AF38"/>
    <mergeCell ref="AG38:AK38"/>
    <mergeCell ref="AL38:AM38"/>
    <mergeCell ref="AQ38:AR38"/>
    <mergeCell ref="AS38:AT38"/>
    <mergeCell ref="AU38:AV38"/>
    <mergeCell ref="AW38:AX38"/>
    <mergeCell ref="AY38:AZ38"/>
    <mergeCell ref="BA38:BB38"/>
    <mergeCell ref="BC38:BD38"/>
    <mergeCell ref="AY39:AZ39"/>
    <mergeCell ref="BA39:BB39"/>
    <mergeCell ref="BC39:BD39"/>
    <mergeCell ref="R38:S38"/>
    <mergeCell ref="T38:U38"/>
    <mergeCell ref="V38:W38"/>
    <mergeCell ref="X38:Z38"/>
    <mergeCell ref="AA39:AF39"/>
    <mergeCell ref="AG39:AK39"/>
    <mergeCell ref="AL39:AM39"/>
    <mergeCell ref="AQ39:AR39"/>
    <mergeCell ref="AS39:AT39"/>
    <mergeCell ref="BA34:BB34"/>
    <mergeCell ref="BC34:BD34"/>
    <mergeCell ref="C37:C50"/>
    <mergeCell ref="D37:J37"/>
    <mergeCell ref="L37:M37"/>
    <mergeCell ref="N37:O37"/>
    <mergeCell ref="P37:Q37"/>
    <mergeCell ref="R37:S37"/>
    <mergeCell ref="T37:U37"/>
    <mergeCell ref="V37:W37"/>
    <mergeCell ref="X37:Z37"/>
    <mergeCell ref="AA37:AF37"/>
    <mergeCell ref="AG37:AK37"/>
    <mergeCell ref="AL37:AM37"/>
    <mergeCell ref="AQ37:AR37"/>
    <mergeCell ref="AS37:AT37"/>
    <mergeCell ref="AU37:AV37"/>
    <mergeCell ref="AW37:AX37"/>
    <mergeCell ref="AY37:AZ37"/>
    <mergeCell ref="D38:G38"/>
    <mergeCell ref="I38:J38"/>
    <mergeCell ref="L38:M38"/>
    <mergeCell ref="N38:O38"/>
    <mergeCell ref="P38:Q38"/>
    <mergeCell ref="AG32:AK32"/>
    <mergeCell ref="AL32:AM32"/>
    <mergeCell ref="AQ32:AR32"/>
    <mergeCell ref="AS32:AT32"/>
    <mergeCell ref="AU32:AV32"/>
    <mergeCell ref="AW32:AX32"/>
    <mergeCell ref="AY32:AZ32"/>
    <mergeCell ref="BA32:BB32"/>
    <mergeCell ref="BC32:BD32"/>
    <mergeCell ref="F32:G32"/>
    <mergeCell ref="I32:J32"/>
    <mergeCell ref="L32:M32"/>
    <mergeCell ref="N32:O32"/>
    <mergeCell ref="P32:Q32"/>
    <mergeCell ref="R32:S32"/>
    <mergeCell ref="T32:U32"/>
    <mergeCell ref="V32:W32"/>
    <mergeCell ref="X32:Z32"/>
    <mergeCell ref="AY26:AZ26"/>
    <mergeCell ref="BA26:BB26"/>
    <mergeCell ref="BC26:BD26"/>
    <mergeCell ref="F27:G27"/>
    <mergeCell ref="I27:J27"/>
    <mergeCell ref="L27:M27"/>
    <mergeCell ref="N27:O27"/>
    <mergeCell ref="P27:Q27"/>
    <mergeCell ref="R27:S27"/>
    <mergeCell ref="T27:U27"/>
    <mergeCell ref="V27:W27"/>
    <mergeCell ref="X27:Z27"/>
    <mergeCell ref="AA27:AF27"/>
    <mergeCell ref="AG27:AK27"/>
    <mergeCell ref="AL27:AM27"/>
    <mergeCell ref="AQ27:AR27"/>
    <mergeCell ref="AS27:AT27"/>
    <mergeCell ref="AU27:AV27"/>
    <mergeCell ref="AW27:AX27"/>
    <mergeCell ref="AY27:AZ27"/>
    <mergeCell ref="BA27:BB27"/>
    <mergeCell ref="BC27:BD27"/>
    <mergeCell ref="F39:G39"/>
    <mergeCell ref="I39:J39"/>
    <mergeCell ref="L39:M39"/>
    <mergeCell ref="N39:O39"/>
    <mergeCell ref="AE59:AM61"/>
    <mergeCell ref="AE4:AM7"/>
    <mergeCell ref="F26:G26"/>
    <mergeCell ref="I26:J26"/>
    <mergeCell ref="L26:M26"/>
    <mergeCell ref="N26:O26"/>
    <mergeCell ref="P26:Q26"/>
    <mergeCell ref="R26:S26"/>
    <mergeCell ref="T26:U26"/>
    <mergeCell ref="V26:W26"/>
    <mergeCell ref="X26:Z26"/>
    <mergeCell ref="AA26:AF26"/>
    <mergeCell ref="AG26:AK26"/>
    <mergeCell ref="AL26:AM26"/>
    <mergeCell ref="F34:G34"/>
    <mergeCell ref="I34:J34"/>
    <mergeCell ref="L34:M34"/>
    <mergeCell ref="N34:O34"/>
    <mergeCell ref="P34:Q34"/>
    <mergeCell ref="R34:S34"/>
    <mergeCell ref="BC33:BD33"/>
    <mergeCell ref="AL33:AM33"/>
    <mergeCell ref="AQ33:AR33"/>
    <mergeCell ref="AS33:AT33"/>
    <mergeCell ref="F35:G35"/>
    <mergeCell ref="I35:J35"/>
    <mergeCell ref="BA33:BB33"/>
    <mergeCell ref="N33:O33"/>
    <mergeCell ref="P33:Q33"/>
    <mergeCell ref="R33:S33"/>
    <mergeCell ref="T33:U33"/>
    <mergeCell ref="V33:W33"/>
    <mergeCell ref="V35:W35"/>
    <mergeCell ref="X35:Z35"/>
    <mergeCell ref="X33:Z33"/>
    <mergeCell ref="T34:U34"/>
    <mergeCell ref="V34:W34"/>
    <mergeCell ref="X34:Z34"/>
    <mergeCell ref="AA34:AF34"/>
    <mergeCell ref="AQ34:AR34"/>
    <mergeCell ref="AS34:AT34"/>
    <mergeCell ref="AU34:AV34"/>
    <mergeCell ref="AW34:AX34"/>
    <mergeCell ref="AY34:AZ34"/>
    <mergeCell ref="AU33:AV33"/>
    <mergeCell ref="AW33:AX33"/>
    <mergeCell ref="AY33:AZ33"/>
    <mergeCell ref="U13:V13"/>
    <mergeCell ref="W13:X13"/>
    <mergeCell ref="D24:G24"/>
    <mergeCell ref="I24:J24"/>
    <mergeCell ref="F28:G28"/>
    <mergeCell ref="I28:J28"/>
    <mergeCell ref="P23:Q23"/>
    <mergeCell ref="P24:Q24"/>
    <mergeCell ref="R24:S24"/>
    <mergeCell ref="T24:U24"/>
    <mergeCell ref="V29:W29"/>
    <mergeCell ref="X29:Z29"/>
    <mergeCell ref="V24:W24"/>
    <mergeCell ref="U18:V18"/>
    <mergeCell ref="U17:V17"/>
    <mergeCell ref="X24:Z24"/>
    <mergeCell ref="R28:S28"/>
    <mergeCell ref="L33:M33"/>
    <mergeCell ref="AQ26:AR26"/>
    <mergeCell ref="AS26:AT26"/>
    <mergeCell ref="AU26:AV26"/>
    <mergeCell ref="AP4:AP5"/>
    <mergeCell ref="W8:AG8"/>
    <mergeCell ref="L8:V8"/>
    <mergeCell ref="V28:W28"/>
    <mergeCell ref="X28:Z28"/>
    <mergeCell ref="P28:Q28"/>
    <mergeCell ref="V25:W25"/>
    <mergeCell ref="X25:Z25"/>
    <mergeCell ref="L24:M24"/>
    <mergeCell ref="N24:O24"/>
    <mergeCell ref="O18:P18"/>
    <mergeCell ref="O17:P17"/>
    <mergeCell ref="O16:P16"/>
    <mergeCell ref="O15:P15"/>
    <mergeCell ref="O14:P14"/>
    <mergeCell ref="O13:P13"/>
    <mergeCell ref="Z15:AA15"/>
    <mergeCell ref="AC15:AD15"/>
    <mergeCell ref="R18:S18"/>
    <mergeCell ref="W15:X15"/>
    <mergeCell ref="R17:S17"/>
    <mergeCell ref="R16:S16"/>
    <mergeCell ref="R15:S15"/>
    <mergeCell ref="U16:V16"/>
    <mergeCell ref="B7:C7"/>
    <mergeCell ref="D7:AB7"/>
    <mergeCell ref="C8:K8"/>
    <mergeCell ref="A1:AN1"/>
    <mergeCell ref="B3:AC3"/>
    <mergeCell ref="AD3:AN3"/>
    <mergeCell ref="B4:C4"/>
    <mergeCell ref="D4:AB5"/>
    <mergeCell ref="C13:D18"/>
    <mergeCell ref="E13:K14"/>
    <mergeCell ref="L13:M13"/>
    <mergeCell ref="E11:H12"/>
    <mergeCell ref="I11:K11"/>
    <mergeCell ref="L11:M11"/>
    <mergeCell ref="C10:D12"/>
    <mergeCell ref="E10:K10"/>
    <mergeCell ref="L10:M10"/>
    <mergeCell ref="I12:K12"/>
    <mergeCell ref="L12:M12"/>
    <mergeCell ref="L18:M18"/>
    <mergeCell ref="L16:M16"/>
    <mergeCell ref="E15:H18"/>
    <mergeCell ref="I15:K16"/>
    <mergeCell ref="L15:M15"/>
    <mergeCell ref="I17:K18"/>
    <mergeCell ref="L17:M17"/>
    <mergeCell ref="L14:M14"/>
    <mergeCell ref="C23:C36"/>
    <mergeCell ref="D23:J23"/>
    <mergeCell ref="L23:M23"/>
    <mergeCell ref="N23:O23"/>
    <mergeCell ref="B20:C20"/>
    <mergeCell ref="D20:AB20"/>
    <mergeCell ref="C21:K21"/>
    <mergeCell ref="L21:Z21"/>
    <mergeCell ref="C22:K22"/>
    <mergeCell ref="L22:M22"/>
    <mergeCell ref="N22:O22"/>
    <mergeCell ref="P22:Q22"/>
    <mergeCell ref="R22:S22"/>
    <mergeCell ref="R23:S23"/>
    <mergeCell ref="T23:U23"/>
    <mergeCell ref="V23:W23"/>
    <mergeCell ref="X23:Z23"/>
    <mergeCell ref="T22:U22"/>
    <mergeCell ref="V22:W22"/>
    <mergeCell ref="X22:Z22"/>
    <mergeCell ref="N28:O28"/>
    <mergeCell ref="F25:G25"/>
    <mergeCell ref="I25:J25"/>
    <mergeCell ref="F30:G30"/>
    <mergeCell ref="I30:J30"/>
    <mergeCell ref="L30:M30"/>
    <mergeCell ref="N30:O30"/>
    <mergeCell ref="P30:Q30"/>
    <mergeCell ref="R30:S30"/>
    <mergeCell ref="T30:U30"/>
    <mergeCell ref="F29:G29"/>
    <mergeCell ref="I29:J29"/>
    <mergeCell ref="L29:M29"/>
    <mergeCell ref="N29:O29"/>
    <mergeCell ref="P29:Q29"/>
    <mergeCell ref="R29:S29"/>
    <mergeCell ref="T29:U29"/>
    <mergeCell ref="L25:M25"/>
    <mergeCell ref="N25:O25"/>
    <mergeCell ref="P25:Q25"/>
    <mergeCell ref="R25:S25"/>
    <mergeCell ref="T25:U25"/>
    <mergeCell ref="L28:M28"/>
    <mergeCell ref="T28:U28"/>
    <mergeCell ref="AA31:AF31"/>
    <mergeCell ref="AA33:AF33"/>
    <mergeCell ref="AA35:AF35"/>
    <mergeCell ref="AA36:AF36"/>
    <mergeCell ref="X30:Z30"/>
    <mergeCell ref="L35:M35"/>
    <mergeCell ref="N35:O35"/>
    <mergeCell ref="P35:Q35"/>
    <mergeCell ref="R35:S35"/>
    <mergeCell ref="T35:U35"/>
    <mergeCell ref="R31:S31"/>
    <mergeCell ref="T31:U31"/>
    <mergeCell ref="R36:S36"/>
    <mergeCell ref="T36:U36"/>
    <mergeCell ref="X36:Z36"/>
    <mergeCell ref="AA32:AF32"/>
    <mergeCell ref="AA30:AF30"/>
    <mergeCell ref="P39:Q39"/>
    <mergeCell ref="R39:S39"/>
    <mergeCell ref="T39:U39"/>
    <mergeCell ref="F41:G41"/>
    <mergeCell ref="I41:J41"/>
    <mergeCell ref="L41:M41"/>
    <mergeCell ref="Z13:AA13"/>
    <mergeCell ref="AC13:AD13"/>
    <mergeCell ref="V36:W36"/>
    <mergeCell ref="V31:W31"/>
    <mergeCell ref="X31:Z31"/>
    <mergeCell ref="V30:W30"/>
    <mergeCell ref="F31:G31"/>
    <mergeCell ref="I31:J31"/>
    <mergeCell ref="L31:M31"/>
    <mergeCell ref="N31:O31"/>
    <mergeCell ref="P31:Q31"/>
    <mergeCell ref="F33:G33"/>
    <mergeCell ref="I33:J33"/>
    <mergeCell ref="F36:G36"/>
    <mergeCell ref="I36:J36"/>
    <mergeCell ref="L36:M36"/>
    <mergeCell ref="N36:O36"/>
    <mergeCell ref="P36:Q36"/>
    <mergeCell ref="O11:P11"/>
    <mergeCell ref="W18:X18"/>
    <mergeCell ref="W16:X16"/>
    <mergeCell ref="W14:X14"/>
    <mergeCell ref="AC10:AD10"/>
    <mergeCell ref="AF10:AG10"/>
    <mergeCell ref="W11:X11"/>
    <mergeCell ref="Z11:AA11"/>
    <mergeCell ref="O12:P12"/>
    <mergeCell ref="U12:V12"/>
    <mergeCell ref="U11:V11"/>
    <mergeCell ref="W17:X17"/>
    <mergeCell ref="Z17:AA17"/>
    <mergeCell ref="AC17:AD17"/>
    <mergeCell ref="AF17:AG17"/>
    <mergeCell ref="O10:P10"/>
    <mergeCell ref="R14:S14"/>
    <mergeCell ref="R13:S13"/>
    <mergeCell ref="R12:S12"/>
    <mergeCell ref="R11:S11"/>
    <mergeCell ref="R10:S10"/>
    <mergeCell ref="U10:V10"/>
    <mergeCell ref="W10:X10"/>
    <mergeCell ref="Z10:AA10"/>
    <mergeCell ref="U14:V14"/>
    <mergeCell ref="AF15:AG15"/>
    <mergeCell ref="Z16:AA16"/>
    <mergeCell ref="AC16:AD16"/>
    <mergeCell ref="Z18:AA18"/>
    <mergeCell ref="AC18:AD18"/>
    <mergeCell ref="AF18:AG18"/>
    <mergeCell ref="AC11:AD11"/>
    <mergeCell ref="AF11:AG11"/>
    <mergeCell ref="W12:X12"/>
    <mergeCell ref="Z12:AA12"/>
    <mergeCell ref="AC12:AD12"/>
    <mergeCell ref="AF12:AG12"/>
    <mergeCell ref="AF13:AG13"/>
    <mergeCell ref="AF16:AG16"/>
    <mergeCell ref="Z14:AA14"/>
    <mergeCell ref="AC14:AD14"/>
    <mergeCell ref="AF14:AG14"/>
    <mergeCell ref="U15:V15"/>
    <mergeCell ref="AA21:AK21"/>
    <mergeCell ref="AG28:AK28"/>
    <mergeCell ref="AG29:AK29"/>
    <mergeCell ref="AG30:AK30"/>
    <mergeCell ref="AG22:AK22"/>
    <mergeCell ref="AG23:AK23"/>
    <mergeCell ref="AL36:AM36"/>
    <mergeCell ref="AL35:AM35"/>
    <mergeCell ref="AG33:AK33"/>
    <mergeCell ref="AA23:AF23"/>
    <mergeCell ref="AA24:AF24"/>
    <mergeCell ref="AA25:AF25"/>
    <mergeCell ref="AA28:AF28"/>
    <mergeCell ref="AA29:AF29"/>
    <mergeCell ref="AA22:AF22"/>
    <mergeCell ref="AL24:AM24"/>
    <mergeCell ref="AG34:AK34"/>
    <mergeCell ref="AL34:AM34"/>
    <mergeCell ref="AG24:AK24"/>
    <mergeCell ref="AG25:AK25"/>
    <mergeCell ref="AG31:AK31"/>
    <mergeCell ref="AG35:AK35"/>
    <mergeCell ref="AG36:AK36"/>
    <mergeCell ref="AL21:AM22"/>
    <mergeCell ref="AL31:AM31"/>
    <mergeCell ref="AL30:AM30"/>
    <mergeCell ref="AL29:AM29"/>
    <mergeCell ref="AL28:AM28"/>
    <mergeCell ref="AL25:AM25"/>
    <mergeCell ref="AQ22:AR22"/>
    <mergeCell ref="AS22:AT22"/>
    <mergeCell ref="AU22:AV22"/>
    <mergeCell ref="AW22:AX22"/>
    <mergeCell ref="AQ24:AR24"/>
    <mergeCell ref="AS24:AT24"/>
    <mergeCell ref="AU24:AV24"/>
    <mergeCell ref="AW24:AX24"/>
    <mergeCell ref="AQ28:AR28"/>
    <mergeCell ref="AS28:AT28"/>
    <mergeCell ref="AU28:AV28"/>
    <mergeCell ref="AW28:AX28"/>
    <mergeCell ref="AQ30:AR30"/>
    <mergeCell ref="AS30:AT30"/>
    <mergeCell ref="AU30:AV30"/>
    <mergeCell ref="AW30:AX30"/>
    <mergeCell ref="AL23:AM23"/>
    <mergeCell ref="AW26:AX26"/>
    <mergeCell ref="AY22:AZ22"/>
    <mergeCell ref="BA22:BB22"/>
    <mergeCell ref="BC22:BE22"/>
    <mergeCell ref="AQ23:AR23"/>
    <mergeCell ref="AS23:AT23"/>
    <mergeCell ref="AU23:AV23"/>
    <mergeCell ref="AW23:AX23"/>
    <mergeCell ref="AY23:AZ23"/>
    <mergeCell ref="BA23:BB23"/>
    <mergeCell ref="BC23:BD23"/>
    <mergeCell ref="AY24:AZ24"/>
    <mergeCell ref="BA24:BB24"/>
    <mergeCell ref="BC24:BD24"/>
    <mergeCell ref="AQ25:AR25"/>
    <mergeCell ref="AS25:AT25"/>
    <mergeCell ref="AU25:AV25"/>
    <mergeCell ref="AW25:AX25"/>
    <mergeCell ref="AY25:AZ25"/>
    <mergeCell ref="BA25:BB25"/>
    <mergeCell ref="BC25:BD25"/>
    <mergeCell ref="AY28:AZ28"/>
    <mergeCell ref="BA28:BB28"/>
    <mergeCell ref="BC28:BD28"/>
    <mergeCell ref="AQ29:AR29"/>
    <mergeCell ref="AS29:AT29"/>
    <mergeCell ref="AU29:AV29"/>
    <mergeCell ref="AW29:AX29"/>
    <mergeCell ref="AY29:AZ29"/>
    <mergeCell ref="BA29:BB29"/>
    <mergeCell ref="BC29:BD29"/>
    <mergeCell ref="AY30:AZ30"/>
    <mergeCell ref="BA30:BB30"/>
    <mergeCell ref="BC30:BD30"/>
    <mergeCell ref="AQ31:AR31"/>
    <mergeCell ref="AS31:AT31"/>
    <mergeCell ref="AU31:AV31"/>
    <mergeCell ref="AW31:AX31"/>
    <mergeCell ref="AY31:AZ31"/>
    <mergeCell ref="BA31:BB31"/>
    <mergeCell ref="BC31:BD31"/>
    <mergeCell ref="AQ35:AR35"/>
    <mergeCell ref="AS35:AT35"/>
    <mergeCell ref="AU35:AV35"/>
    <mergeCell ref="AW35:AX35"/>
    <mergeCell ref="AY35:AZ35"/>
    <mergeCell ref="BA35:BB35"/>
    <mergeCell ref="BC35:BD35"/>
    <mergeCell ref="AQ36:AR36"/>
    <mergeCell ref="AS36:AT36"/>
    <mergeCell ref="AU36:AV36"/>
    <mergeCell ref="AW36:AX36"/>
    <mergeCell ref="AY36:AZ36"/>
    <mergeCell ref="BA36:BB36"/>
    <mergeCell ref="BC36:BD36"/>
    <mergeCell ref="C9:K9"/>
    <mergeCell ref="L9:M9"/>
    <mergeCell ref="O9:P9"/>
    <mergeCell ref="R9:S9"/>
    <mergeCell ref="U9:V9"/>
    <mergeCell ref="W9:X9"/>
    <mergeCell ref="Z9:AA9"/>
    <mergeCell ref="AC9:AD9"/>
    <mergeCell ref="AF9:AG9"/>
    <mergeCell ref="F59:J59"/>
    <mergeCell ref="N59:Y59"/>
    <mergeCell ref="F60:J60"/>
    <mergeCell ref="N60:Y60"/>
    <mergeCell ref="AE57:AM58"/>
    <mergeCell ref="BX51:CF51"/>
    <mergeCell ref="BW59:BX59"/>
    <mergeCell ref="C51:AA51"/>
    <mergeCell ref="D53:AB54"/>
    <mergeCell ref="D55:AB56"/>
    <mergeCell ref="D57:AB57"/>
    <mergeCell ref="E58:AB58"/>
    <mergeCell ref="B57:C57"/>
    <mergeCell ref="AE55:AM56"/>
    <mergeCell ref="AE53:AM54"/>
    <mergeCell ref="C52:AA52"/>
  </mergeCells>
  <phoneticPr fontId="4"/>
  <conditionalFormatting sqref="L9:M18 O9:P18 R9:S18 U9:X18 Z9:AA18 AC9:AD18 AF9:AG18">
    <cfRule type="containsBlanks" dxfId="325" priority="9">
      <formula>LEN(TRIM(L9))=0</formula>
    </cfRule>
  </conditionalFormatting>
  <conditionalFormatting sqref="L23:W50">
    <cfRule type="containsBlanks" dxfId="324" priority="14">
      <formula>LEN(TRIM(L23))=0</formula>
    </cfRule>
  </conditionalFormatting>
  <conditionalFormatting sqref="U85:W87">
    <cfRule type="cellIs" dxfId="323" priority="18" operator="equal">
      <formula>"NG"</formula>
    </cfRule>
    <cfRule type="cellIs" dxfId="322" priority="19" operator="equal">
      <formula>"NG"</formula>
    </cfRule>
  </conditionalFormatting>
  <conditionalFormatting sqref="AA23:AA50">
    <cfRule type="expression" dxfId="321" priority="86">
      <formula>$AA23=0</formula>
    </cfRule>
    <cfRule type="expression" dxfId="320" priority="88">
      <formula>$BF23&lt;$AG23</formula>
    </cfRule>
  </conditionalFormatting>
  <dataValidations count="1">
    <dataValidation imeMode="off" allowBlank="1" showInputMessage="1" showErrorMessage="1" sqref="L9:M18 O9:P18 R9:S18 U9:X18 Z9:AA18 AC9:AD18 AF9:AG18 AA23:AA50 L23:W50" xr:uid="{E0E2466C-4834-4B61-BCF6-6B9A5AE8787E}"/>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9555" r:id="rId4" name="Check Box 21">
              <controlPr defaultSize="0" autoFill="0" autoLine="0" autoPict="0">
                <anchor moveWithCells="1">
                  <from>
                    <xdr:col>17</xdr:col>
                    <xdr:colOff>133350</xdr:colOff>
                    <xdr:row>4</xdr:row>
                    <xdr:rowOff>19050</xdr:rowOff>
                  </from>
                  <to>
                    <xdr:col>21</xdr:col>
                    <xdr:colOff>66675</xdr:colOff>
                    <xdr:row>5</xdr:row>
                    <xdr:rowOff>85725</xdr:rowOff>
                  </to>
                </anchor>
              </controlPr>
            </control>
          </mc:Choice>
        </mc:AlternateContent>
        <mc:AlternateContent xmlns:mc="http://schemas.openxmlformats.org/markup-compatibility/2006">
          <mc:Choice Requires="x14">
            <control shapeId="919556" r:id="rId5" name="Check Box 22">
              <controlPr defaultSize="0" autoFill="0" autoLine="0" autoPict="0">
                <anchor moveWithCells="1">
                  <from>
                    <xdr:col>20</xdr:col>
                    <xdr:colOff>152400</xdr:colOff>
                    <xdr:row>4</xdr:row>
                    <xdr:rowOff>19050</xdr:rowOff>
                  </from>
                  <to>
                    <xdr:col>24</xdr:col>
                    <xdr:colOff>95250</xdr:colOff>
                    <xdr:row>5</xdr:row>
                    <xdr:rowOff>95250</xdr:rowOff>
                  </to>
                </anchor>
              </controlPr>
            </control>
          </mc:Choice>
        </mc:AlternateContent>
        <mc:AlternateContent xmlns:mc="http://schemas.openxmlformats.org/markup-compatibility/2006">
          <mc:Choice Requires="x14">
            <control shapeId="919557" r:id="rId6" name="Check Box 23">
              <controlPr defaultSize="0" autoFill="0" autoLine="0" autoPict="0">
                <anchor moveWithCells="1">
                  <from>
                    <xdr:col>24</xdr:col>
                    <xdr:colOff>114300</xdr:colOff>
                    <xdr:row>4</xdr:row>
                    <xdr:rowOff>19050</xdr:rowOff>
                  </from>
                  <to>
                    <xdr:col>28</xdr:col>
                    <xdr:colOff>142875</xdr:colOff>
                    <xdr:row>5</xdr:row>
                    <xdr:rowOff>95250</xdr:rowOff>
                  </to>
                </anchor>
              </controlPr>
            </control>
          </mc:Choice>
        </mc:AlternateContent>
        <mc:AlternateContent xmlns:mc="http://schemas.openxmlformats.org/markup-compatibility/2006">
          <mc:Choice Requires="x14">
            <control shapeId="919584" r:id="rId7" name="Check Box 11">
              <controlPr defaultSize="0" autoFill="0" autoLine="0" autoPict="0">
                <anchor moveWithCells="1">
                  <from>
                    <xdr:col>21</xdr:col>
                    <xdr:colOff>57150</xdr:colOff>
                    <xdr:row>56</xdr:row>
                    <xdr:rowOff>0</xdr:rowOff>
                  </from>
                  <to>
                    <xdr:col>24</xdr:col>
                    <xdr:colOff>171450</xdr:colOff>
                    <xdr:row>57</xdr:row>
                    <xdr:rowOff>19050</xdr:rowOff>
                  </to>
                </anchor>
              </controlPr>
            </control>
          </mc:Choice>
        </mc:AlternateContent>
        <mc:AlternateContent xmlns:mc="http://schemas.openxmlformats.org/markup-compatibility/2006">
          <mc:Choice Requires="x14">
            <control shapeId="919585" r:id="rId8" name="Check Box 12">
              <controlPr defaultSize="0" autoFill="0" autoLine="0" autoPict="0">
                <anchor moveWithCells="1">
                  <from>
                    <xdr:col>25</xdr:col>
                    <xdr:colOff>95250</xdr:colOff>
                    <xdr:row>56</xdr:row>
                    <xdr:rowOff>0</xdr:rowOff>
                  </from>
                  <to>
                    <xdr:col>28</xdr:col>
                    <xdr:colOff>161925</xdr:colOff>
                    <xdr:row>57</xdr:row>
                    <xdr:rowOff>19050</xdr:rowOff>
                  </to>
                </anchor>
              </controlPr>
            </control>
          </mc:Choice>
        </mc:AlternateContent>
        <mc:AlternateContent xmlns:mc="http://schemas.openxmlformats.org/markup-compatibility/2006">
          <mc:Choice Requires="x14">
            <control shapeId="919586" r:id="rId9" name="Check Box 37">
              <controlPr defaultSize="0" autoFill="0" autoLine="0" autoPict="0">
                <anchor moveWithCells="1">
                  <from>
                    <xdr:col>3</xdr:col>
                    <xdr:colOff>171450</xdr:colOff>
                    <xdr:row>58</xdr:row>
                    <xdr:rowOff>0</xdr:rowOff>
                  </from>
                  <to>
                    <xdr:col>5</xdr:col>
                    <xdr:colOff>19050</xdr:colOff>
                    <xdr:row>59</xdr:row>
                    <xdr:rowOff>19050</xdr:rowOff>
                  </to>
                </anchor>
              </controlPr>
            </control>
          </mc:Choice>
        </mc:AlternateContent>
        <mc:AlternateContent xmlns:mc="http://schemas.openxmlformats.org/markup-compatibility/2006">
          <mc:Choice Requires="x14">
            <control shapeId="919587" r:id="rId10" name="Check Box 38">
              <controlPr defaultSize="0" autoFill="0" autoLine="0" autoPict="0">
                <anchor moveWithCells="1">
                  <from>
                    <xdr:col>11</xdr:col>
                    <xdr:colOff>76200</xdr:colOff>
                    <xdr:row>57</xdr:row>
                    <xdr:rowOff>152400</xdr:rowOff>
                  </from>
                  <to>
                    <xdr:col>12</xdr:col>
                    <xdr:colOff>85725</xdr:colOff>
                    <xdr:row>59</xdr:row>
                    <xdr:rowOff>9525</xdr:rowOff>
                  </to>
                </anchor>
              </controlPr>
            </control>
          </mc:Choice>
        </mc:AlternateContent>
        <mc:AlternateContent xmlns:mc="http://schemas.openxmlformats.org/markup-compatibility/2006">
          <mc:Choice Requires="x14">
            <control shapeId="919588" r:id="rId11" name="Check Box 39">
              <controlPr defaultSize="0" autoFill="0" autoLine="0" autoPict="0">
                <anchor moveWithCells="1">
                  <from>
                    <xdr:col>3</xdr:col>
                    <xdr:colOff>171450</xdr:colOff>
                    <xdr:row>58</xdr:row>
                    <xdr:rowOff>152400</xdr:rowOff>
                  </from>
                  <to>
                    <xdr:col>5</xdr:col>
                    <xdr:colOff>9525</xdr:colOff>
                    <xdr:row>60</xdr:row>
                    <xdr:rowOff>9525</xdr:rowOff>
                  </to>
                </anchor>
              </controlPr>
            </control>
          </mc:Choice>
        </mc:AlternateContent>
        <mc:AlternateContent xmlns:mc="http://schemas.openxmlformats.org/markup-compatibility/2006">
          <mc:Choice Requires="x14">
            <control shapeId="919589" r:id="rId12" name="Check Box 41">
              <controlPr defaultSize="0" autoFill="0" autoLine="0" autoPict="0">
                <anchor moveWithCells="1">
                  <from>
                    <xdr:col>11</xdr:col>
                    <xdr:colOff>76200</xdr:colOff>
                    <xdr:row>58</xdr:row>
                    <xdr:rowOff>152400</xdr:rowOff>
                  </from>
                  <to>
                    <xdr:col>12</xdr:col>
                    <xdr:colOff>85725</xdr:colOff>
                    <xdr:row>60</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1C5FF-D185-4ED4-B880-7AC019B2892C}">
  <sheetPr codeName="Sheet9">
    <tabColor rgb="FFFFC000"/>
  </sheetPr>
  <dimension ref="A1:BW97"/>
  <sheetViews>
    <sheetView showGridLines="0" view="pageBreakPreview" topLeftCell="A28" zoomScaleNormal="100" zoomScaleSheetLayoutView="100" workbookViewId="0">
      <selection activeCell="D17" sqref="D17:Z19"/>
    </sheetView>
  </sheetViews>
  <sheetFormatPr defaultColWidth="8" defaultRowHeight="12"/>
  <cols>
    <col min="1" max="1" width="1.375" style="12" customWidth="1"/>
    <col min="2" max="27" width="2.375" style="12" customWidth="1"/>
    <col min="28" max="28" width="2.375" style="48" customWidth="1"/>
    <col min="29" max="61" width="2.375" style="12" customWidth="1"/>
    <col min="62" max="83" width="2.625" style="12" customWidth="1"/>
    <col min="84" max="16384" width="8" style="12"/>
  </cols>
  <sheetData>
    <row r="1" spans="1:70" ht="14.1" customHeight="1">
      <c r="A1" s="1770" t="s">
        <v>1522</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N1" s="261"/>
      <c r="AO1" s="382"/>
      <c r="AP1" s="382"/>
      <c r="AQ1" s="382"/>
      <c r="AR1" s="382"/>
      <c r="AS1" s="382"/>
      <c r="AT1" s="261"/>
      <c r="AU1" s="261"/>
    </row>
    <row r="2" spans="1:70" ht="5.0999999999999996" customHeight="1" thickBot="1"/>
    <row r="3" spans="1:70" ht="14.1" customHeight="1">
      <c r="B3" s="1769" t="s">
        <v>1253</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2563"/>
      <c r="AB3" s="2780" t="s">
        <v>115</v>
      </c>
      <c r="AC3" s="2781"/>
      <c r="AD3" s="2781"/>
      <c r="AE3" s="2781"/>
      <c r="AF3" s="2781"/>
      <c r="AG3" s="2781"/>
      <c r="AH3" s="2781"/>
      <c r="AI3" s="2781"/>
      <c r="AJ3" s="2781"/>
      <c r="AK3" s="2781"/>
      <c r="AL3" s="1769"/>
      <c r="AM3" s="301"/>
    </row>
    <row r="4" spans="1:70" ht="14.1" customHeight="1">
      <c r="A4" s="245"/>
      <c r="B4" s="2782" t="s">
        <v>615</v>
      </c>
      <c r="C4" s="2783"/>
      <c r="D4" s="2784" t="s">
        <v>1254</v>
      </c>
      <c r="E4" s="2784"/>
      <c r="F4" s="2784"/>
      <c r="G4" s="2784"/>
      <c r="H4" s="2784"/>
      <c r="I4" s="2784"/>
      <c r="J4" s="2784"/>
      <c r="K4" s="2784"/>
      <c r="L4" s="2784"/>
      <c r="M4" s="2784"/>
      <c r="N4" s="2784"/>
      <c r="O4" s="2784"/>
      <c r="P4" s="2784"/>
      <c r="Q4" s="2784"/>
      <c r="R4" s="2784"/>
      <c r="S4" s="2784"/>
      <c r="T4" s="2784"/>
      <c r="U4" s="2784"/>
      <c r="V4" s="2784"/>
      <c r="W4" s="2784"/>
      <c r="X4" s="2784"/>
      <c r="Y4" s="2784"/>
      <c r="Z4" s="2784"/>
      <c r="AA4" s="1156"/>
      <c r="AB4" s="227" t="s">
        <v>499</v>
      </c>
      <c r="AC4" s="2721" t="s">
        <v>214</v>
      </c>
      <c r="AD4" s="2721"/>
      <c r="AE4" s="2721"/>
      <c r="AF4" s="2721"/>
      <c r="AG4" s="2721"/>
      <c r="AH4" s="2721"/>
      <c r="AI4" s="2721"/>
      <c r="AJ4" s="2721"/>
      <c r="AK4" s="2721"/>
      <c r="AL4" s="2721"/>
      <c r="AM4" s="44"/>
      <c r="AN4" s="2711"/>
      <c r="AO4" s="2785"/>
      <c r="AP4" s="2785"/>
      <c r="AQ4" s="2785"/>
      <c r="AR4" s="2785"/>
      <c r="AS4" s="2785"/>
      <c r="AT4" s="2785"/>
      <c r="AU4" s="2785"/>
      <c r="AV4" s="2785"/>
      <c r="AW4" s="2785"/>
      <c r="AX4" s="2785"/>
      <c r="AY4" s="2785"/>
      <c r="AZ4" s="2785"/>
      <c r="BA4" s="2785"/>
      <c r="BB4" s="2785"/>
      <c r="BC4" s="2785"/>
      <c r="BD4" s="2785"/>
      <c r="BE4" s="2785"/>
      <c r="BF4" s="2785"/>
      <c r="BG4" s="2785"/>
      <c r="BH4" s="2785"/>
      <c r="BI4" s="2785"/>
      <c r="BJ4" s="2785"/>
      <c r="BK4" s="2785"/>
      <c r="BL4" s="2785"/>
      <c r="BM4" s="2785"/>
      <c r="BN4" s="2785"/>
      <c r="BO4" s="2785"/>
      <c r="BP4" s="2785"/>
      <c r="BQ4" s="2785"/>
      <c r="BR4" s="2785"/>
    </row>
    <row r="5" spans="1:70" ht="14.1" customHeight="1">
      <c r="A5" s="245"/>
      <c r="B5" s="14"/>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098"/>
      <c r="AB5" s="1034"/>
      <c r="AC5" s="1638"/>
      <c r="AD5" s="1638"/>
      <c r="AE5" s="1638"/>
      <c r="AF5" s="1638"/>
      <c r="AG5" s="1638"/>
      <c r="AH5" s="1638"/>
      <c r="AI5" s="1638"/>
      <c r="AJ5" s="1638"/>
      <c r="AK5" s="1638"/>
      <c r="AL5" s="1638"/>
      <c r="AM5" s="44"/>
      <c r="AN5" s="2711"/>
      <c r="AO5" s="2785"/>
      <c r="AP5" s="2785"/>
      <c r="AQ5" s="2785"/>
      <c r="AR5" s="2785"/>
      <c r="AS5" s="2785"/>
      <c r="AT5" s="2785"/>
      <c r="AU5" s="2785"/>
      <c r="AV5" s="2785"/>
      <c r="AW5" s="2785"/>
      <c r="AX5" s="2785"/>
      <c r="AY5" s="2785"/>
      <c r="AZ5" s="2785"/>
      <c r="BA5" s="2785"/>
      <c r="BB5" s="2785"/>
      <c r="BC5" s="2785"/>
      <c r="BD5" s="2785"/>
      <c r="BE5" s="2785"/>
      <c r="BF5" s="2785"/>
      <c r="BG5" s="2785"/>
      <c r="BH5" s="2785"/>
      <c r="BI5" s="2785"/>
      <c r="BJ5" s="2785"/>
      <c r="BK5" s="2785"/>
      <c r="BL5" s="2785"/>
      <c r="BM5" s="2785"/>
      <c r="BN5" s="2785"/>
      <c r="BO5" s="2785"/>
      <c r="BP5" s="2785"/>
      <c r="BQ5" s="2785"/>
      <c r="BR5" s="2785"/>
    </row>
    <row r="6" spans="1:70" ht="14.1" customHeight="1">
      <c r="A6" s="245"/>
      <c r="B6" s="14"/>
      <c r="D6" s="936"/>
      <c r="E6" s="936"/>
      <c r="F6" s="936"/>
      <c r="G6" s="936"/>
      <c r="H6" s="936"/>
      <c r="I6" s="936"/>
      <c r="J6" s="936"/>
      <c r="K6" s="936"/>
      <c r="L6" s="936"/>
      <c r="M6" s="936"/>
      <c r="N6" s="936"/>
      <c r="O6" s="936"/>
      <c r="P6" s="936"/>
      <c r="Q6" s="936"/>
      <c r="R6" s="936"/>
      <c r="S6" s="936"/>
      <c r="T6" s="936"/>
      <c r="U6" s="936"/>
      <c r="V6" s="936"/>
      <c r="W6" s="936"/>
      <c r="X6" s="936"/>
      <c r="Y6" s="936"/>
      <c r="Z6" s="936"/>
      <c r="AA6" s="1098"/>
      <c r="AB6" s="1034"/>
      <c r="AC6" s="1638"/>
      <c r="AD6" s="1638"/>
      <c r="AE6" s="1638"/>
      <c r="AF6" s="1638"/>
      <c r="AG6" s="1638"/>
      <c r="AH6" s="1638"/>
      <c r="AI6" s="1638"/>
      <c r="AJ6" s="1638"/>
      <c r="AK6" s="1638"/>
      <c r="AL6" s="1638"/>
      <c r="AM6" s="44"/>
      <c r="AN6" s="299"/>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c r="BM6" s="300"/>
      <c r="BN6" s="300"/>
      <c r="BO6" s="300"/>
      <c r="BP6" s="300"/>
      <c r="BQ6" s="300"/>
      <c r="BR6" s="300"/>
    </row>
    <row r="7" spans="1:70" ht="14.1" customHeight="1">
      <c r="A7" s="245"/>
      <c r="B7" s="14"/>
      <c r="C7" s="228" t="s">
        <v>469</v>
      </c>
      <c r="D7" s="1632" t="s">
        <v>1255</v>
      </c>
      <c r="E7" s="1632"/>
      <c r="F7" s="1632"/>
      <c r="G7" s="1632"/>
      <c r="H7" s="1632"/>
      <c r="I7" s="1632"/>
      <c r="J7" s="1632"/>
      <c r="K7" s="1632"/>
      <c r="L7" s="1632"/>
      <c r="M7" s="1632"/>
      <c r="N7" s="1632"/>
      <c r="O7" s="1632"/>
      <c r="P7" s="1632"/>
      <c r="Q7" s="1632"/>
      <c r="R7" s="1632"/>
      <c r="S7" s="1632"/>
      <c r="T7" s="1632"/>
      <c r="U7" s="1632"/>
      <c r="V7" s="1632"/>
      <c r="W7" s="1632"/>
      <c r="X7" s="1632"/>
      <c r="Y7" s="1632"/>
      <c r="Z7" s="1632"/>
      <c r="AA7" s="1157"/>
      <c r="AB7" s="1034"/>
      <c r="AC7" s="1638"/>
      <c r="AD7" s="1638"/>
      <c r="AE7" s="1638"/>
      <c r="AF7" s="1638"/>
      <c r="AG7" s="1638"/>
      <c r="AH7" s="1638"/>
      <c r="AI7" s="1638"/>
      <c r="AJ7" s="1638"/>
      <c r="AK7" s="1638"/>
      <c r="AL7" s="1638"/>
      <c r="AM7" s="44"/>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row>
    <row r="8" spans="1:70" ht="14.1" customHeight="1">
      <c r="A8" s="245"/>
      <c r="B8" s="14"/>
      <c r="C8" s="245"/>
      <c r="D8" s="2003" t="s">
        <v>212</v>
      </c>
      <c r="E8" s="2003"/>
      <c r="F8" s="2003"/>
      <c r="G8" s="2003"/>
      <c r="H8" s="2003"/>
      <c r="I8" s="2003"/>
      <c r="J8" s="245"/>
      <c r="K8" s="245"/>
      <c r="L8" s="245"/>
      <c r="M8" s="245"/>
      <c r="N8" s="245"/>
      <c r="O8" s="245"/>
      <c r="P8" s="245"/>
      <c r="Q8" s="245"/>
      <c r="R8" s="245"/>
      <c r="S8" s="245"/>
      <c r="T8" s="245"/>
      <c r="U8" s="2003" t="s">
        <v>497</v>
      </c>
      <c r="V8" s="2003"/>
      <c r="W8" s="2003"/>
      <c r="X8" s="2003"/>
      <c r="Y8" s="2003"/>
      <c r="Z8" s="2003"/>
      <c r="AA8" s="2753"/>
      <c r="AB8" s="2753"/>
      <c r="AC8" s="2753"/>
      <c r="AD8" s="2753"/>
      <c r="AE8" s="2753"/>
      <c r="AF8" s="2753"/>
      <c r="AG8" s="2753"/>
      <c r="AH8" s="2753"/>
      <c r="AI8" s="2753"/>
      <c r="AJ8" s="2753"/>
      <c r="AK8" s="2753"/>
      <c r="AL8" s="253"/>
      <c r="AM8" s="44"/>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3"/>
      <c r="BN8" s="253"/>
      <c r="BO8" s="253"/>
      <c r="BP8" s="253"/>
      <c r="BQ8" s="253"/>
    </row>
    <row r="9" spans="1:70" ht="14.1" customHeight="1">
      <c r="A9" s="245"/>
      <c r="B9" s="14"/>
      <c r="C9" s="1050"/>
      <c r="D9" s="2751" t="s">
        <v>1374</v>
      </c>
      <c r="E9" s="2751"/>
      <c r="F9" s="2751"/>
      <c r="G9" s="2751"/>
      <c r="H9" s="2751"/>
      <c r="I9" s="2751"/>
      <c r="J9" s="1852" t="s">
        <v>213</v>
      </c>
      <c r="K9" s="1853"/>
      <c r="L9" s="1853"/>
      <c r="M9" s="1853"/>
      <c r="N9" s="1853"/>
      <c r="O9" s="1853"/>
      <c r="P9" s="1853"/>
      <c r="Q9" s="1853"/>
      <c r="R9" s="1853"/>
      <c r="S9" s="1853"/>
      <c r="T9" s="1853"/>
      <c r="U9" s="2767" t="s">
        <v>1374</v>
      </c>
      <c r="V9" s="2751"/>
      <c r="W9" s="2751"/>
      <c r="X9" s="2751"/>
      <c r="Y9" s="2751"/>
      <c r="Z9" s="2751"/>
      <c r="AA9" s="1852" t="s">
        <v>213</v>
      </c>
      <c r="AB9" s="1853"/>
      <c r="AC9" s="1853"/>
      <c r="AD9" s="1853"/>
      <c r="AE9" s="1853"/>
      <c r="AF9" s="1853"/>
      <c r="AG9" s="1853"/>
      <c r="AH9" s="1853"/>
      <c r="AI9" s="1853"/>
      <c r="AJ9" s="1853"/>
      <c r="AK9" s="1854"/>
      <c r="AL9" s="253"/>
      <c r="AM9" s="159"/>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c r="BM9" s="253"/>
      <c r="BN9" s="253"/>
      <c r="BO9" s="253"/>
      <c r="BP9" s="253"/>
      <c r="BQ9" s="253"/>
    </row>
    <row r="10" spans="1:70" ht="14.1" customHeight="1">
      <c r="A10" s="245"/>
      <c r="B10" s="14"/>
      <c r="C10" s="1050"/>
      <c r="D10" s="2800"/>
      <c r="E10" s="2796"/>
      <c r="F10" s="2796"/>
      <c r="G10" s="2796"/>
      <c r="H10" s="2796"/>
      <c r="I10" s="2797"/>
      <c r="J10" s="2761"/>
      <c r="K10" s="2762"/>
      <c r="L10" s="2762"/>
      <c r="M10" s="2762"/>
      <c r="N10" s="2762"/>
      <c r="O10" s="2762"/>
      <c r="P10" s="2762"/>
      <c r="Q10" s="2762"/>
      <c r="R10" s="2762"/>
      <c r="S10" s="2762"/>
      <c r="T10" s="2762"/>
      <c r="U10" s="2795"/>
      <c r="V10" s="2796"/>
      <c r="W10" s="2796"/>
      <c r="X10" s="2796"/>
      <c r="Y10" s="2796"/>
      <c r="Z10" s="2797"/>
      <c r="AA10" s="2761"/>
      <c r="AB10" s="2762"/>
      <c r="AC10" s="2762"/>
      <c r="AD10" s="2762"/>
      <c r="AE10" s="2762"/>
      <c r="AF10" s="2762"/>
      <c r="AG10" s="2762"/>
      <c r="AH10" s="2762"/>
      <c r="AI10" s="2762"/>
      <c r="AJ10" s="2762"/>
      <c r="AK10" s="2763"/>
      <c r="AL10" s="253"/>
      <c r="AM10" s="159"/>
      <c r="AN10" s="4"/>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row>
    <row r="11" spans="1:70" ht="14.1" customHeight="1">
      <c r="A11" s="245"/>
      <c r="B11" s="14"/>
      <c r="C11" s="1050"/>
      <c r="D11" s="2786"/>
      <c r="E11" s="2765"/>
      <c r="F11" s="2765"/>
      <c r="G11" s="2765"/>
      <c r="H11" s="2765"/>
      <c r="I11" s="2766"/>
      <c r="J11" s="2771"/>
      <c r="K11" s="2772"/>
      <c r="L11" s="2772"/>
      <c r="M11" s="2772"/>
      <c r="N11" s="2772"/>
      <c r="O11" s="2772"/>
      <c r="P11" s="2772"/>
      <c r="Q11" s="2772"/>
      <c r="R11" s="2772"/>
      <c r="S11" s="2772"/>
      <c r="T11" s="2772"/>
      <c r="U11" s="2764"/>
      <c r="V11" s="2765"/>
      <c r="W11" s="2765"/>
      <c r="X11" s="2765"/>
      <c r="Y11" s="2765"/>
      <c r="Z11" s="2766"/>
      <c r="AA11" s="2771"/>
      <c r="AB11" s="2772"/>
      <c r="AC11" s="2772"/>
      <c r="AD11" s="2772"/>
      <c r="AE11" s="2772"/>
      <c r="AF11" s="2772"/>
      <c r="AG11" s="2772"/>
      <c r="AH11" s="2772"/>
      <c r="AI11" s="2772"/>
      <c r="AJ11" s="2772"/>
      <c r="AK11" s="2773"/>
      <c r="AL11" s="264"/>
      <c r="AM11" s="44"/>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c r="BM11" s="253"/>
      <c r="BN11" s="253"/>
      <c r="BO11" s="253"/>
      <c r="BP11" s="253"/>
      <c r="BQ11" s="253"/>
    </row>
    <row r="12" spans="1:70" ht="14.1" customHeight="1">
      <c r="A12" s="245"/>
      <c r="B12" s="14"/>
      <c r="C12" s="1050"/>
      <c r="D12" s="2786"/>
      <c r="E12" s="2765"/>
      <c r="F12" s="2765"/>
      <c r="G12" s="2765"/>
      <c r="H12" s="2765"/>
      <c r="I12" s="2766"/>
      <c r="J12" s="2771"/>
      <c r="K12" s="2772"/>
      <c r="L12" s="2772"/>
      <c r="M12" s="2772"/>
      <c r="N12" s="2772"/>
      <c r="O12" s="2772"/>
      <c r="P12" s="2772"/>
      <c r="Q12" s="2772"/>
      <c r="R12" s="2772"/>
      <c r="S12" s="2772"/>
      <c r="T12" s="2772"/>
      <c r="U12" s="2764"/>
      <c r="V12" s="2765"/>
      <c r="W12" s="2765"/>
      <c r="X12" s="2765"/>
      <c r="Y12" s="2765"/>
      <c r="Z12" s="2766"/>
      <c r="AA12" s="2771"/>
      <c r="AB12" s="2772"/>
      <c r="AC12" s="2772"/>
      <c r="AD12" s="2772"/>
      <c r="AE12" s="2772"/>
      <c r="AF12" s="2772"/>
      <c r="AG12" s="2772"/>
      <c r="AH12" s="2772"/>
      <c r="AI12" s="2772"/>
      <c r="AJ12" s="2772"/>
      <c r="AK12" s="2773"/>
      <c r="AL12" s="4"/>
      <c r="AM12" s="159"/>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row>
    <row r="13" spans="1:70" ht="14.1" customHeight="1">
      <c r="A13" s="245"/>
      <c r="B13" s="14"/>
      <c r="C13" s="1050"/>
      <c r="D13" s="2788"/>
      <c r="E13" s="2789"/>
      <c r="F13" s="2789"/>
      <c r="G13" s="2789"/>
      <c r="H13" s="2789"/>
      <c r="I13" s="2790"/>
      <c r="J13" s="2791"/>
      <c r="K13" s="2792"/>
      <c r="L13" s="2792"/>
      <c r="M13" s="2792"/>
      <c r="N13" s="2792"/>
      <c r="O13" s="2792"/>
      <c r="P13" s="2792"/>
      <c r="Q13" s="2792"/>
      <c r="R13" s="2792"/>
      <c r="S13" s="2792"/>
      <c r="T13" s="2792"/>
      <c r="U13" s="2799"/>
      <c r="V13" s="2789"/>
      <c r="W13" s="2789"/>
      <c r="X13" s="2789"/>
      <c r="Y13" s="2789"/>
      <c r="Z13" s="2790"/>
      <c r="AA13" s="2791"/>
      <c r="AB13" s="2792"/>
      <c r="AC13" s="2792"/>
      <c r="AD13" s="2792"/>
      <c r="AE13" s="2792"/>
      <c r="AF13" s="2792"/>
      <c r="AG13" s="2792"/>
      <c r="AH13" s="2792"/>
      <c r="AI13" s="2792"/>
      <c r="AJ13" s="2792"/>
      <c r="AK13" s="2798"/>
      <c r="AL13" s="4"/>
      <c r="AM13" s="159"/>
      <c r="AN13" s="264"/>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row>
    <row r="14" spans="1:70" ht="14.1" customHeight="1">
      <c r="B14" s="166"/>
      <c r="C14" s="51"/>
      <c r="D14" s="939" t="s">
        <v>146</v>
      </c>
      <c r="E14" s="2045" t="s">
        <v>498</v>
      </c>
      <c r="F14" s="2045"/>
      <c r="G14" s="2045"/>
      <c r="H14" s="2045"/>
      <c r="I14" s="2045"/>
      <c r="J14" s="2045"/>
      <c r="K14" s="2045"/>
      <c r="L14" s="2045"/>
      <c r="M14" s="2045"/>
      <c r="N14" s="2045"/>
      <c r="O14" s="2045"/>
      <c r="P14" s="2045"/>
      <c r="Q14" s="2045"/>
      <c r="R14" s="2045"/>
      <c r="S14" s="2045"/>
      <c r="T14" s="2045"/>
      <c r="U14" s="2045"/>
      <c r="V14" s="2045"/>
      <c r="W14" s="2045"/>
      <c r="X14" s="2045"/>
      <c r="Y14" s="2045"/>
      <c r="Z14" s="2045"/>
      <c r="AA14" s="15"/>
      <c r="AB14" s="1034"/>
      <c r="AC14" s="4"/>
      <c r="AD14" s="4"/>
      <c r="AE14" s="4"/>
      <c r="AF14" s="4"/>
      <c r="AG14" s="4"/>
      <c r="AH14" s="4"/>
      <c r="AI14" s="4"/>
      <c r="AJ14" s="4"/>
      <c r="AK14" s="4"/>
      <c r="AL14" s="4"/>
      <c r="AM14" s="159"/>
      <c r="AN14" s="264"/>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253"/>
      <c r="BM14" s="253"/>
      <c r="BN14" s="253"/>
      <c r="BO14" s="253"/>
      <c r="BP14" s="253"/>
      <c r="BQ14" s="253"/>
    </row>
    <row r="15" spans="1:70" ht="14.1" customHeight="1">
      <c r="A15" s="245"/>
      <c r="B15" s="232"/>
      <c r="C15" s="245"/>
      <c r="D15" s="1035"/>
      <c r="E15" s="1035"/>
      <c r="F15" s="1035"/>
      <c r="G15" s="1035"/>
      <c r="H15" s="1035"/>
      <c r="I15" s="1035"/>
      <c r="J15" s="1035"/>
      <c r="K15" s="1035"/>
      <c r="L15" s="1035"/>
      <c r="M15" s="1035"/>
      <c r="N15" s="1035"/>
      <c r="O15" s="1035"/>
      <c r="P15" s="1035"/>
      <c r="Q15" s="1035"/>
      <c r="R15" s="1035"/>
      <c r="S15" s="1035"/>
      <c r="T15" s="1035"/>
      <c r="AA15" s="15"/>
      <c r="AB15" s="1034"/>
      <c r="AC15" s="4"/>
      <c r="AD15" s="4"/>
      <c r="AE15" s="4"/>
      <c r="AF15" s="4"/>
      <c r="AG15" s="4"/>
      <c r="AH15" s="4"/>
      <c r="AI15" s="4"/>
      <c r="AJ15" s="4"/>
      <c r="AK15" s="4"/>
      <c r="AL15" s="4"/>
      <c r="AM15" s="159"/>
      <c r="AN15" s="264"/>
      <c r="AO15" s="253"/>
      <c r="AP15" s="253"/>
      <c r="AQ15" s="253"/>
      <c r="AR15" s="253"/>
      <c r="AS15" s="253"/>
      <c r="AT15" s="253"/>
      <c r="AU15" s="253"/>
      <c r="AV15" s="253"/>
      <c r="AW15" s="253"/>
      <c r="AX15" s="253"/>
      <c r="AY15" s="253"/>
      <c r="AZ15" s="253"/>
      <c r="BA15" s="253"/>
      <c r="BB15" s="253"/>
      <c r="BC15" s="253"/>
      <c r="BD15" s="253"/>
      <c r="BE15" s="253"/>
      <c r="BF15" s="253"/>
      <c r="BG15" s="253"/>
      <c r="BH15" s="253"/>
      <c r="BI15" s="253"/>
      <c r="BJ15" s="253"/>
      <c r="BK15" s="253"/>
      <c r="BL15" s="253"/>
      <c r="BM15" s="253"/>
      <c r="BN15" s="253"/>
      <c r="BO15" s="253"/>
      <c r="BP15" s="253"/>
      <c r="BQ15" s="253"/>
    </row>
    <row r="16" spans="1:70" ht="14.1" customHeight="1">
      <c r="A16" s="245"/>
      <c r="B16" s="14"/>
      <c r="C16" s="228" t="s">
        <v>467</v>
      </c>
      <c r="D16" s="1632" t="s">
        <v>1375</v>
      </c>
      <c r="E16" s="1632"/>
      <c r="F16" s="1632"/>
      <c r="G16" s="1632"/>
      <c r="H16" s="1632"/>
      <c r="I16" s="1632"/>
      <c r="J16" s="1632"/>
      <c r="K16" s="1632"/>
      <c r="L16" s="1632"/>
      <c r="M16" s="1632"/>
      <c r="N16" s="1632"/>
      <c r="O16" s="1632"/>
      <c r="P16" s="1632"/>
      <c r="Q16" s="1632"/>
      <c r="R16" s="1632"/>
      <c r="S16" s="1632"/>
      <c r="T16" s="1632"/>
      <c r="U16" s="1632"/>
      <c r="V16" s="1632"/>
      <c r="W16" s="1632"/>
      <c r="X16" s="1632"/>
      <c r="Y16" s="1632"/>
      <c r="AA16" s="15"/>
      <c r="AB16" s="1034"/>
      <c r="AC16" s="253"/>
      <c r="AD16" s="253"/>
      <c r="AE16" s="253"/>
      <c r="AF16" s="253"/>
      <c r="AG16" s="253"/>
      <c r="AH16" s="253"/>
      <c r="AI16" s="253"/>
      <c r="AJ16" s="253"/>
      <c r="AK16" s="253"/>
      <c r="AL16" s="4"/>
      <c r="AM16" s="44"/>
      <c r="AN16" s="264"/>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253"/>
      <c r="BM16" s="253"/>
      <c r="BN16" s="253"/>
      <c r="BO16" s="253"/>
      <c r="BP16" s="253"/>
      <c r="BQ16" s="253"/>
    </row>
    <row r="17" spans="1:69" ht="14.1" customHeight="1">
      <c r="A17" s="245"/>
      <c r="B17" s="14"/>
      <c r="C17" s="245"/>
      <c r="D17" s="1792"/>
      <c r="E17" s="1792"/>
      <c r="F17" s="1792"/>
      <c r="G17" s="1792"/>
      <c r="H17" s="1792"/>
      <c r="I17" s="1792"/>
      <c r="J17" s="1792"/>
      <c r="K17" s="1792"/>
      <c r="L17" s="1792"/>
      <c r="M17" s="1792"/>
      <c r="N17" s="1792"/>
      <c r="O17" s="1792"/>
      <c r="P17" s="1792"/>
      <c r="Q17" s="1792"/>
      <c r="R17" s="1792"/>
      <c r="S17" s="1792"/>
      <c r="T17" s="1792"/>
      <c r="U17" s="1792"/>
      <c r="V17" s="1792"/>
      <c r="W17" s="1792"/>
      <c r="X17" s="1792"/>
      <c r="Y17" s="1792"/>
      <c r="Z17" s="1792"/>
      <c r="AA17" s="1159"/>
      <c r="AB17" s="1034"/>
      <c r="AC17" s="4"/>
      <c r="AD17" s="4"/>
      <c r="AE17" s="4"/>
      <c r="AF17" s="4"/>
      <c r="AG17" s="4"/>
      <c r="AH17" s="4"/>
      <c r="AI17" s="4"/>
      <c r="AJ17" s="4"/>
      <c r="AK17" s="4"/>
      <c r="AL17" s="4"/>
      <c r="AM17" s="44"/>
      <c r="AO17" s="253"/>
      <c r="AP17" s="253"/>
      <c r="AQ17" s="253"/>
      <c r="AR17" s="253"/>
      <c r="AS17" s="253"/>
      <c r="AT17" s="253"/>
      <c r="AU17" s="253"/>
      <c r="AV17" s="253"/>
      <c r="AW17" s="253"/>
      <c r="AX17" s="253"/>
      <c r="AY17" s="253"/>
      <c r="AZ17" s="253"/>
      <c r="BA17" s="253"/>
      <c r="BB17" s="253"/>
      <c r="BC17" s="253"/>
      <c r="BD17" s="253"/>
      <c r="BE17" s="253"/>
      <c r="BF17" s="253"/>
      <c r="BG17" s="253"/>
      <c r="BH17" s="253"/>
      <c r="BI17" s="253"/>
      <c r="BJ17" s="253"/>
      <c r="BK17" s="253"/>
      <c r="BL17" s="253"/>
      <c r="BM17" s="253"/>
      <c r="BN17" s="253"/>
      <c r="BO17" s="253"/>
      <c r="BP17" s="253"/>
      <c r="BQ17" s="253"/>
    </row>
    <row r="18" spans="1:69" ht="14.1" customHeight="1">
      <c r="A18" s="245"/>
      <c r="B18" s="17"/>
      <c r="D18" s="1792"/>
      <c r="E18" s="1792"/>
      <c r="F18" s="1792"/>
      <c r="G18" s="1792"/>
      <c r="H18" s="1792"/>
      <c r="I18" s="1792"/>
      <c r="J18" s="1792"/>
      <c r="K18" s="1792"/>
      <c r="L18" s="1792"/>
      <c r="M18" s="1792"/>
      <c r="N18" s="1792"/>
      <c r="O18" s="1792"/>
      <c r="P18" s="1792"/>
      <c r="Q18" s="1792"/>
      <c r="R18" s="1792"/>
      <c r="S18" s="1792"/>
      <c r="T18" s="1792"/>
      <c r="U18" s="1792"/>
      <c r="V18" s="1792"/>
      <c r="W18" s="1792"/>
      <c r="X18" s="1792"/>
      <c r="Y18" s="1792"/>
      <c r="Z18" s="1792"/>
      <c r="AA18" s="1159"/>
      <c r="AB18" s="1034"/>
      <c r="AC18" s="4"/>
      <c r="AD18" s="4"/>
      <c r="AE18" s="4"/>
      <c r="AF18" s="4"/>
      <c r="AG18" s="4"/>
      <c r="AH18" s="4"/>
      <c r="AI18" s="4"/>
      <c r="AJ18" s="4"/>
      <c r="AK18" s="4"/>
      <c r="AL18" s="4"/>
      <c r="AM18" s="44"/>
      <c r="AO18" s="253"/>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3"/>
      <c r="BM18" s="253"/>
      <c r="BN18" s="253"/>
      <c r="BO18" s="253"/>
      <c r="BP18" s="253"/>
      <c r="BQ18" s="253"/>
    </row>
    <row r="19" spans="1:69" ht="14.1" customHeight="1">
      <c r="A19" s="245"/>
      <c r="B19" s="17"/>
      <c r="D19" s="1792"/>
      <c r="E19" s="1792"/>
      <c r="F19" s="1792"/>
      <c r="G19" s="1792"/>
      <c r="H19" s="1792"/>
      <c r="I19" s="1792"/>
      <c r="J19" s="1792"/>
      <c r="K19" s="1792"/>
      <c r="L19" s="1792"/>
      <c r="M19" s="1792"/>
      <c r="N19" s="1792"/>
      <c r="O19" s="1792"/>
      <c r="P19" s="1792"/>
      <c r="Q19" s="1792"/>
      <c r="R19" s="1792"/>
      <c r="S19" s="1792"/>
      <c r="T19" s="1792"/>
      <c r="U19" s="1792"/>
      <c r="V19" s="1792"/>
      <c r="W19" s="1792"/>
      <c r="X19" s="1792"/>
      <c r="Y19" s="1792"/>
      <c r="Z19" s="1792"/>
      <c r="AA19" s="1159"/>
      <c r="AB19" s="1034"/>
      <c r="AC19" s="4"/>
      <c r="AD19" s="4"/>
      <c r="AE19" s="4"/>
      <c r="AF19" s="4"/>
      <c r="AG19" s="4"/>
      <c r="AH19" s="4"/>
      <c r="AI19" s="4"/>
      <c r="AJ19" s="4"/>
      <c r="AK19" s="4"/>
      <c r="AL19" s="4"/>
      <c r="AM19" s="44"/>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row>
    <row r="20" spans="1:69" ht="14.1" customHeight="1">
      <c r="A20" s="245"/>
      <c r="B20" s="14"/>
      <c r="C20" s="245"/>
      <c r="K20" s="231"/>
      <c r="L20" s="231"/>
      <c r="M20" s="231"/>
      <c r="N20" s="231"/>
      <c r="O20" s="231"/>
      <c r="P20" s="231"/>
      <c r="Q20" s="231"/>
      <c r="R20" s="231"/>
      <c r="S20" s="231"/>
      <c r="T20" s="231"/>
      <c r="U20" s="231"/>
      <c r="V20" s="231"/>
      <c r="W20" s="231"/>
      <c r="X20" s="231"/>
      <c r="Y20" s="231"/>
      <c r="Z20" s="231"/>
      <c r="AA20" s="1159"/>
      <c r="AB20" s="1034"/>
      <c r="AC20" s="4"/>
      <c r="AD20" s="4"/>
      <c r="AE20" s="4"/>
      <c r="AF20" s="4"/>
      <c r="AG20" s="4"/>
      <c r="AH20" s="4"/>
      <c r="AI20" s="4"/>
      <c r="AJ20" s="4"/>
      <c r="AK20" s="4"/>
      <c r="AL20" s="4"/>
      <c r="AM20" s="44"/>
      <c r="AO20" s="253"/>
      <c r="AP20" s="253"/>
      <c r="AQ20" s="253"/>
      <c r="AR20" s="253"/>
      <c r="AS20" s="253"/>
      <c r="AT20" s="253"/>
      <c r="AU20" s="253"/>
      <c r="AV20" s="253"/>
      <c r="AW20" s="253"/>
      <c r="AX20" s="253"/>
      <c r="AY20" s="253"/>
      <c r="AZ20" s="253"/>
      <c r="BA20" s="253"/>
      <c r="BB20" s="253"/>
      <c r="BC20" s="253"/>
      <c r="BD20" s="253"/>
      <c r="BE20" s="253"/>
      <c r="BF20" s="253"/>
      <c r="BG20" s="253"/>
      <c r="BH20" s="253"/>
      <c r="BI20" s="253"/>
      <c r="BJ20" s="253"/>
      <c r="BK20" s="253"/>
      <c r="BL20" s="253"/>
      <c r="BM20" s="253"/>
      <c r="BN20" s="253"/>
      <c r="BO20" s="253"/>
      <c r="BP20" s="253"/>
      <c r="BQ20" s="253"/>
    </row>
    <row r="21" spans="1:69" ht="14.1" customHeight="1">
      <c r="A21" s="245"/>
      <c r="B21" s="2689" t="s">
        <v>586</v>
      </c>
      <c r="C21" s="2793"/>
      <c r="D21" s="2045" t="s">
        <v>1072</v>
      </c>
      <c r="E21" s="2045"/>
      <c r="F21" s="2045"/>
      <c r="G21" s="2045"/>
      <c r="H21" s="2045"/>
      <c r="I21" s="2045"/>
      <c r="J21" s="2045"/>
      <c r="K21" s="2045"/>
      <c r="L21" s="2045"/>
      <c r="M21" s="2045"/>
      <c r="N21" s="2045"/>
      <c r="O21" s="2045"/>
      <c r="P21" s="2045"/>
      <c r="Q21" s="2045"/>
      <c r="R21" s="2045"/>
      <c r="S21" s="2045"/>
      <c r="T21" s="2045"/>
      <c r="U21" s="2045"/>
      <c r="V21" s="2045"/>
      <c r="W21" s="2045"/>
      <c r="X21" s="2045"/>
      <c r="Y21" s="2045"/>
      <c r="Z21" s="2045"/>
      <c r="AA21" s="1098"/>
      <c r="AB21" s="239" t="s">
        <v>124</v>
      </c>
      <c r="AC21" s="1638" t="s">
        <v>838</v>
      </c>
      <c r="AD21" s="1638"/>
      <c r="AE21" s="1638"/>
      <c r="AF21" s="1638"/>
      <c r="AG21" s="1638"/>
      <c r="AH21" s="1638"/>
      <c r="AI21" s="1638"/>
      <c r="AJ21" s="1638"/>
      <c r="AK21" s="1638"/>
      <c r="AL21" s="1638"/>
      <c r="AM21" s="159"/>
      <c r="AO21" s="253"/>
      <c r="AP21" s="253"/>
      <c r="AQ21" s="253"/>
      <c r="AR21" s="253"/>
      <c r="AS21" s="253"/>
      <c r="AT21" s="253"/>
      <c r="AU21" s="253"/>
      <c r="AV21" s="253"/>
      <c r="AW21" s="253"/>
      <c r="AX21" s="253"/>
      <c r="AY21" s="253"/>
      <c r="AZ21" s="253"/>
      <c r="BA21" s="253"/>
      <c r="BB21" s="253"/>
      <c r="BC21" s="253"/>
      <c r="BD21" s="253"/>
      <c r="BE21" s="253"/>
      <c r="BF21" s="253"/>
      <c r="BG21" s="253"/>
      <c r="BH21" s="253"/>
      <c r="BI21" s="253"/>
      <c r="BJ21" s="253"/>
      <c r="BK21" s="253"/>
      <c r="BL21" s="253"/>
      <c r="BM21" s="253"/>
      <c r="BN21" s="253"/>
      <c r="BO21" s="253"/>
      <c r="BP21" s="253"/>
      <c r="BQ21" s="253"/>
    </row>
    <row r="22" spans="1:69" ht="14.1" customHeight="1">
      <c r="A22" s="245"/>
      <c r="B22" s="14"/>
      <c r="C22" s="245"/>
      <c r="D22" s="59"/>
      <c r="E22" s="59"/>
      <c r="F22" s="59"/>
      <c r="G22" s="59"/>
      <c r="H22" s="59"/>
      <c r="I22" s="59"/>
      <c r="J22" s="59"/>
      <c r="K22" s="59"/>
      <c r="L22" s="59"/>
      <c r="M22" s="59"/>
      <c r="N22" s="59"/>
      <c r="O22" s="59"/>
      <c r="P22" s="59"/>
      <c r="Q22" s="59"/>
      <c r="R22" s="59"/>
      <c r="S22" s="59"/>
      <c r="T22" s="59"/>
      <c r="U22" s="59"/>
      <c r="V22" s="59"/>
      <c r="W22" s="59"/>
      <c r="X22" s="59"/>
      <c r="Y22" s="59"/>
      <c r="Z22" s="59"/>
      <c r="AA22" s="1098"/>
      <c r="AB22" s="243"/>
      <c r="AC22" s="1638"/>
      <c r="AD22" s="1638"/>
      <c r="AE22" s="1638"/>
      <c r="AF22" s="1638"/>
      <c r="AG22" s="1638"/>
      <c r="AH22" s="1638"/>
      <c r="AI22" s="1638"/>
      <c r="AJ22" s="1638"/>
      <c r="AK22" s="1638"/>
      <c r="AL22" s="1638"/>
      <c r="AM22" s="159"/>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row>
    <row r="23" spans="1:69" ht="14.1" customHeight="1">
      <c r="A23" s="245"/>
      <c r="B23" s="14"/>
      <c r="C23" s="1088" t="s">
        <v>464</v>
      </c>
      <c r="D23" s="1632" t="s">
        <v>1117</v>
      </c>
      <c r="E23" s="1632"/>
      <c r="F23" s="1632"/>
      <c r="G23" s="1632"/>
      <c r="H23" s="1632"/>
      <c r="I23" s="2794"/>
      <c r="J23" s="2794"/>
      <c r="K23" s="2794"/>
      <c r="L23" s="2794"/>
      <c r="M23" s="2794"/>
      <c r="N23" s="2794"/>
      <c r="O23" s="2794"/>
      <c r="P23" s="2794"/>
      <c r="Q23" s="2794"/>
      <c r="R23" s="2794"/>
      <c r="S23" s="2794"/>
      <c r="T23" s="2794"/>
      <c r="U23" s="2794"/>
      <c r="V23" s="2794"/>
      <c r="W23" s="2794"/>
      <c r="X23" s="2794"/>
      <c r="Y23" s="2794"/>
      <c r="Z23" s="2794"/>
      <c r="AA23" s="1098"/>
      <c r="AB23" s="239" t="s">
        <v>124</v>
      </c>
      <c r="AC23" s="1638" t="s">
        <v>787</v>
      </c>
      <c r="AD23" s="1638"/>
      <c r="AE23" s="1638"/>
      <c r="AF23" s="1638"/>
      <c r="AG23" s="1638"/>
      <c r="AH23" s="1638"/>
      <c r="AI23" s="1638"/>
      <c r="AJ23" s="1638"/>
      <c r="AK23" s="1638"/>
      <c r="AL23" s="1638"/>
      <c r="AM23" s="159"/>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c r="BK23" s="253"/>
      <c r="BL23" s="253"/>
      <c r="BM23" s="253"/>
      <c r="BN23" s="253"/>
      <c r="BO23" s="253"/>
      <c r="BP23" s="253"/>
      <c r="BQ23" s="253"/>
    </row>
    <row r="24" spans="1:69" ht="14.1" customHeight="1">
      <c r="A24" s="245"/>
      <c r="B24" s="14"/>
      <c r="D24" s="989" t="s">
        <v>494</v>
      </c>
      <c r="E24" s="2753" t="s">
        <v>495</v>
      </c>
      <c r="F24" s="2753"/>
      <c r="G24" s="2753"/>
      <c r="H24" s="2753"/>
      <c r="I24" s="2753"/>
      <c r="J24" s="2753"/>
      <c r="K24" s="2753"/>
      <c r="L24" s="2753"/>
      <c r="M24" s="1160" t="s">
        <v>496</v>
      </c>
      <c r="N24" s="2787" t="s">
        <v>1719</v>
      </c>
      <c r="O24" s="2787"/>
      <c r="P24" s="2752"/>
      <c r="Q24" s="2752"/>
      <c r="R24" s="1160" t="s">
        <v>98</v>
      </c>
      <c r="S24" s="2752"/>
      <c r="T24" s="2752"/>
      <c r="U24" s="1160" t="s">
        <v>28</v>
      </c>
      <c r="V24" s="2752"/>
      <c r="W24" s="2752"/>
      <c r="X24" s="2753" t="s">
        <v>313</v>
      </c>
      <c r="Y24" s="2753"/>
      <c r="AA24" s="1159"/>
      <c r="AB24" s="184"/>
      <c r="AC24" s="1638"/>
      <c r="AD24" s="1638"/>
      <c r="AE24" s="1638"/>
      <c r="AF24" s="1638"/>
      <c r="AG24" s="1638"/>
      <c r="AH24" s="1638"/>
      <c r="AI24" s="1638"/>
      <c r="AJ24" s="1638"/>
      <c r="AK24" s="1638"/>
      <c r="AL24" s="1638"/>
      <c r="AM24" s="44"/>
      <c r="AO24" s="253"/>
      <c r="AP24" s="253"/>
      <c r="AQ24" s="253"/>
      <c r="AR24" s="253"/>
      <c r="AS24" s="253"/>
      <c r="AT24" s="253"/>
      <c r="AU24" s="253"/>
      <c r="AV24" s="253"/>
      <c r="AW24" s="253"/>
      <c r="AX24" s="253"/>
      <c r="AY24" s="253"/>
      <c r="AZ24" s="253"/>
      <c r="BA24" s="253"/>
      <c r="BB24" s="253"/>
      <c r="BC24" s="253"/>
      <c r="BD24" s="253"/>
      <c r="BE24" s="253"/>
      <c r="BF24" s="253"/>
      <c r="BG24" s="253"/>
      <c r="BH24" s="253"/>
      <c r="BI24" s="253"/>
      <c r="BJ24" s="253"/>
      <c r="BK24" s="253"/>
      <c r="BL24" s="253"/>
      <c r="BM24" s="253"/>
      <c r="BN24" s="253"/>
      <c r="BO24" s="253"/>
      <c r="BP24" s="253"/>
      <c r="BQ24" s="253"/>
    </row>
    <row r="25" spans="1:69" ht="14.1" customHeight="1">
      <c r="A25" s="245"/>
      <c r="B25" s="14"/>
      <c r="C25" s="1088"/>
      <c r="Z25" s="1003"/>
      <c r="AA25" s="1159"/>
      <c r="AB25" s="184"/>
      <c r="AC25" s="4"/>
      <c r="AD25" s="4"/>
      <c r="AE25" s="4"/>
      <c r="AF25" s="4"/>
      <c r="AG25" s="4"/>
      <c r="AH25" s="4"/>
      <c r="AI25" s="4"/>
      <c r="AJ25" s="4"/>
      <c r="AK25" s="4"/>
      <c r="AL25" s="4"/>
      <c r="AM25" s="44"/>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row>
    <row r="26" spans="1:69" ht="14.1" customHeight="1">
      <c r="A26" s="245"/>
      <c r="B26" s="2689" t="s">
        <v>587</v>
      </c>
      <c r="C26" s="2690"/>
      <c r="D26" s="2045" t="s">
        <v>490</v>
      </c>
      <c r="E26" s="2045"/>
      <c r="F26" s="2045"/>
      <c r="G26" s="2045"/>
      <c r="H26" s="2045"/>
      <c r="I26" s="2045"/>
      <c r="J26" s="2045"/>
      <c r="K26" s="2045"/>
      <c r="L26" s="2045"/>
      <c r="M26" s="2045"/>
      <c r="N26" s="2045"/>
      <c r="O26" s="2045"/>
      <c r="P26" s="2045"/>
      <c r="Q26" s="2045"/>
      <c r="R26" s="2045"/>
      <c r="S26" s="2045"/>
      <c r="T26" s="2045"/>
      <c r="U26" s="2045"/>
      <c r="V26" s="2045"/>
      <c r="W26" s="2045"/>
      <c r="X26" s="2045"/>
      <c r="Y26" s="2045"/>
      <c r="Z26" s="2045"/>
      <c r="AA26" s="1098"/>
      <c r="AB26" s="305"/>
      <c r="AC26" s="304"/>
      <c r="AD26" s="304"/>
      <c r="AE26" s="304"/>
      <c r="AF26" s="304"/>
      <c r="AG26" s="304"/>
      <c r="AH26" s="304"/>
      <c r="AI26" s="304"/>
      <c r="AJ26" s="304"/>
      <c r="AK26" s="304"/>
      <c r="AL26" s="4"/>
      <c r="AM26" s="44"/>
      <c r="AN26" s="156"/>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row>
    <row r="27" spans="1:69" ht="14.1" customHeight="1">
      <c r="A27" s="245"/>
      <c r="B27" s="17"/>
      <c r="C27" s="939" t="s">
        <v>36</v>
      </c>
      <c r="D27" s="977" t="s">
        <v>491</v>
      </c>
      <c r="E27" s="977"/>
      <c r="F27" s="977"/>
      <c r="G27" s="977"/>
      <c r="H27" s="977"/>
      <c r="I27" s="977"/>
      <c r="J27" s="1158"/>
      <c r="K27" s="1158"/>
      <c r="L27" s="1158"/>
      <c r="M27" s="1158"/>
      <c r="N27" s="1158"/>
      <c r="O27" s="1158"/>
      <c r="P27" s="1158"/>
      <c r="Q27" s="1158"/>
      <c r="U27" s="1158"/>
      <c r="V27" s="1158"/>
      <c r="W27" s="1158"/>
      <c r="X27" s="1158"/>
      <c r="Y27" s="1158"/>
      <c r="Z27" s="1158"/>
      <c r="AA27" s="1098"/>
      <c r="AB27" s="239" t="s">
        <v>124</v>
      </c>
      <c r="AC27" s="1638" t="s">
        <v>1019</v>
      </c>
      <c r="AD27" s="1638"/>
      <c r="AE27" s="1638"/>
      <c r="AF27" s="1638"/>
      <c r="AG27" s="1638"/>
      <c r="AH27" s="1638"/>
      <c r="AI27" s="1638"/>
      <c r="AJ27" s="1638"/>
      <c r="AK27" s="1638"/>
      <c r="AL27" s="1638"/>
      <c r="AM27" s="44"/>
      <c r="AN27" s="156"/>
      <c r="AO27" s="253"/>
      <c r="AP27" s="253"/>
      <c r="AQ27" s="253"/>
      <c r="AR27" s="253"/>
      <c r="AS27" s="253"/>
      <c r="AT27" s="253"/>
      <c r="AU27" s="253"/>
      <c r="AV27" s="253"/>
      <c r="AW27" s="253"/>
      <c r="AX27" s="253"/>
      <c r="AY27" s="253"/>
      <c r="AZ27" s="253"/>
      <c r="BA27" s="253"/>
      <c r="BB27" s="253"/>
      <c r="BC27" s="253"/>
      <c r="BD27" s="253"/>
      <c r="BE27" s="253"/>
      <c r="BF27" s="253"/>
      <c r="BG27" s="253"/>
      <c r="BH27" s="253"/>
      <c r="BI27" s="253"/>
      <c r="BJ27" s="253"/>
      <c r="BK27" s="253"/>
      <c r="BL27" s="253"/>
      <c r="BM27" s="253"/>
      <c r="BN27" s="253"/>
      <c r="BO27" s="253"/>
      <c r="BP27" s="253"/>
      <c r="BQ27" s="253"/>
    </row>
    <row r="28" spans="1:69" ht="14.1" customHeight="1">
      <c r="A28" s="245"/>
      <c r="B28" s="17"/>
      <c r="C28" s="989"/>
      <c r="D28" s="2755" t="s">
        <v>1089</v>
      </c>
      <c r="E28" s="2755"/>
      <c r="F28" s="2755"/>
      <c r="G28" s="2755"/>
      <c r="H28" s="2755"/>
      <c r="I28" s="2755"/>
      <c r="J28" s="2755"/>
      <c r="K28" s="2754" t="s">
        <v>1091</v>
      </c>
      <c r="L28" s="2754"/>
      <c r="M28" s="2754"/>
      <c r="N28" s="2754"/>
      <c r="O28" s="2754"/>
      <c r="P28" s="2754"/>
      <c r="Q28" s="2754"/>
      <c r="R28" s="2754"/>
      <c r="S28" s="2754"/>
      <c r="T28" s="2754"/>
      <c r="U28" s="2754"/>
      <c r="V28" s="2754"/>
      <c r="W28" s="1991" t="s">
        <v>1090</v>
      </c>
      <c r="X28" s="1906"/>
      <c r="Y28" s="1906"/>
      <c r="Z28" s="1992"/>
      <c r="AA28" s="1098"/>
      <c r="AB28" s="239"/>
      <c r="AC28" s="1638"/>
      <c r="AD28" s="1638"/>
      <c r="AE28" s="1638"/>
      <c r="AF28" s="1638"/>
      <c r="AG28" s="1638"/>
      <c r="AH28" s="1638"/>
      <c r="AI28" s="1638"/>
      <c r="AJ28" s="1638"/>
      <c r="AK28" s="1638"/>
      <c r="AL28" s="1638"/>
      <c r="AM28" s="159"/>
      <c r="AN28" s="26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3"/>
      <c r="BL28" s="253"/>
      <c r="BM28" s="253"/>
      <c r="BN28" s="253"/>
      <c r="BO28" s="253"/>
      <c r="BP28" s="253"/>
      <c r="BQ28" s="253"/>
    </row>
    <row r="29" spans="1:69" ht="14.1" customHeight="1">
      <c r="A29" s="245"/>
      <c r="B29" s="17"/>
      <c r="C29" s="1029"/>
      <c r="D29" s="2755"/>
      <c r="E29" s="2755"/>
      <c r="F29" s="2755"/>
      <c r="G29" s="2755"/>
      <c r="H29" s="2755"/>
      <c r="I29" s="2755"/>
      <c r="J29" s="2755"/>
      <c r="K29" s="2754"/>
      <c r="L29" s="2754"/>
      <c r="M29" s="2754"/>
      <c r="N29" s="2754"/>
      <c r="O29" s="2754"/>
      <c r="P29" s="2754"/>
      <c r="Q29" s="2754"/>
      <c r="R29" s="2754"/>
      <c r="S29" s="2754"/>
      <c r="T29" s="2754"/>
      <c r="U29" s="2754"/>
      <c r="V29" s="2754"/>
      <c r="W29" s="1993"/>
      <c r="X29" s="1994"/>
      <c r="Y29" s="1994"/>
      <c r="Z29" s="1995"/>
      <c r="AA29" s="1098"/>
      <c r="AB29" s="239" t="s">
        <v>124</v>
      </c>
      <c r="AC29" s="1638" t="s">
        <v>839</v>
      </c>
      <c r="AD29" s="1638"/>
      <c r="AE29" s="1638"/>
      <c r="AF29" s="1638"/>
      <c r="AG29" s="1638"/>
      <c r="AH29" s="1638"/>
      <c r="AI29" s="1638"/>
      <c r="AJ29" s="1638"/>
      <c r="AK29" s="1638"/>
      <c r="AL29" s="1638"/>
      <c r="AM29" s="159"/>
      <c r="AN29" s="264"/>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row>
    <row r="30" spans="1:69" ht="14.1" customHeight="1">
      <c r="A30" s="245"/>
      <c r="B30" s="14"/>
      <c r="C30" s="245"/>
      <c r="D30" s="2759" t="s">
        <v>1720</v>
      </c>
      <c r="E30" s="2759"/>
      <c r="F30" s="2759"/>
      <c r="G30" s="2759"/>
      <c r="H30" s="2759"/>
      <c r="I30" s="2759"/>
      <c r="J30" s="2759"/>
      <c r="K30" s="282"/>
      <c r="L30" s="283" t="s">
        <v>844</v>
      </c>
      <c r="M30" s="283"/>
      <c r="N30" s="284"/>
      <c r="O30" s="284"/>
      <c r="P30" s="284"/>
      <c r="Q30" s="282"/>
      <c r="R30" s="283" t="s">
        <v>1092</v>
      </c>
      <c r="S30" s="283"/>
      <c r="T30" s="30"/>
      <c r="U30" s="30"/>
      <c r="V30" s="285"/>
      <c r="W30" s="2331" t="s">
        <v>138</v>
      </c>
      <c r="X30" s="2332"/>
      <c r="Y30" s="2332"/>
      <c r="Z30" s="2333"/>
      <c r="AA30" s="1159"/>
      <c r="AB30" s="239"/>
      <c r="AC30" s="1638"/>
      <c r="AD30" s="1638"/>
      <c r="AE30" s="1638"/>
      <c r="AF30" s="1638"/>
      <c r="AG30" s="1638"/>
      <c r="AH30" s="1638"/>
      <c r="AI30" s="1638"/>
      <c r="AJ30" s="1638"/>
      <c r="AK30" s="1638"/>
      <c r="AL30" s="1638"/>
      <c r="AM30" s="159"/>
      <c r="AN30" s="264"/>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53"/>
      <c r="BP30" s="253"/>
      <c r="BQ30" s="253"/>
    </row>
    <row r="31" spans="1:69" ht="14.1" customHeight="1">
      <c r="A31" s="245"/>
      <c r="B31" s="17"/>
      <c r="C31" s="245"/>
      <c r="D31" s="2760"/>
      <c r="E31" s="2760"/>
      <c r="F31" s="2760"/>
      <c r="G31" s="2760"/>
      <c r="H31" s="2760"/>
      <c r="I31" s="2760"/>
      <c r="J31" s="2760"/>
      <c r="K31" s="282"/>
      <c r="L31" s="283" t="s">
        <v>1118</v>
      </c>
      <c r="M31" s="283"/>
      <c r="N31" s="482"/>
      <c r="O31" s="482"/>
      <c r="P31" s="482"/>
      <c r="Q31" s="482"/>
      <c r="R31" s="482"/>
      <c r="S31" s="482"/>
      <c r="T31" s="482"/>
      <c r="U31" s="482"/>
      <c r="V31" s="483"/>
      <c r="W31" s="2768"/>
      <c r="X31" s="2769"/>
      <c r="Y31" s="2769"/>
      <c r="Z31" s="2770"/>
      <c r="AA31" s="1098"/>
      <c r="AB31" s="239" t="s">
        <v>124</v>
      </c>
      <c r="AC31" s="1638" t="s">
        <v>840</v>
      </c>
      <c r="AD31" s="1638"/>
      <c r="AE31" s="1638"/>
      <c r="AF31" s="1638"/>
      <c r="AG31" s="1638"/>
      <c r="AH31" s="1638"/>
      <c r="AI31" s="1638"/>
      <c r="AJ31" s="1638"/>
      <c r="AK31" s="1638"/>
      <c r="AL31" s="1638"/>
      <c r="AM31" s="159"/>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row>
    <row r="32" spans="1:69" ht="14.1" customHeight="1">
      <c r="A32" s="245"/>
      <c r="B32" s="17"/>
      <c r="C32" s="245"/>
      <c r="D32" s="2756" t="s">
        <v>1720</v>
      </c>
      <c r="E32" s="2756"/>
      <c r="F32" s="2756"/>
      <c r="G32" s="2756"/>
      <c r="H32" s="2756"/>
      <c r="I32" s="2756"/>
      <c r="J32" s="2756"/>
      <c r="K32" s="484"/>
      <c r="L32" s="485" t="s">
        <v>844</v>
      </c>
      <c r="M32" s="485"/>
      <c r="N32" s="486"/>
      <c r="O32" s="486"/>
      <c r="P32" s="486"/>
      <c r="Q32" s="484"/>
      <c r="R32" s="485" t="s">
        <v>1092</v>
      </c>
      <c r="S32" s="485"/>
      <c r="T32" s="487"/>
      <c r="U32" s="487"/>
      <c r="V32" s="488"/>
      <c r="W32" s="2774"/>
      <c r="X32" s="2775"/>
      <c r="Y32" s="2775"/>
      <c r="Z32" s="2776"/>
      <c r="AA32" s="1098"/>
      <c r="AB32" s="239"/>
      <c r="AC32" s="1638"/>
      <c r="AD32" s="1638"/>
      <c r="AE32" s="1638"/>
      <c r="AF32" s="1638"/>
      <c r="AG32" s="1638"/>
      <c r="AH32" s="1638"/>
      <c r="AI32" s="1638"/>
      <c r="AJ32" s="1638"/>
      <c r="AK32" s="1638"/>
      <c r="AL32" s="1638"/>
      <c r="AM32" s="44"/>
      <c r="AO32" s="253"/>
      <c r="AP32" s="253"/>
      <c r="AQ32" s="253"/>
      <c r="AR32" s="253"/>
      <c r="AS32" s="253"/>
      <c r="AT32" s="253"/>
      <c r="AU32" s="253"/>
      <c r="AV32" s="253"/>
      <c r="AW32" s="253"/>
      <c r="AX32" s="253"/>
      <c r="AY32" s="253"/>
      <c r="AZ32" s="253"/>
      <c r="BA32" s="253"/>
      <c r="BB32" s="253"/>
      <c r="BC32" s="253"/>
      <c r="BD32" s="253"/>
      <c r="BE32" s="253"/>
      <c r="BF32" s="253"/>
      <c r="BG32" s="253"/>
      <c r="BH32" s="253"/>
      <c r="BI32" s="253"/>
      <c r="BJ32" s="253"/>
      <c r="BK32" s="253"/>
      <c r="BL32" s="253"/>
      <c r="BM32" s="253"/>
      <c r="BN32" s="253"/>
      <c r="BO32" s="253"/>
      <c r="BP32" s="253"/>
      <c r="BQ32" s="253"/>
    </row>
    <row r="33" spans="1:69" ht="14.1" customHeight="1">
      <c r="A33" s="245"/>
      <c r="B33" s="1162"/>
      <c r="C33" s="977"/>
      <c r="D33" s="2757"/>
      <c r="E33" s="2757"/>
      <c r="F33" s="2757"/>
      <c r="G33" s="2757"/>
      <c r="H33" s="2757"/>
      <c r="I33" s="2757"/>
      <c r="J33" s="2757"/>
      <c r="K33" s="489"/>
      <c r="L33" s="490" t="s">
        <v>1118</v>
      </c>
      <c r="M33" s="490"/>
      <c r="N33" s="491"/>
      <c r="O33" s="491"/>
      <c r="P33" s="491"/>
      <c r="Q33" s="491"/>
      <c r="R33" s="491"/>
      <c r="S33" s="491"/>
      <c r="T33" s="491"/>
      <c r="U33" s="491"/>
      <c r="V33" s="492"/>
      <c r="W33" s="2777"/>
      <c r="X33" s="2778"/>
      <c r="Y33" s="2778"/>
      <c r="Z33" s="2779"/>
      <c r="AA33" s="1098"/>
      <c r="AB33" s="239" t="s">
        <v>124</v>
      </c>
      <c r="AC33" s="1638" t="s">
        <v>841</v>
      </c>
      <c r="AD33" s="1638"/>
      <c r="AE33" s="1638"/>
      <c r="AF33" s="1638"/>
      <c r="AG33" s="1638"/>
      <c r="AH33" s="1638"/>
      <c r="AI33" s="1638"/>
      <c r="AJ33" s="1638"/>
      <c r="AK33" s="1638"/>
      <c r="AL33" s="1638"/>
      <c r="AM33" s="159"/>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row>
    <row r="34" spans="1:69" ht="14.1" customHeight="1">
      <c r="A34" s="245"/>
      <c r="B34" s="14"/>
      <c r="C34" s="245"/>
      <c r="D34" s="2758" t="s">
        <v>1720</v>
      </c>
      <c r="E34" s="2758"/>
      <c r="F34" s="2758"/>
      <c r="G34" s="2758"/>
      <c r="H34" s="2758"/>
      <c r="I34" s="2758"/>
      <c r="J34" s="2758"/>
      <c r="K34" s="282"/>
      <c r="L34" s="283" t="s">
        <v>844</v>
      </c>
      <c r="M34" s="283"/>
      <c r="N34" s="284"/>
      <c r="O34" s="284"/>
      <c r="P34" s="284"/>
      <c r="Q34" s="282"/>
      <c r="R34" s="283" t="s">
        <v>1092</v>
      </c>
      <c r="S34" s="283"/>
      <c r="T34" s="30"/>
      <c r="U34" s="30"/>
      <c r="V34" s="285"/>
      <c r="W34" s="2768"/>
      <c r="X34" s="2769"/>
      <c r="Y34" s="2769"/>
      <c r="Z34" s="2770"/>
      <c r="AA34" s="1159"/>
      <c r="AB34" s="239"/>
      <c r="AC34" s="1638"/>
      <c r="AD34" s="1638"/>
      <c r="AE34" s="1638"/>
      <c r="AF34" s="1638"/>
      <c r="AG34" s="1638"/>
      <c r="AH34" s="1638"/>
      <c r="AI34" s="1638"/>
      <c r="AJ34" s="1638"/>
      <c r="AK34" s="1638"/>
      <c r="AL34" s="1638"/>
      <c r="AM34" s="159"/>
      <c r="AO34" s="253"/>
      <c r="AP34" s="253"/>
      <c r="AQ34" s="253"/>
      <c r="AR34" s="253"/>
      <c r="AS34" s="253"/>
      <c r="AT34" s="253"/>
      <c r="AU34" s="253"/>
      <c r="AV34" s="253"/>
      <c r="AW34" s="253"/>
      <c r="AX34" s="253"/>
      <c r="AY34" s="253"/>
      <c r="AZ34" s="253"/>
      <c r="BA34" s="253"/>
      <c r="BB34" s="253"/>
      <c r="BC34" s="253"/>
      <c r="BD34" s="253"/>
      <c r="BE34" s="253"/>
      <c r="BF34" s="253"/>
      <c r="BG34" s="253"/>
      <c r="BH34" s="253"/>
      <c r="BI34" s="253"/>
      <c r="BJ34" s="253"/>
      <c r="BK34" s="253"/>
      <c r="BL34" s="253"/>
      <c r="BM34" s="253"/>
      <c r="BN34" s="253"/>
      <c r="BO34" s="253"/>
      <c r="BP34" s="253"/>
      <c r="BQ34" s="253"/>
    </row>
    <row r="35" spans="1:69" ht="14.1" customHeight="1">
      <c r="A35" s="245"/>
      <c r="B35" s="14"/>
      <c r="C35" s="246"/>
      <c r="D35" s="2760"/>
      <c r="E35" s="2760"/>
      <c r="F35" s="2760"/>
      <c r="G35" s="2760"/>
      <c r="H35" s="2760"/>
      <c r="I35" s="2760"/>
      <c r="J35" s="2760"/>
      <c r="K35" s="282"/>
      <c r="L35" s="283" t="s">
        <v>1118</v>
      </c>
      <c r="M35" s="283"/>
      <c r="N35" s="482"/>
      <c r="O35" s="482"/>
      <c r="P35" s="482"/>
      <c r="Q35" s="482"/>
      <c r="R35" s="482"/>
      <c r="S35" s="482"/>
      <c r="T35" s="482"/>
      <c r="U35" s="482"/>
      <c r="V35" s="483"/>
      <c r="W35" s="2768"/>
      <c r="X35" s="2769"/>
      <c r="Y35" s="2769"/>
      <c r="Z35" s="2770"/>
      <c r="AA35" s="1159"/>
      <c r="AB35" s="239" t="s">
        <v>124</v>
      </c>
      <c r="AC35" s="1638" t="s">
        <v>1618</v>
      </c>
      <c r="AD35" s="1638"/>
      <c r="AE35" s="1638"/>
      <c r="AF35" s="1638"/>
      <c r="AG35" s="1638"/>
      <c r="AH35" s="1638"/>
      <c r="AI35" s="1638"/>
      <c r="AJ35" s="1638"/>
      <c r="AK35" s="1638"/>
      <c r="AL35" s="1638"/>
      <c r="AM35" s="44"/>
      <c r="AO35" s="253"/>
    </row>
    <row r="36" spans="1:69" ht="14.1" customHeight="1">
      <c r="A36" s="245"/>
      <c r="B36" s="17"/>
      <c r="D36" s="2756" t="s">
        <v>1720</v>
      </c>
      <c r="E36" s="2756"/>
      <c r="F36" s="2756"/>
      <c r="G36" s="2756"/>
      <c r="H36" s="2756"/>
      <c r="I36" s="2756"/>
      <c r="J36" s="2756"/>
      <c r="K36" s="484"/>
      <c r="L36" s="485" t="s">
        <v>844</v>
      </c>
      <c r="M36" s="485"/>
      <c r="N36" s="486"/>
      <c r="O36" s="486"/>
      <c r="P36" s="486"/>
      <c r="Q36" s="484"/>
      <c r="R36" s="485" t="s">
        <v>1092</v>
      </c>
      <c r="S36" s="485"/>
      <c r="T36" s="487"/>
      <c r="U36" s="487"/>
      <c r="V36" s="488"/>
      <c r="W36" s="2774"/>
      <c r="X36" s="2775"/>
      <c r="Y36" s="2775"/>
      <c r="Z36" s="2776"/>
      <c r="AA36" s="1157"/>
      <c r="AB36" s="239"/>
      <c r="AC36" s="1638"/>
      <c r="AD36" s="1638"/>
      <c r="AE36" s="1638"/>
      <c r="AF36" s="1638"/>
      <c r="AG36" s="1638"/>
      <c r="AH36" s="1638"/>
      <c r="AI36" s="1638"/>
      <c r="AJ36" s="1638"/>
      <c r="AK36" s="1638"/>
      <c r="AL36" s="1638"/>
      <c r="AM36" s="159"/>
      <c r="AN36" s="4"/>
      <c r="AO36" s="253"/>
    </row>
    <row r="37" spans="1:69" ht="14.1" customHeight="1">
      <c r="A37" s="245"/>
      <c r="B37" s="1162"/>
      <c r="C37" s="977"/>
      <c r="D37" s="2757"/>
      <c r="E37" s="2757"/>
      <c r="F37" s="2757"/>
      <c r="G37" s="2757"/>
      <c r="H37" s="2757"/>
      <c r="I37" s="2757"/>
      <c r="J37" s="2757"/>
      <c r="K37" s="489"/>
      <c r="L37" s="490" t="s">
        <v>1118</v>
      </c>
      <c r="M37" s="490"/>
      <c r="N37" s="491"/>
      <c r="O37" s="491"/>
      <c r="P37" s="491"/>
      <c r="Q37" s="491"/>
      <c r="R37" s="491"/>
      <c r="S37" s="491"/>
      <c r="T37" s="491"/>
      <c r="U37" s="491"/>
      <c r="V37" s="492"/>
      <c r="W37" s="2777"/>
      <c r="X37" s="2778"/>
      <c r="Y37" s="2778"/>
      <c r="Z37" s="2779"/>
      <c r="AA37" s="1163"/>
      <c r="AB37" s="184"/>
      <c r="AC37" s="1638"/>
      <c r="AD37" s="1638"/>
      <c r="AE37" s="1638"/>
      <c r="AF37" s="1638"/>
      <c r="AG37" s="1638"/>
      <c r="AH37" s="1638"/>
      <c r="AI37" s="1638"/>
      <c r="AJ37" s="1638"/>
      <c r="AK37" s="1638"/>
      <c r="AL37" s="1638"/>
      <c r="AM37" s="159"/>
      <c r="AO37" s="253"/>
    </row>
    <row r="38" spans="1:69" ht="14.1" customHeight="1">
      <c r="A38" s="245"/>
      <c r="B38" s="1162"/>
      <c r="C38" s="977"/>
      <c r="D38" s="2758" t="s">
        <v>1721</v>
      </c>
      <c r="E38" s="2758"/>
      <c r="F38" s="2758"/>
      <c r="G38" s="2758"/>
      <c r="H38" s="2758"/>
      <c r="I38" s="2758"/>
      <c r="J38" s="2758"/>
      <c r="K38" s="282"/>
      <c r="L38" s="283" t="s">
        <v>844</v>
      </c>
      <c r="M38" s="283"/>
      <c r="N38" s="284"/>
      <c r="O38" s="284"/>
      <c r="P38" s="284"/>
      <c r="Q38" s="282"/>
      <c r="R38" s="283" t="s">
        <v>1092</v>
      </c>
      <c r="S38" s="283"/>
      <c r="T38" s="30"/>
      <c r="U38" s="30"/>
      <c r="V38" s="285"/>
      <c r="W38" s="2768"/>
      <c r="X38" s="2769"/>
      <c r="Y38" s="2769"/>
      <c r="Z38" s="2770"/>
      <c r="AA38" s="1163"/>
      <c r="AB38" s="184"/>
      <c r="AC38" s="1638"/>
      <c r="AD38" s="1638"/>
      <c r="AE38" s="1638"/>
      <c r="AF38" s="1638"/>
      <c r="AG38" s="1638"/>
      <c r="AH38" s="1638"/>
      <c r="AI38" s="1638"/>
      <c r="AJ38" s="1638"/>
      <c r="AK38" s="1638"/>
      <c r="AL38" s="1638"/>
      <c r="AM38" s="159"/>
      <c r="AO38" s="253"/>
    </row>
    <row r="39" spans="1:69" ht="14.1" customHeight="1">
      <c r="A39" s="245"/>
      <c r="B39" s="1162"/>
      <c r="C39" s="977"/>
      <c r="D39" s="2759"/>
      <c r="E39" s="2759"/>
      <c r="F39" s="2759"/>
      <c r="G39" s="2759"/>
      <c r="H39" s="2759"/>
      <c r="I39" s="2759"/>
      <c r="J39" s="2759"/>
      <c r="K39" s="286"/>
      <c r="L39" s="287" t="s">
        <v>1118</v>
      </c>
      <c r="M39" s="287"/>
      <c r="N39" s="288"/>
      <c r="O39" s="288"/>
      <c r="P39" s="288"/>
      <c r="Q39" s="288"/>
      <c r="R39" s="288"/>
      <c r="S39" s="288"/>
      <c r="T39" s="288"/>
      <c r="U39" s="288"/>
      <c r="V39" s="289"/>
      <c r="W39" s="2334"/>
      <c r="X39" s="2335"/>
      <c r="Y39" s="2335"/>
      <c r="Z39" s="2336"/>
      <c r="AA39" s="1163"/>
      <c r="AB39" s="184"/>
      <c r="AC39" s="253"/>
      <c r="AD39" s="253"/>
      <c r="AE39" s="253"/>
      <c r="AF39" s="253"/>
      <c r="AG39" s="253"/>
      <c r="AH39" s="253"/>
      <c r="AI39" s="253"/>
      <c r="AJ39" s="253"/>
      <c r="AK39" s="253"/>
      <c r="AL39" s="253"/>
      <c r="AM39" s="159"/>
      <c r="AO39" s="253"/>
    </row>
    <row r="40" spans="1:69" ht="14.1" customHeight="1">
      <c r="A40" s="245"/>
      <c r="B40" s="14"/>
      <c r="C40" s="245"/>
      <c r="F40" s="1003"/>
      <c r="G40" s="1003"/>
      <c r="H40" s="1003"/>
      <c r="I40" s="1003"/>
      <c r="J40" s="1003"/>
      <c r="K40" s="1003"/>
      <c r="L40" s="1003"/>
      <c r="M40" s="1003"/>
      <c r="N40" s="1003"/>
      <c r="O40" s="1003"/>
      <c r="P40" s="1003"/>
      <c r="Q40" s="1003"/>
      <c r="R40" s="1003"/>
      <c r="S40" s="1003"/>
      <c r="T40" s="1003"/>
      <c r="U40" s="1003"/>
      <c r="V40" s="1003"/>
      <c r="W40" s="1003"/>
      <c r="X40" s="1003"/>
      <c r="Y40" s="1003"/>
      <c r="Z40" s="1003"/>
      <c r="AA40" s="1157"/>
      <c r="AB40" s="184"/>
      <c r="AC40" s="253"/>
      <c r="AD40" s="253"/>
      <c r="AE40" s="253"/>
      <c r="AF40" s="253"/>
      <c r="AG40" s="253"/>
      <c r="AH40" s="253"/>
      <c r="AI40" s="253"/>
      <c r="AJ40" s="253"/>
      <c r="AK40" s="253"/>
      <c r="AL40" s="253"/>
      <c r="AM40" s="159"/>
    </row>
    <row r="41" spans="1:69" ht="14.1" customHeight="1">
      <c r="A41" s="245"/>
      <c r="B41" s="2689" t="s">
        <v>493</v>
      </c>
      <c r="C41" s="2690"/>
      <c r="D41" s="1641" t="s">
        <v>732</v>
      </c>
      <c r="E41" s="1641"/>
      <c r="F41" s="1641"/>
      <c r="G41" s="1641"/>
      <c r="H41" s="1641"/>
      <c r="I41" s="1641"/>
      <c r="J41" s="1641"/>
      <c r="K41" s="1641"/>
      <c r="L41" s="1641"/>
      <c r="M41" s="1641"/>
      <c r="N41" s="1641"/>
      <c r="O41" s="1641"/>
      <c r="P41" s="1641"/>
      <c r="Q41" s="1641"/>
      <c r="R41" s="1641"/>
      <c r="S41" s="1641"/>
      <c r="T41" s="1641"/>
      <c r="U41" s="1641"/>
      <c r="V41" s="1641"/>
      <c r="W41" s="1641"/>
      <c r="X41" s="1641"/>
      <c r="Y41" s="1641"/>
      <c r="Z41" s="1641"/>
      <c r="AA41" s="15"/>
      <c r="AB41" s="239" t="s">
        <v>124</v>
      </c>
      <c r="AC41" s="1638" t="s">
        <v>842</v>
      </c>
      <c r="AD41" s="1638"/>
      <c r="AE41" s="1638"/>
      <c r="AF41" s="1638"/>
      <c r="AG41" s="1638"/>
      <c r="AH41" s="1638"/>
      <c r="AI41" s="1638"/>
      <c r="AJ41" s="1638"/>
      <c r="AK41" s="1638"/>
      <c r="AL41" s="1638"/>
      <c r="AM41" s="185"/>
      <c r="AN41" s="156"/>
      <c r="AO41" s="22"/>
    </row>
    <row r="42" spans="1:69" ht="14.1" customHeight="1">
      <c r="A42" s="245"/>
      <c r="B42" s="17"/>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5"/>
      <c r="AB42" s="239"/>
      <c r="AC42" s="1638"/>
      <c r="AD42" s="1638"/>
      <c r="AE42" s="1638"/>
      <c r="AF42" s="1638"/>
      <c r="AG42" s="1638"/>
      <c r="AH42" s="1638"/>
      <c r="AI42" s="1638"/>
      <c r="AJ42" s="1638"/>
      <c r="AK42" s="1638"/>
      <c r="AL42" s="1638"/>
      <c r="AM42" s="159"/>
      <c r="AN42" s="156"/>
      <c r="AO42" s="22"/>
    </row>
    <row r="43" spans="1:69" ht="14.1" customHeight="1">
      <c r="A43" s="245"/>
      <c r="B43" s="17"/>
      <c r="AA43" s="1157"/>
      <c r="AB43" s="239" t="s">
        <v>124</v>
      </c>
      <c r="AC43" s="1638" t="s">
        <v>843</v>
      </c>
      <c r="AD43" s="1638"/>
      <c r="AE43" s="1638"/>
      <c r="AF43" s="1638"/>
      <c r="AG43" s="1638"/>
      <c r="AH43" s="1638"/>
      <c r="AI43" s="1638"/>
      <c r="AJ43" s="1638"/>
      <c r="AK43" s="1638"/>
      <c r="AL43" s="1638"/>
      <c r="AM43" s="159"/>
      <c r="AO43" s="253"/>
    </row>
    <row r="44" spans="1:69" ht="14.1" customHeight="1">
      <c r="A44" s="245"/>
      <c r="B44" s="2119">
        <v>5</v>
      </c>
      <c r="C44" s="2120"/>
      <c r="D44" s="1825" t="s">
        <v>724</v>
      </c>
      <c r="E44" s="1825"/>
      <c r="F44" s="1825"/>
      <c r="G44" s="1825"/>
      <c r="H44" s="1825"/>
      <c r="I44" s="1825"/>
      <c r="J44" s="1825"/>
      <c r="K44" s="1825"/>
      <c r="L44" s="1825"/>
      <c r="M44" s="1825"/>
      <c r="N44" s="1825"/>
      <c r="O44" s="1825"/>
      <c r="P44" s="1825"/>
      <c r="Q44" s="1825"/>
      <c r="R44" s="1825"/>
      <c r="S44" s="1825"/>
      <c r="T44" s="1825"/>
      <c r="U44" s="1825"/>
      <c r="V44" s="1825"/>
      <c r="W44" s="1825"/>
      <c r="X44" s="1825"/>
      <c r="Y44" s="1825"/>
      <c r="Z44" s="1825"/>
      <c r="AA44" s="303"/>
      <c r="AB44" s="1034"/>
      <c r="AC44" s="1638"/>
      <c r="AD44" s="1638"/>
      <c r="AE44" s="1638"/>
      <c r="AF44" s="1638"/>
      <c r="AG44" s="1638"/>
      <c r="AH44" s="1638"/>
      <c r="AI44" s="1638"/>
      <c r="AJ44" s="1638"/>
      <c r="AK44" s="1638"/>
      <c r="AL44" s="1638"/>
      <c r="AM44" s="233"/>
      <c r="AN44" s="264"/>
      <c r="AO44" s="253"/>
    </row>
    <row r="45" spans="1:69" ht="14.1" customHeight="1">
      <c r="A45" s="245"/>
      <c r="B45" s="2748" t="s">
        <v>698</v>
      </c>
      <c r="C45" s="2749"/>
      <c r="D45" s="1632" t="s">
        <v>725</v>
      </c>
      <c r="E45" s="1632"/>
      <c r="F45" s="1632"/>
      <c r="G45" s="1632"/>
      <c r="H45" s="1632"/>
      <c r="I45" s="1632"/>
      <c r="J45" s="1632"/>
      <c r="K45" s="1632"/>
      <c r="L45" s="1632"/>
      <c r="M45" s="1632"/>
      <c r="N45" s="1632"/>
      <c r="O45" s="1632"/>
      <c r="P45" s="1632"/>
      <c r="Q45" s="1632"/>
      <c r="R45" s="1632"/>
      <c r="S45" s="1632"/>
      <c r="T45" s="1632"/>
      <c r="U45" s="1632"/>
      <c r="V45" s="1632"/>
      <c r="W45" s="1632"/>
      <c r="X45" s="1632"/>
      <c r="Y45" s="1632"/>
      <c r="Z45" s="1632"/>
      <c r="AB45" s="160" t="s">
        <v>30</v>
      </c>
      <c r="AC45" s="1851" t="s">
        <v>34</v>
      </c>
      <c r="AD45" s="1851"/>
      <c r="AE45" s="1851"/>
      <c r="AF45" s="1851"/>
      <c r="AG45" s="1851"/>
      <c r="AH45" s="1851"/>
      <c r="AI45" s="1851"/>
      <c r="AJ45" s="1851"/>
      <c r="AK45" s="1851"/>
      <c r="AL45" s="1851"/>
      <c r="AM45" s="44"/>
      <c r="AO45" s="253"/>
    </row>
    <row r="46" spans="1:69" ht="14.1" customHeight="1">
      <c r="A46" s="245"/>
      <c r="B46" s="1164"/>
      <c r="J46" s="1165"/>
      <c r="K46" s="302"/>
      <c r="L46" s="302"/>
      <c r="M46" s="59"/>
      <c r="N46" s="59"/>
      <c r="O46" s="1165"/>
      <c r="P46" s="2750"/>
      <c r="Q46" s="2750"/>
      <c r="R46" s="977"/>
      <c r="U46" s="1158"/>
      <c r="V46" s="1158"/>
      <c r="W46" s="1158"/>
      <c r="X46" s="1158"/>
      <c r="Y46" s="1158"/>
      <c r="Z46" s="1158"/>
      <c r="AA46" s="1157"/>
      <c r="AB46" s="227"/>
      <c r="AC46" s="1638" t="s">
        <v>35</v>
      </c>
      <c r="AD46" s="1638"/>
      <c r="AE46" s="1638"/>
      <c r="AF46" s="1638"/>
      <c r="AG46" s="1638"/>
      <c r="AH46" s="1638"/>
      <c r="AI46" s="1638"/>
      <c r="AJ46" s="1638"/>
      <c r="AK46" s="1638"/>
      <c r="AL46" s="1638"/>
      <c r="AM46" s="159"/>
      <c r="AO46" s="262"/>
    </row>
    <row r="47" spans="1:69" ht="14.1" customHeight="1">
      <c r="A47" s="245"/>
      <c r="B47" s="1164"/>
      <c r="C47" s="228" t="s">
        <v>15</v>
      </c>
      <c r="D47" s="1632" t="s">
        <v>1619</v>
      </c>
      <c r="E47" s="1632"/>
      <c r="F47" s="1632"/>
      <c r="G47" s="1632"/>
      <c r="H47" s="1632"/>
      <c r="I47" s="1632"/>
      <c r="J47" s="1632"/>
      <c r="K47" s="1632"/>
      <c r="L47" s="1632"/>
      <c r="M47" s="1632"/>
      <c r="N47" s="1632"/>
      <c r="O47" s="1632"/>
      <c r="P47" s="1632"/>
      <c r="Q47" s="1632"/>
      <c r="R47" s="1632"/>
      <c r="S47" s="1632"/>
      <c r="T47" s="1632"/>
      <c r="U47" s="1632"/>
      <c r="V47" s="1632"/>
      <c r="W47" s="1632"/>
      <c r="X47" s="1632"/>
      <c r="Y47" s="1632"/>
      <c r="Z47" s="1632"/>
      <c r="AA47" s="1003"/>
      <c r="AB47" s="227"/>
      <c r="AC47" s="1638"/>
      <c r="AD47" s="1638"/>
      <c r="AE47" s="1638"/>
      <c r="AF47" s="1638"/>
      <c r="AG47" s="1638"/>
      <c r="AH47" s="1638"/>
      <c r="AI47" s="1638"/>
      <c r="AJ47" s="1638"/>
      <c r="AK47" s="1638"/>
      <c r="AL47" s="1638"/>
      <c r="AM47" s="159"/>
      <c r="AO47" s="262"/>
    </row>
    <row r="48" spans="1:69" ht="14.1" customHeight="1">
      <c r="A48" s="245"/>
      <c r="B48" s="1164"/>
      <c r="C48" s="51"/>
      <c r="D48" s="1632" t="s">
        <v>314</v>
      </c>
      <c r="E48" s="1632"/>
      <c r="F48" s="1632"/>
      <c r="G48" s="1632"/>
      <c r="H48" s="1632"/>
      <c r="I48" s="1632"/>
      <c r="J48" s="1632"/>
      <c r="K48" s="1632"/>
      <c r="L48" s="1632"/>
      <c r="M48" s="1632"/>
      <c r="N48" s="1632"/>
      <c r="O48" s="1632"/>
      <c r="P48" s="1632"/>
      <c r="Q48" s="1632"/>
      <c r="R48" s="1632"/>
      <c r="S48" s="1632"/>
      <c r="T48" s="1632"/>
      <c r="U48" s="1632"/>
      <c r="V48" s="1632"/>
      <c r="W48" s="1632"/>
      <c r="X48" s="1632"/>
      <c r="Y48" s="1632"/>
      <c r="Z48" s="1632"/>
      <c r="AB48" s="227"/>
      <c r="AC48" s="1638"/>
      <c r="AD48" s="1638"/>
      <c r="AE48" s="1638"/>
      <c r="AF48" s="1638"/>
      <c r="AG48" s="1638"/>
      <c r="AH48" s="1638"/>
      <c r="AI48" s="1638"/>
      <c r="AJ48" s="1638"/>
      <c r="AK48" s="1638"/>
      <c r="AL48" s="1638"/>
      <c r="AM48" s="159"/>
      <c r="AO48" s="262"/>
    </row>
    <row r="49" spans="1:70" ht="14.1" customHeight="1">
      <c r="A49" s="245"/>
      <c r="B49" s="1164"/>
      <c r="C49" s="51"/>
      <c r="D49" s="51"/>
      <c r="E49" s="1632" t="s">
        <v>766</v>
      </c>
      <c r="F49" s="1632"/>
      <c r="G49" s="1632"/>
      <c r="H49" s="1632"/>
      <c r="I49" s="1632"/>
      <c r="J49" s="1632"/>
      <c r="K49" s="51" t="s">
        <v>15</v>
      </c>
      <c r="M49" s="1632" t="s">
        <v>768</v>
      </c>
      <c r="N49" s="1632"/>
      <c r="O49" s="1632"/>
      <c r="P49" s="1632"/>
      <c r="Q49" s="245"/>
      <c r="R49" s="245"/>
      <c r="S49" s="245"/>
      <c r="V49" s="51"/>
      <c r="W49" s="51"/>
      <c r="X49" s="51"/>
      <c r="Y49" s="51"/>
      <c r="Z49" s="51"/>
      <c r="AA49" s="51"/>
      <c r="AB49" s="227"/>
      <c r="AC49" s="1638"/>
      <c r="AD49" s="1638"/>
      <c r="AE49" s="1638"/>
      <c r="AF49" s="1638"/>
      <c r="AG49" s="1638"/>
      <c r="AH49" s="1638"/>
      <c r="AI49" s="1638"/>
      <c r="AJ49" s="1638"/>
      <c r="AK49" s="1638"/>
      <c r="AL49" s="1638"/>
      <c r="AM49" s="159"/>
    </row>
    <row r="50" spans="1:70" ht="14.1" customHeight="1">
      <c r="A50" s="245"/>
      <c r="B50" s="1164"/>
      <c r="C50" s="245"/>
      <c r="AA50" s="15"/>
      <c r="AB50" s="227"/>
      <c r="AC50" s="1638"/>
      <c r="AD50" s="1638"/>
      <c r="AE50" s="1638"/>
      <c r="AF50" s="1638"/>
      <c r="AG50" s="1638"/>
      <c r="AH50" s="1638"/>
      <c r="AI50" s="1638"/>
      <c r="AJ50" s="1638"/>
      <c r="AK50" s="1638"/>
      <c r="AL50" s="1638"/>
      <c r="AM50" s="159"/>
      <c r="AO50" s="262"/>
    </row>
    <row r="51" spans="1:70" ht="14.1" customHeight="1">
      <c r="A51" s="245"/>
      <c r="B51" s="2744" t="s">
        <v>500</v>
      </c>
      <c r="C51" s="2745"/>
      <c r="D51" s="2045" t="s">
        <v>501</v>
      </c>
      <c r="E51" s="2045"/>
      <c r="F51" s="2045"/>
      <c r="G51" s="2045"/>
      <c r="H51" s="2045"/>
      <c r="I51" s="2045"/>
      <c r="J51" s="2045"/>
      <c r="K51" s="2045"/>
      <c r="L51" s="2045"/>
      <c r="M51" s="2045"/>
      <c r="N51" s="2045"/>
      <c r="O51" s="2045"/>
      <c r="P51" s="2045"/>
      <c r="Q51" s="2045"/>
      <c r="R51" s="2045"/>
      <c r="S51" s="2045"/>
      <c r="T51" s="2045"/>
      <c r="U51" s="2045"/>
      <c r="V51" s="2045"/>
      <c r="W51" s="2045"/>
      <c r="X51" s="2045"/>
      <c r="Y51" s="2045"/>
      <c r="Z51" s="2045"/>
      <c r="AA51" s="977"/>
      <c r="AB51" s="227"/>
      <c r="AM51" s="233"/>
      <c r="AO51" s="262"/>
    </row>
    <row r="52" spans="1:70" ht="14.1" customHeight="1">
      <c r="A52" s="245"/>
      <c r="B52" s="17"/>
      <c r="F52" s="1972" t="s">
        <v>943</v>
      </c>
      <c r="G52" s="1972"/>
      <c r="H52" s="1972"/>
      <c r="I52" s="1972"/>
      <c r="J52" s="1972"/>
      <c r="K52" s="1972"/>
      <c r="L52" s="1972"/>
      <c r="M52" s="2746"/>
      <c r="N52" s="2747"/>
      <c r="O52" s="2747"/>
      <c r="P52" s="2747"/>
      <c r="Q52" s="2747"/>
      <c r="R52" s="2747"/>
      <c r="S52" s="2747"/>
      <c r="T52" s="2747"/>
      <c r="U52" s="2747"/>
      <c r="V52" s="2747"/>
      <c r="W52" s="3" t="s">
        <v>223</v>
      </c>
      <c r="X52" s="3"/>
      <c r="Y52" s="3"/>
      <c r="Z52" s="3"/>
      <c r="AA52" s="3"/>
      <c r="AB52" s="227"/>
      <c r="AM52" s="233"/>
      <c r="AN52" s="264"/>
      <c r="AP52" s="1158" t="s">
        <v>220</v>
      </c>
      <c r="AQ52" s="1036"/>
      <c r="AR52" s="1036"/>
      <c r="AS52" s="1036"/>
      <c r="AT52" s="1036"/>
      <c r="AU52" s="1036"/>
      <c r="AV52" s="1036"/>
      <c r="AW52" s="1036"/>
      <c r="AX52" s="1158"/>
      <c r="AY52" s="1158"/>
      <c r="AZ52" s="48"/>
      <c r="BA52" s="48"/>
      <c r="BB52" s="48"/>
      <c r="BC52" s="48"/>
      <c r="BD52" s="48"/>
      <c r="BE52" s="48"/>
      <c r="BF52" s="48"/>
      <c r="BG52" s="48"/>
      <c r="BH52" s="48"/>
      <c r="BI52" s="48"/>
      <c r="BJ52" s="48"/>
      <c r="BK52" s="48"/>
      <c r="BL52" s="48"/>
      <c r="BM52" s="48"/>
      <c r="BN52" s="48"/>
    </row>
    <row r="53" spans="1:70" ht="14.1" customHeight="1">
      <c r="A53" s="245"/>
      <c r="B53" s="1164"/>
      <c r="C53" s="939"/>
      <c r="AA53" s="15"/>
      <c r="AB53" s="227"/>
      <c r="AM53" s="16"/>
      <c r="AP53" s="1166"/>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1167"/>
    </row>
    <row r="54" spans="1:70" ht="14.1" customHeight="1">
      <c r="A54" s="245"/>
      <c r="B54" s="2748" t="s">
        <v>702</v>
      </c>
      <c r="C54" s="2749"/>
      <c r="D54" s="1632" t="s">
        <v>726</v>
      </c>
      <c r="E54" s="1632"/>
      <c r="F54" s="1632"/>
      <c r="G54" s="1632"/>
      <c r="H54" s="1632"/>
      <c r="I54" s="1632"/>
      <c r="J54" s="1632"/>
      <c r="K54" s="1632"/>
      <c r="L54" s="1632"/>
      <c r="M54" s="1632"/>
      <c r="N54" s="1632"/>
      <c r="O54" s="1632"/>
      <c r="P54" s="1632"/>
      <c r="Q54" s="1632"/>
      <c r="R54" s="1632"/>
      <c r="S54" s="1632"/>
      <c r="T54" s="1632"/>
      <c r="U54" s="1632"/>
      <c r="V54" s="1632"/>
      <c r="W54" s="1632"/>
      <c r="X54" s="1632"/>
      <c r="Y54" s="1632"/>
      <c r="Z54" s="1632"/>
      <c r="AB54" s="244" t="s">
        <v>15</v>
      </c>
      <c r="AC54" s="1851" t="s">
        <v>216</v>
      </c>
      <c r="AD54" s="1851"/>
      <c r="AE54" s="1851"/>
      <c r="AF54" s="1851"/>
      <c r="AG54" s="1851"/>
      <c r="AH54" s="1851"/>
      <c r="AI54" s="1851"/>
      <c r="AJ54" s="1851"/>
      <c r="AK54" s="1851"/>
      <c r="AL54" s="1851"/>
      <c r="AM54" s="44"/>
      <c r="AP54" s="173" t="s">
        <v>15</v>
      </c>
      <c r="AQ54" s="22" t="s">
        <v>216</v>
      </c>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39"/>
    </row>
    <row r="55" spans="1:70" ht="14.1" customHeight="1">
      <c r="A55" s="245"/>
      <c r="B55" s="18"/>
      <c r="C55" s="259"/>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B55" s="244" t="s">
        <v>15</v>
      </c>
      <c r="AC55" s="1851" t="s">
        <v>779</v>
      </c>
      <c r="AD55" s="1851"/>
      <c r="AE55" s="1851"/>
      <c r="AF55" s="1851"/>
      <c r="AG55" s="1851"/>
      <c r="AH55" s="1851"/>
      <c r="AI55" s="1851"/>
      <c r="AJ55" s="1851"/>
      <c r="AK55" s="1851"/>
      <c r="AL55" s="1851"/>
      <c r="AM55" s="44"/>
      <c r="AO55" s="264"/>
      <c r="AP55" s="173"/>
      <c r="AQ55" s="1638" t="s">
        <v>1036</v>
      </c>
      <c r="AR55" s="1638"/>
      <c r="AS55" s="1638"/>
      <c r="AT55" s="1638"/>
      <c r="AU55" s="1638"/>
      <c r="AV55" s="1638"/>
      <c r="AW55" s="1638"/>
      <c r="AX55" s="1638"/>
      <c r="AY55" s="1638"/>
      <c r="AZ55" s="1638"/>
      <c r="BA55" s="1638"/>
      <c r="BB55" s="1638"/>
      <c r="BC55" s="1638"/>
      <c r="BD55" s="1638"/>
      <c r="BE55" s="1638"/>
      <c r="BF55" s="1638"/>
      <c r="BG55" s="1638"/>
      <c r="BH55" s="1638"/>
      <c r="BI55" s="1638"/>
      <c r="BJ55" s="1638"/>
      <c r="BK55" s="1638"/>
      <c r="BL55" s="1638"/>
      <c r="BM55" s="1638"/>
      <c r="BN55" s="1638"/>
      <c r="BO55" s="1638"/>
      <c r="BP55" s="1638"/>
      <c r="BQ55" s="1638"/>
      <c r="BR55" s="39"/>
    </row>
    <row r="56" spans="1:70" ht="14.1" customHeight="1">
      <c r="A56" s="245"/>
      <c r="B56" s="18"/>
      <c r="C56" s="259"/>
      <c r="D56" s="245"/>
      <c r="E56" s="245"/>
      <c r="F56" s="245"/>
      <c r="G56" s="245"/>
      <c r="H56" s="245"/>
      <c r="I56" s="245"/>
      <c r="J56" s="245"/>
      <c r="K56" s="245"/>
      <c r="L56" s="245"/>
      <c r="M56" s="245"/>
      <c r="N56" s="245"/>
      <c r="O56" s="245"/>
      <c r="P56" s="245"/>
      <c r="Q56" s="245"/>
      <c r="R56" s="245"/>
      <c r="S56" s="245"/>
      <c r="T56" s="245"/>
      <c r="U56" s="245"/>
      <c r="V56" s="245"/>
      <c r="W56" s="245"/>
      <c r="X56" s="245"/>
      <c r="Y56" s="245"/>
      <c r="Z56" s="245"/>
      <c r="AB56" s="11"/>
      <c r="AC56" s="1640" t="s">
        <v>36</v>
      </c>
      <c r="AD56" s="1638" t="s">
        <v>37</v>
      </c>
      <c r="AE56" s="1638"/>
      <c r="AF56" s="1638"/>
      <c r="AG56" s="1638"/>
      <c r="AH56" s="1638"/>
      <c r="AI56" s="1638"/>
      <c r="AJ56" s="1638"/>
      <c r="AK56" s="1638"/>
      <c r="AL56" s="1638"/>
      <c r="AM56" s="159"/>
      <c r="AO56" s="264"/>
      <c r="AP56" s="1168"/>
      <c r="AQ56" s="1638"/>
      <c r="AR56" s="1638"/>
      <c r="AS56" s="1638"/>
      <c r="AT56" s="1638"/>
      <c r="AU56" s="1638"/>
      <c r="AV56" s="1638"/>
      <c r="AW56" s="1638"/>
      <c r="AX56" s="1638"/>
      <c r="AY56" s="1638"/>
      <c r="AZ56" s="1638"/>
      <c r="BA56" s="1638"/>
      <c r="BB56" s="1638"/>
      <c r="BC56" s="1638"/>
      <c r="BD56" s="1638"/>
      <c r="BE56" s="1638"/>
      <c r="BF56" s="1638"/>
      <c r="BG56" s="1638"/>
      <c r="BH56" s="1638"/>
      <c r="BI56" s="1638"/>
      <c r="BJ56" s="1638"/>
      <c r="BK56" s="1638"/>
      <c r="BL56" s="1638"/>
      <c r="BM56" s="1638"/>
      <c r="BN56" s="1638"/>
      <c r="BO56" s="1638"/>
      <c r="BP56" s="1638"/>
      <c r="BQ56" s="1638"/>
      <c r="BR56" s="275"/>
    </row>
    <row r="57" spans="1:70" ht="14.1" customHeight="1">
      <c r="A57" s="245"/>
      <c r="B57" s="1164"/>
      <c r="C57" s="228" t="s">
        <v>464</v>
      </c>
      <c r="D57" s="1632" t="s">
        <v>727</v>
      </c>
      <c r="E57" s="1632"/>
      <c r="F57" s="1632"/>
      <c r="G57" s="1632"/>
      <c r="H57" s="1632"/>
      <c r="I57" s="1632"/>
      <c r="J57" s="1632"/>
      <c r="K57" s="1632"/>
      <c r="L57" s="1632"/>
      <c r="M57" s="1632"/>
      <c r="N57" s="1632"/>
      <c r="O57" s="1632"/>
      <c r="P57" s="1632"/>
      <c r="Q57" s="1632"/>
      <c r="R57" s="1632"/>
      <c r="S57" s="1632"/>
      <c r="T57" s="1632"/>
      <c r="U57" s="1632"/>
      <c r="V57" s="1632"/>
      <c r="W57" s="1632"/>
      <c r="X57" s="1632"/>
      <c r="Y57" s="1632"/>
      <c r="Z57" s="1632"/>
      <c r="AA57" s="15"/>
      <c r="AB57" s="11"/>
      <c r="AC57" s="2802"/>
      <c r="AD57" s="1638"/>
      <c r="AE57" s="1638"/>
      <c r="AF57" s="1638"/>
      <c r="AG57" s="1638"/>
      <c r="AH57" s="1638"/>
      <c r="AI57" s="1638"/>
      <c r="AJ57" s="1638"/>
      <c r="AK57" s="1638"/>
      <c r="AL57" s="1638"/>
      <c r="AM57" s="159"/>
      <c r="AO57" s="264"/>
      <c r="AP57" s="1168"/>
      <c r="AQ57" s="1638"/>
      <c r="AR57" s="1638"/>
      <c r="AS57" s="1638"/>
      <c r="AT57" s="1638"/>
      <c r="AU57" s="1638"/>
      <c r="AV57" s="1638"/>
      <c r="AW57" s="1638"/>
      <c r="AX57" s="1638"/>
      <c r="AY57" s="1638"/>
      <c r="AZ57" s="1638"/>
      <c r="BA57" s="1638"/>
      <c r="BB57" s="1638"/>
      <c r="BC57" s="1638"/>
      <c r="BD57" s="1638"/>
      <c r="BE57" s="1638"/>
      <c r="BF57" s="1638"/>
      <c r="BG57" s="1638"/>
      <c r="BH57" s="1638"/>
      <c r="BI57" s="1638"/>
      <c r="BJ57" s="1638"/>
      <c r="BK57" s="1638"/>
      <c r="BL57" s="1638"/>
      <c r="BM57" s="1638"/>
      <c r="BN57" s="1638"/>
      <c r="BO57" s="1638"/>
      <c r="BP57" s="1638"/>
      <c r="BQ57" s="1638"/>
      <c r="BR57" s="275"/>
    </row>
    <row r="58" spans="1:70" ht="14.1" customHeight="1">
      <c r="A58" s="245"/>
      <c r="B58" s="1162"/>
      <c r="C58" s="245"/>
      <c r="D58" s="1792"/>
      <c r="E58" s="1792"/>
      <c r="F58" s="1792"/>
      <c r="G58" s="1792"/>
      <c r="H58" s="1792"/>
      <c r="I58" s="1792"/>
      <c r="J58" s="1792"/>
      <c r="K58" s="1792"/>
      <c r="L58" s="1792"/>
      <c r="M58" s="1792"/>
      <c r="N58" s="1792"/>
      <c r="O58" s="1792"/>
      <c r="P58" s="1792"/>
      <c r="Q58" s="1792"/>
      <c r="R58" s="1792"/>
      <c r="S58" s="1792"/>
      <c r="T58" s="1792"/>
      <c r="U58" s="1792"/>
      <c r="V58" s="1792"/>
      <c r="W58" s="1792"/>
      <c r="X58" s="1792"/>
      <c r="Y58" s="1792"/>
      <c r="Z58" s="1792"/>
      <c r="AA58" s="1098"/>
      <c r="AB58" s="11"/>
      <c r="AC58" s="298" t="s">
        <v>33</v>
      </c>
      <c r="AD58" s="1851" t="s">
        <v>38</v>
      </c>
      <c r="AE58" s="1851"/>
      <c r="AF58" s="1851"/>
      <c r="AG58" s="1851"/>
      <c r="AH58" s="1851"/>
      <c r="AI58" s="1851"/>
      <c r="AJ58" s="1851"/>
      <c r="AK58" s="1851"/>
      <c r="AL58" s="1851"/>
      <c r="AM58" s="2803"/>
      <c r="AP58" s="1168"/>
      <c r="AQ58" s="1638"/>
      <c r="AR58" s="1638"/>
      <c r="AS58" s="1638"/>
      <c r="AT58" s="1638"/>
      <c r="AU58" s="1638"/>
      <c r="AV58" s="1638"/>
      <c r="AW58" s="1638"/>
      <c r="AX58" s="1638"/>
      <c r="AY58" s="1638"/>
      <c r="AZ58" s="1638"/>
      <c r="BA58" s="1638"/>
      <c r="BB58" s="1638"/>
      <c r="BC58" s="1638"/>
      <c r="BD58" s="1638"/>
      <c r="BE58" s="1638"/>
      <c r="BF58" s="1638"/>
      <c r="BG58" s="1638"/>
      <c r="BH58" s="1638"/>
      <c r="BI58" s="1638"/>
      <c r="BJ58" s="1638"/>
      <c r="BK58" s="1638"/>
      <c r="BL58" s="1638"/>
      <c r="BM58" s="1638"/>
      <c r="BN58" s="1638"/>
      <c r="BO58" s="1638"/>
      <c r="BP58" s="1638"/>
      <c r="BQ58" s="1638"/>
      <c r="BR58" s="275"/>
    </row>
    <row r="59" spans="1:70" ht="14.1" customHeight="1">
      <c r="A59" s="245"/>
      <c r="B59" s="1164"/>
      <c r="C59" s="245"/>
      <c r="D59" s="1792"/>
      <c r="E59" s="1792"/>
      <c r="F59" s="1792"/>
      <c r="G59" s="1792"/>
      <c r="H59" s="1792"/>
      <c r="I59" s="1792"/>
      <c r="J59" s="1792"/>
      <c r="K59" s="1792"/>
      <c r="L59" s="1792"/>
      <c r="M59" s="1792"/>
      <c r="N59" s="1792"/>
      <c r="O59" s="1792"/>
      <c r="P59" s="1792"/>
      <c r="Q59" s="1792"/>
      <c r="R59" s="1792"/>
      <c r="S59" s="1792"/>
      <c r="T59" s="1792"/>
      <c r="U59" s="1792"/>
      <c r="V59" s="1792"/>
      <c r="W59" s="1792"/>
      <c r="X59" s="1792"/>
      <c r="Y59" s="1792"/>
      <c r="Z59" s="1792"/>
      <c r="AA59" s="1098"/>
      <c r="AB59" s="11"/>
      <c r="AC59" s="241" t="s">
        <v>39</v>
      </c>
      <c r="AD59" s="1638" t="s">
        <v>1706</v>
      </c>
      <c r="AE59" s="1638"/>
      <c r="AF59" s="1638"/>
      <c r="AG59" s="1638"/>
      <c r="AH59" s="1638"/>
      <c r="AI59" s="1638"/>
      <c r="AJ59" s="1638"/>
      <c r="AK59" s="1638"/>
      <c r="AL59" s="1638"/>
      <c r="AM59" s="225"/>
      <c r="AP59" s="1168"/>
      <c r="AQ59" s="1638"/>
      <c r="AR59" s="1638"/>
      <c r="AS59" s="1638"/>
      <c r="AT59" s="1638"/>
      <c r="AU59" s="1638"/>
      <c r="AV59" s="1638"/>
      <c r="AW59" s="1638"/>
      <c r="AX59" s="1638"/>
      <c r="AY59" s="1638"/>
      <c r="AZ59" s="1638"/>
      <c r="BA59" s="1638"/>
      <c r="BB59" s="1638"/>
      <c r="BC59" s="1638"/>
      <c r="BD59" s="1638"/>
      <c r="BE59" s="1638"/>
      <c r="BF59" s="1638"/>
      <c r="BG59" s="1638"/>
      <c r="BH59" s="1638"/>
      <c r="BI59" s="1638"/>
      <c r="BJ59" s="1638"/>
      <c r="BK59" s="1638"/>
      <c r="BL59" s="1638"/>
      <c r="BM59" s="1638"/>
      <c r="BN59" s="1638"/>
      <c r="BO59" s="1638"/>
      <c r="BP59" s="1638"/>
      <c r="BQ59" s="1638"/>
      <c r="BR59" s="275"/>
    </row>
    <row r="60" spans="1:70" ht="14.1" customHeight="1">
      <c r="A60" s="245"/>
      <c r="B60" s="17"/>
      <c r="C60" s="245"/>
      <c r="D60" s="1792"/>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5"/>
      <c r="AB60" s="11"/>
      <c r="AC60" s="186"/>
      <c r="AD60" s="1638"/>
      <c r="AE60" s="1638"/>
      <c r="AF60" s="1638"/>
      <c r="AG60" s="1638"/>
      <c r="AH60" s="1638"/>
      <c r="AI60" s="1638"/>
      <c r="AJ60" s="1638"/>
      <c r="AK60" s="1638"/>
      <c r="AL60" s="1638"/>
      <c r="AM60" s="159"/>
      <c r="AP60" s="1168"/>
      <c r="AQ60" s="1638"/>
      <c r="AR60" s="1638"/>
      <c r="AS60" s="1638"/>
      <c r="AT60" s="1638"/>
      <c r="AU60" s="1638"/>
      <c r="AV60" s="1638"/>
      <c r="AW60" s="1638"/>
      <c r="AX60" s="1638"/>
      <c r="AY60" s="1638"/>
      <c r="AZ60" s="1638"/>
      <c r="BA60" s="1638"/>
      <c r="BB60" s="1638"/>
      <c r="BC60" s="1638"/>
      <c r="BD60" s="1638"/>
      <c r="BE60" s="1638"/>
      <c r="BF60" s="1638"/>
      <c r="BG60" s="1638"/>
      <c r="BH60" s="1638"/>
      <c r="BI60" s="1638"/>
      <c r="BJ60" s="1638"/>
      <c r="BK60" s="1638"/>
      <c r="BL60" s="1638"/>
      <c r="BM60" s="1638"/>
      <c r="BN60" s="1638"/>
      <c r="BO60" s="1638"/>
      <c r="BP60" s="1638"/>
      <c r="BQ60" s="1638"/>
      <c r="BR60" s="275"/>
    </row>
    <row r="61" spans="1:70" ht="10.5" customHeight="1" thickBot="1">
      <c r="A61" s="190"/>
      <c r="B61" s="1122"/>
      <c r="C61" s="1169"/>
      <c r="D61" s="8"/>
      <c r="E61" s="8"/>
      <c r="F61" s="8"/>
      <c r="G61" s="8"/>
      <c r="H61" s="8"/>
      <c r="I61" s="8"/>
      <c r="J61" s="1053"/>
      <c r="K61" s="1053"/>
      <c r="L61" s="8"/>
      <c r="M61" s="8"/>
      <c r="N61" s="8"/>
      <c r="O61" s="8"/>
      <c r="P61" s="8"/>
      <c r="Q61" s="8"/>
      <c r="R61" s="1169"/>
      <c r="S61" s="26"/>
      <c r="T61" s="26"/>
      <c r="U61" s="27"/>
      <c r="V61" s="28"/>
      <c r="W61" s="28"/>
      <c r="X61" s="1169"/>
      <c r="Y61" s="1169"/>
      <c r="Z61" s="1169"/>
      <c r="AA61" s="8"/>
      <c r="AB61" s="162"/>
      <c r="AC61" s="8"/>
      <c r="AD61" s="2500"/>
      <c r="AE61" s="2500"/>
      <c r="AF61" s="2500"/>
      <c r="AG61" s="2500"/>
      <c r="AH61" s="2500"/>
      <c r="AI61" s="2500"/>
      <c r="AJ61" s="2500"/>
      <c r="AK61" s="2500"/>
      <c r="AL61" s="2500"/>
      <c r="AM61" s="306"/>
      <c r="AN61" s="264"/>
      <c r="AP61" s="1168"/>
      <c r="AQ61" s="1638"/>
      <c r="AR61" s="1638"/>
      <c r="AS61" s="1638"/>
      <c r="AT61" s="1638"/>
      <c r="AU61" s="1638"/>
      <c r="AV61" s="1638"/>
      <c r="AW61" s="1638"/>
      <c r="AX61" s="1638"/>
      <c r="AY61" s="1638"/>
      <c r="AZ61" s="1638"/>
      <c r="BA61" s="1638"/>
      <c r="BB61" s="1638"/>
      <c r="BC61" s="1638"/>
      <c r="BD61" s="1638"/>
      <c r="BE61" s="1638"/>
      <c r="BF61" s="1638"/>
      <c r="BG61" s="1638"/>
      <c r="BH61" s="1638"/>
      <c r="BI61" s="1638"/>
      <c r="BJ61" s="1638"/>
      <c r="BK61" s="1638"/>
      <c r="BL61" s="1638"/>
      <c r="BM61" s="1638"/>
      <c r="BN61" s="1638"/>
      <c r="BO61" s="1638"/>
      <c r="BP61" s="1638"/>
      <c r="BQ61" s="1638"/>
      <c r="BR61" s="275"/>
    </row>
    <row r="62" spans="1:70" ht="14.1" customHeight="1">
      <c r="A62" s="245"/>
      <c r="B62" s="1170"/>
      <c r="C62" s="343"/>
      <c r="D62" s="344"/>
      <c r="E62" s="344"/>
      <c r="F62" s="344"/>
      <c r="G62" s="1171"/>
      <c r="H62" s="1171"/>
      <c r="I62" s="1171"/>
      <c r="J62" s="1171"/>
      <c r="K62" s="1171"/>
      <c r="L62" s="1171"/>
      <c r="M62" s="1171"/>
      <c r="N62" s="1171"/>
      <c r="O62" s="1171"/>
      <c r="P62" s="1171"/>
      <c r="Q62" s="1171"/>
      <c r="R62" s="1171"/>
      <c r="S62" s="1171"/>
      <c r="T62" s="1171"/>
      <c r="U62" s="1171"/>
      <c r="V62" s="1171"/>
      <c r="W62" s="1171"/>
      <c r="X62" s="1171"/>
      <c r="Y62" s="1171"/>
      <c r="Z62" s="1171"/>
      <c r="AA62" s="1171"/>
      <c r="AB62" s="1125"/>
      <c r="AC62" s="1125"/>
      <c r="AD62" s="345"/>
      <c r="AE62" s="345"/>
      <c r="AF62" s="345"/>
      <c r="AG62" s="345"/>
      <c r="AH62" s="345"/>
      <c r="AI62" s="345"/>
      <c r="AJ62" s="345"/>
      <c r="AK62" s="345"/>
      <c r="AL62" s="345"/>
      <c r="AM62" s="345"/>
      <c r="AN62" s="264"/>
      <c r="AP62" s="1172"/>
      <c r="AQ62" s="2801"/>
      <c r="AR62" s="2801"/>
      <c r="AS62" s="2801"/>
      <c r="AT62" s="2801"/>
      <c r="AU62" s="2801"/>
      <c r="AV62" s="2801"/>
      <c r="AW62" s="2801"/>
      <c r="AX62" s="2801"/>
      <c r="AY62" s="2801"/>
      <c r="AZ62" s="2801"/>
      <c r="BA62" s="2801"/>
      <c r="BB62" s="2801"/>
      <c r="BC62" s="2801"/>
      <c r="BD62" s="2801"/>
      <c r="BE62" s="2801"/>
      <c r="BF62" s="2801"/>
      <c r="BG62" s="2801"/>
      <c r="BH62" s="2801"/>
      <c r="BI62" s="2801"/>
      <c r="BJ62" s="2801"/>
      <c r="BK62" s="2801"/>
      <c r="BL62" s="2801"/>
      <c r="BM62" s="2801"/>
      <c r="BN62" s="2801"/>
      <c r="BO62" s="2801"/>
      <c r="BP62" s="2801"/>
      <c r="BQ62" s="2801"/>
      <c r="BR62" s="276"/>
    </row>
    <row r="63" spans="1:70" ht="14.1" customHeight="1">
      <c r="A63" s="245"/>
      <c r="B63" s="245"/>
      <c r="D63" s="245"/>
      <c r="E63" s="48"/>
      <c r="F63" s="48"/>
      <c r="G63" s="48"/>
      <c r="H63" s="48"/>
      <c r="I63" s="48"/>
      <c r="J63" s="48"/>
      <c r="K63" s="48"/>
      <c r="L63" s="48"/>
      <c r="M63" s="48"/>
      <c r="N63" s="245"/>
      <c r="O63" s="245"/>
      <c r="P63" s="48"/>
      <c r="Q63" s="48"/>
      <c r="R63" s="48"/>
      <c r="S63" s="48"/>
      <c r="T63" s="48"/>
      <c r="U63" s="48"/>
      <c r="V63" s="48"/>
      <c r="W63" s="48"/>
      <c r="X63" s="48"/>
      <c r="Y63" s="48"/>
      <c r="AM63" s="1003"/>
      <c r="AN63" s="264"/>
    </row>
    <row r="64" spans="1:70" ht="14.1" customHeight="1">
      <c r="A64" s="245"/>
      <c r="B64" s="1088"/>
      <c r="C64" s="48"/>
      <c r="D64" s="231"/>
      <c r="E64" s="231"/>
      <c r="F64" s="231"/>
      <c r="G64" s="231"/>
      <c r="H64" s="231"/>
      <c r="I64" s="231"/>
      <c r="J64" s="231"/>
      <c r="K64" s="231"/>
      <c r="L64" s="231"/>
      <c r="M64" s="231"/>
      <c r="N64" s="1088"/>
      <c r="O64" s="247"/>
      <c r="P64" s="231"/>
      <c r="Q64" s="231"/>
      <c r="R64" s="231"/>
      <c r="S64" s="231"/>
      <c r="T64" s="231"/>
      <c r="U64" s="231"/>
      <c r="V64" s="231"/>
      <c r="W64" s="231"/>
      <c r="X64" s="231"/>
      <c r="Y64" s="231"/>
      <c r="Z64" s="1088"/>
      <c r="AA64" s="247"/>
      <c r="AB64" s="231"/>
      <c r="AC64" s="231"/>
      <c r="AD64" s="231"/>
      <c r="AE64" s="231"/>
      <c r="AF64" s="231"/>
      <c r="AG64" s="231"/>
      <c r="AH64" s="231"/>
      <c r="AI64" s="231"/>
      <c r="AJ64" s="231"/>
      <c r="AK64" s="231"/>
      <c r="AL64" s="958"/>
      <c r="AN64" s="264"/>
    </row>
    <row r="65" spans="1:75" ht="14.1" customHeight="1">
      <c r="A65" s="245"/>
      <c r="B65" s="1088"/>
      <c r="C65" s="48"/>
      <c r="D65" s="231"/>
      <c r="E65" s="231"/>
      <c r="F65" s="231"/>
      <c r="G65" s="231"/>
      <c r="H65" s="231"/>
      <c r="I65" s="231"/>
      <c r="J65" s="231"/>
      <c r="K65" s="231"/>
      <c r="L65" s="231"/>
      <c r="M65" s="231"/>
      <c r="N65" s="1088"/>
      <c r="O65" s="247"/>
      <c r="P65" s="231"/>
      <c r="Q65" s="231"/>
      <c r="R65" s="231"/>
      <c r="S65" s="231"/>
      <c r="T65" s="231"/>
      <c r="U65" s="231"/>
      <c r="V65" s="231"/>
      <c r="W65" s="231"/>
      <c r="X65" s="231"/>
      <c r="Y65" s="231"/>
      <c r="Z65" s="1088"/>
      <c r="AA65" s="247"/>
      <c r="AB65" s="231"/>
      <c r="AC65" s="231"/>
      <c r="AD65" s="231"/>
      <c r="AE65" s="231"/>
      <c r="AF65" s="231"/>
      <c r="AG65" s="231"/>
      <c r="AH65" s="231"/>
      <c r="AI65" s="231"/>
      <c r="AJ65" s="231"/>
      <c r="AK65" s="231"/>
      <c r="AL65" s="958"/>
      <c r="AN65" s="264"/>
      <c r="AP65" s="182"/>
      <c r="AQ65" s="22"/>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row>
    <row r="66" spans="1:75" ht="14.1" customHeight="1">
      <c r="B66" s="1088"/>
      <c r="C66" s="48"/>
      <c r="D66" s="231"/>
      <c r="E66" s="231"/>
      <c r="F66" s="231"/>
      <c r="G66" s="231"/>
      <c r="H66" s="231"/>
      <c r="I66" s="231"/>
      <c r="J66" s="231"/>
      <c r="K66" s="231"/>
      <c r="L66" s="231"/>
      <c r="M66" s="231"/>
      <c r="N66" s="1088"/>
      <c r="O66" s="247"/>
      <c r="P66" s="231"/>
      <c r="Q66" s="231"/>
      <c r="R66" s="231"/>
      <c r="S66" s="231"/>
      <c r="T66" s="231"/>
      <c r="U66" s="231"/>
      <c r="V66" s="231"/>
      <c r="W66" s="231"/>
      <c r="X66" s="231"/>
      <c r="Y66" s="231"/>
      <c r="Z66" s="1088"/>
      <c r="AA66" s="247"/>
      <c r="AB66" s="231"/>
      <c r="AC66" s="231"/>
      <c r="AD66" s="231"/>
      <c r="AE66" s="231"/>
      <c r="AF66" s="231"/>
      <c r="AG66" s="231"/>
      <c r="AH66" s="231"/>
      <c r="AI66" s="231"/>
      <c r="AJ66" s="231"/>
      <c r="AK66" s="231"/>
      <c r="AL66" s="958"/>
      <c r="AN66" s="264"/>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253"/>
      <c r="BN66" s="253"/>
      <c r="BO66" s="253"/>
      <c r="BP66" s="253"/>
      <c r="BQ66" s="253"/>
      <c r="BR66" s="253"/>
    </row>
    <row r="67" spans="1:75" ht="14.1" customHeight="1">
      <c r="B67" s="1088"/>
      <c r="C67" s="48"/>
      <c r="D67" s="231"/>
      <c r="E67" s="231"/>
      <c r="F67" s="231"/>
      <c r="G67" s="231"/>
      <c r="H67" s="231"/>
      <c r="I67" s="231"/>
      <c r="J67" s="231"/>
      <c r="K67" s="231"/>
      <c r="L67" s="231"/>
      <c r="M67" s="231"/>
      <c r="N67" s="1088"/>
      <c r="O67" s="247"/>
      <c r="P67" s="231"/>
      <c r="Q67" s="231"/>
      <c r="R67" s="231"/>
      <c r="S67" s="231"/>
      <c r="T67" s="231"/>
      <c r="U67" s="231"/>
      <c r="V67" s="231"/>
      <c r="W67" s="231"/>
      <c r="X67" s="231"/>
      <c r="Y67" s="231"/>
      <c r="Z67" s="1088"/>
      <c r="AA67" s="247"/>
      <c r="AB67" s="231"/>
      <c r="AC67" s="231"/>
      <c r="AD67" s="231"/>
      <c r="AE67" s="231"/>
      <c r="AF67" s="231"/>
      <c r="AG67" s="231"/>
      <c r="AH67" s="231"/>
      <c r="AI67" s="231"/>
      <c r="AJ67" s="231"/>
      <c r="AK67" s="231"/>
      <c r="AL67" s="958"/>
      <c r="AN67" s="264"/>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253"/>
      <c r="BN67" s="253"/>
      <c r="BO67" s="253"/>
      <c r="BP67" s="253"/>
      <c r="BQ67" s="253"/>
      <c r="BR67" s="253"/>
    </row>
    <row r="68" spans="1:75" ht="14.1" customHeight="1">
      <c r="A68" s="245"/>
      <c r="B68" s="1088"/>
      <c r="C68" s="48"/>
      <c r="D68" s="231"/>
      <c r="E68" s="231"/>
      <c r="F68" s="231"/>
      <c r="G68" s="231"/>
      <c r="H68" s="231"/>
      <c r="I68" s="231"/>
      <c r="J68" s="231"/>
      <c r="K68" s="231"/>
      <c r="L68" s="231"/>
      <c r="M68" s="231"/>
      <c r="N68" s="1088"/>
      <c r="O68" s="247"/>
      <c r="P68" s="231"/>
      <c r="Q68" s="231"/>
      <c r="R68" s="231"/>
      <c r="S68" s="231"/>
      <c r="T68" s="231"/>
      <c r="U68" s="231"/>
      <c r="V68" s="231"/>
      <c r="W68" s="231"/>
      <c r="X68" s="231"/>
      <c r="Y68" s="231"/>
      <c r="Z68" s="1088"/>
      <c r="AA68" s="247"/>
      <c r="AB68" s="231"/>
      <c r="AC68" s="231"/>
      <c r="AD68" s="231"/>
      <c r="AE68" s="231"/>
      <c r="AF68" s="231"/>
      <c r="AG68" s="231"/>
      <c r="AH68" s="231"/>
      <c r="AI68" s="231"/>
      <c r="AJ68" s="231"/>
      <c r="AK68" s="231"/>
      <c r="AL68" s="958"/>
      <c r="AN68" s="264"/>
      <c r="AQ68" s="253"/>
      <c r="AR68" s="253"/>
      <c r="AS68" s="253"/>
      <c r="AT68" s="253"/>
      <c r="AU68" s="253"/>
      <c r="AV68" s="253"/>
      <c r="AW68" s="253"/>
      <c r="AX68" s="253"/>
      <c r="AY68" s="253"/>
      <c r="AZ68" s="253"/>
      <c r="BA68" s="253"/>
      <c r="BB68" s="253"/>
      <c r="BC68" s="253"/>
      <c r="BD68" s="253"/>
      <c r="BE68" s="253"/>
      <c r="BF68" s="253"/>
      <c r="BG68" s="253"/>
      <c r="BH68" s="253"/>
      <c r="BI68" s="253"/>
      <c r="BJ68" s="253"/>
      <c r="BK68" s="253"/>
      <c r="BL68" s="253"/>
      <c r="BM68" s="253"/>
      <c r="BN68" s="253"/>
      <c r="BO68" s="253"/>
      <c r="BP68" s="253"/>
      <c r="BQ68" s="253"/>
      <c r="BR68" s="253"/>
    </row>
    <row r="69" spans="1:75" ht="14.1" customHeight="1">
      <c r="A69" s="245"/>
      <c r="B69" s="1088"/>
      <c r="C69" s="48"/>
      <c r="D69" s="231"/>
      <c r="E69" s="231"/>
      <c r="F69" s="231"/>
      <c r="G69" s="231"/>
      <c r="H69" s="231"/>
      <c r="I69" s="231"/>
      <c r="J69" s="231"/>
      <c r="K69" s="231"/>
      <c r="L69" s="231"/>
      <c r="M69" s="231"/>
      <c r="N69" s="1088"/>
      <c r="O69" s="247"/>
      <c r="P69" s="231"/>
      <c r="Q69" s="231"/>
      <c r="R69" s="231"/>
      <c r="S69" s="231"/>
      <c r="T69" s="231"/>
      <c r="U69" s="231"/>
      <c r="V69" s="231"/>
      <c r="W69" s="231"/>
      <c r="X69" s="231"/>
      <c r="Y69" s="231"/>
      <c r="Z69" s="1088"/>
      <c r="AA69" s="247"/>
      <c r="AB69" s="231"/>
      <c r="AC69" s="231"/>
      <c r="AD69" s="231"/>
      <c r="AE69" s="231"/>
      <c r="AF69" s="231"/>
      <c r="AG69" s="231"/>
      <c r="AH69" s="231"/>
      <c r="AI69" s="231"/>
      <c r="AJ69" s="231"/>
      <c r="AK69" s="231"/>
      <c r="AL69" s="958"/>
      <c r="AN69" s="264"/>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253"/>
      <c r="BN69" s="253"/>
      <c r="BO69" s="253"/>
      <c r="BP69" s="253"/>
      <c r="BQ69" s="253"/>
      <c r="BR69" s="253"/>
    </row>
    <row r="70" spans="1:75" ht="14.1" customHeight="1">
      <c r="A70" s="245"/>
      <c r="B70" s="1088"/>
      <c r="C70" s="48"/>
      <c r="D70" s="231"/>
      <c r="E70" s="231"/>
      <c r="F70" s="231"/>
      <c r="G70" s="231"/>
      <c r="H70" s="231"/>
      <c r="I70" s="231"/>
      <c r="J70" s="231"/>
      <c r="K70" s="231"/>
      <c r="L70" s="231"/>
      <c r="M70" s="231"/>
      <c r="N70" s="1088"/>
      <c r="O70" s="247"/>
      <c r="P70" s="231"/>
      <c r="Q70" s="231"/>
      <c r="R70" s="231"/>
      <c r="S70" s="231"/>
      <c r="T70" s="231"/>
      <c r="U70" s="231"/>
      <c r="V70" s="231"/>
      <c r="W70" s="231"/>
      <c r="X70" s="231"/>
      <c r="Y70" s="231"/>
      <c r="Z70" s="1088"/>
      <c r="AA70" s="247"/>
      <c r="AB70" s="231"/>
      <c r="AC70" s="231"/>
      <c r="AD70" s="231"/>
      <c r="AE70" s="231"/>
      <c r="AF70" s="231"/>
      <c r="AG70" s="231"/>
      <c r="AH70" s="231"/>
      <c r="AI70" s="231"/>
      <c r="AJ70" s="231"/>
      <c r="AK70" s="231"/>
      <c r="AL70" s="958"/>
      <c r="AN70" s="26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3"/>
      <c r="BP70" s="253"/>
      <c r="BQ70" s="253"/>
      <c r="BR70" s="253"/>
    </row>
    <row r="71" spans="1:75" ht="14.1" customHeight="1">
      <c r="A71" s="245"/>
      <c r="B71" s="1088"/>
      <c r="C71" s="48"/>
      <c r="D71" s="231"/>
      <c r="E71" s="231"/>
      <c r="F71" s="231"/>
      <c r="G71" s="231"/>
      <c r="H71" s="231"/>
      <c r="I71" s="231"/>
      <c r="J71" s="231"/>
      <c r="K71" s="231"/>
      <c r="L71" s="231"/>
      <c r="M71" s="231"/>
      <c r="N71" s="1088"/>
      <c r="O71" s="247"/>
      <c r="P71" s="231"/>
      <c r="Q71" s="231"/>
      <c r="R71" s="231"/>
      <c r="S71" s="231"/>
      <c r="T71" s="231"/>
      <c r="U71" s="231"/>
      <c r="V71" s="231"/>
      <c r="W71" s="231"/>
      <c r="X71" s="231"/>
      <c r="Y71" s="231"/>
      <c r="Z71" s="1088"/>
      <c r="AA71" s="247"/>
      <c r="AB71" s="231"/>
      <c r="AC71" s="231"/>
      <c r="AD71" s="231"/>
      <c r="AE71" s="231"/>
      <c r="AF71" s="231"/>
      <c r="AG71" s="231"/>
      <c r="AH71" s="231"/>
      <c r="AI71" s="231"/>
      <c r="AJ71" s="231"/>
      <c r="AK71" s="231"/>
      <c r="AL71" s="958"/>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3"/>
      <c r="BS71" s="245"/>
      <c r="BT71" s="245"/>
      <c r="BU71" s="245"/>
      <c r="BV71" s="245"/>
      <c r="BW71" s="245"/>
    </row>
    <row r="72" spans="1:75" ht="14.1" customHeight="1">
      <c r="A72" s="245"/>
      <c r="B72" s="1088"/>
      <c r="C72" s="48"/>
      <c r="D72" s="231"/>
      <c r="E72" s="231"/>
      <c r="F72" s="231"/>
      <c r="G72" s="231"/>
      <c r="H72" s="231"/>
      <c r="I72" s="231"/>
      <c r="J72" s="231"/>
      <c r="K72" s="231"/>
      <c r="L72" s="231"/>
      <c r="M72" s="231"/>
      <c r="N72" s="1088"/>
      <c r="O72" s="247"/>
      <c r="P72" s="231"/>
      <c r="Q72" s="231"/>
      <c r="R72" s="231"/>
      <c r="S72" s="231"/>
      <c r="T72" s="231"/>
      <c r="U72" s="231"/>
      <c r="V72" s="231"/>
      <c r="W72" s="231"/>
      <c r="X72" s="231"/>
      <c r="Y72" s="231"/>
      <c r="Z72" s="1088"/>
      <c r="AA72" s="247"/>
      <c r="AB72" s="231"/>
      <c r="AC72" s="231"/>
      <c r="AD72" s="231"/>
      <c r="AE72" s="231"/>
      <c r="AF72" s="231"/>
      <c r="AG72" s="231"/>
      <c r="AH72" s="231"/>
      <c r="AI72" s="231"/>
      <c r="AJ72" s="231"/>
      <c r="AK72" s="231"/>
      <c r="AL72" s="958"/>
      <c r="AQ72" s="253"/>
      <c r="AR72" s="253"/>
      <c r="AS72" s="253"/>
      <c r="AT72" s="253"/>
      <c r="AU72" s="253"/>
      <c r="AV72" s="253"/>
      <c r="AW72" s="253"/>
      <c r="AX72" s="253"/>
      <c r="AY72" s="253"/>
      <c r="AZ72" s="253"/>
      <c r="BA72" s="253"/>
      <c r="BB72" s="253"/>
      <c r="BC72" s="253"/>
      <c r="BD72" s="253"/>
      <c r="BE72" s="253"/>
      <c r="BF72" s="253"/>
      <c r="BG72" s="253"/>
      <c r="BH72" s="253"/>
      <c r="BI72" s="253"/>
      <c r="BJ72" s="253"/>
      <c r="BK72" s="253"/>
      <c r="BL72" s="253"/>
      <c r="BM72" s="253"/>
      <c r="BN72" s="253"/>
      <c r="BO72" s="253"/>
      <c r="BP72" s="253"/>
      <c r="BQ72" s="253"/>
      <c r="BR72" s="253"/>
      <c r="BS72" s="245"/>
      <c r="BT72" s="245"/>
      <c r="BU72" s="245"/>
      <c r="BV72" s="245"/>
      <c r="BW72" s="245"/>
    </row>
    <row r="73" spans="1:75" ht="14.1" customHeight="1">
      <c r="A73" s="245"/>
      <c r="B73" s="1088"/>
      <c r="C73" s="48"/>
      <c r="D73" s="231"/>
      <c r="E73" s="231"/>
      <c r="F73" s="231"/>
      <c r="G73" s="231"/>
      <c r="H73" s="231"/>
      <c r="I73" s="231"/>
      <c r="J73" s="231"/>
      <c r="K73" s="231"/>
      <c r="L73" s="231"/>
      <c r="M73" s="231"/>
      <c r="N73" s="1088"/>
      <c r="O73" s="247"/>
      <c r="P73" s="231"/>
      <c r="Q73" s="231"/>
      <c r="R73" s="231"/>
      <c r="S73" s="231"/>
      <c r="T73" s="231"/>
      <c r="U73" s="231"/>
      <c r="V73" s="231"/>
      <c r="W73" s="231"/>
      <c r="X73" s="231"/>
      <c r="Y73" s="231"/>
      <c r="Z73" s="1088"/>
      <c r="AA73" s="247"/>
      <c r="AB73" s="231"/>
      <c r="AC73" s="231"/>
      <c r="AD73" s="231"/>
      <c r="AE73" s="231"/>
      <c r="AF73" s="231"/>
      <c r="AG73" s="231"/>
      <c r="AH73" s="231"/>
      <c r="AI73" s="231"/>
      <c r="AJ73" s="231"/>
      <c r="AK73" s="231"/>
      <c r="AL73" s="958"/>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c r="BN73" s="253"/>
      <c r="BO73" s="253"/>
      <c r="BP73" s="253"/>
      <c r="BQ73" s="253"/>
      <c r="BR73" s="253"/>
      <c r="BS73" s="245"/>
      <c r="BT73" s="245"/>
      <c r="BU73" s="245"/>
      <c r="BV73" s="245"/>
      <c r="BW73" s="245"/>
    </row>
    <row r="74" spans="1:75" ht="14.1" customHeight="1">
      <c r="A74" s="245"/>
      <c r="B74" s="1088"/>
      <c r="C74" s="48"/>
      <c r="D74" s="231"/>
      <c r="E74" s="231"/>
      <c r="F74" s="231"/>
      <c r="G74" s="231"/>
      <c r="H74" s="231"/>
      <c r="I74" s="231"/>
      <c r="J74" s="231"/>
      <c r="K74" s="231"/>
      <c r="L74" s="231"/>
      <c r="M74" s="231"/>
      <c r="N74" s="1088"/>
      <c r="O74" s="247"/>
      <c r="P74" s="231"/>
      <c r="Q74" s="231"/>
      <c r="R74" s="231"/>
      <c r="S74" s="231"/>
      <c r="T74" s="231"/>
      <c r="U74" s="231"/>
      <c r="V74" s="231"/>
      <c r="W74" s="231"/>
      <c r="X74" s="231"/>
      <c r="Y74" s="231"/>
      <c r="Z74" s="1088"/>
      <c r="AA74" s="247"/>
      <c r="AB74" s="231"/>
      <c r="AC74" s="231"/>
      <c r="AD74" s="231"/>
      <c r="AE74" s="231"/>
      <c r="AF74" s="231"/>
      <c r="AG74" s="231"/>
      <c r="AH74" s="231"/>
      <c r="AI74" s="231"/>
      <c r="AJ74" s="231"/>
      <c r="AK74" s="231"/>
      <c r="AL74" s="958"/>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3"/>
      <c r="BP74" s="253"/>
      <c r="BQ74" s="253"/>
      <c r="BR74" s="253"/>
    </row>
    <row r="75" spans="1:75" ht="14.1" customHeight="1">
      <c r="A75" s="245"/>
      <c r="B75" s="1088"/>
      <c r="C75" s="48"/>
      <c r="D75" s="231"/>
      <c r="E75" s="231"/>
      <c r="F75" s="231"/>
      <c r="G75" s="231"/>
      <c r="H75" s="231"/>
      <c r="I75" s="231"/>
      <c r="J75" s="231"/>
      <c r="K75" s="231"/>
      <c r="L75" s="231"/>
      <c r="M75" s="231"/>
      <c r="N75" s="1088"/>
      <c r="O75" s="247"/>
      <c r="P75" s="231"/>
      <c r="Q75" s="231"/>
      <c r="R75" s="231"/>
      <c r="S75" s="231"/>
      <c r="T75" s="231"/>
      <c r="U75" s="231"/>
      <c r="V75" s="231"/>
      <c r="W75" s="231"/>
      <c r="X75" s="231"/>
      <c r="Y75" s="231"/>
      <c r="Z75" s="1088"/>
      <c r="AA75" s="247"/>
      <c r="AB75" s="231"/>
      <c r="AC75" s="231"/>
      <c r="AD75" s="231"/>
      <c r="AE75" s="231"/>
      <c r="AF75" s="231"/>
      <c r="AG75" s="231"/>
      <c r="AH75" s="231"/>
      <c r="AI75" s="231"/>
      <c r="AJ75" s="231"/>
      <c r="AK75" s="231"/>
      <c r="AL75" s="958"/>
      <c r="AN75" s="263"/>
    </row>
    <row r="76" spans="1:75" ht="14.1" customHeight="1">
      <c r="A76" s="245"/>
      <c r="B76" s="1088"/>
      <c r="C76" s="48"/>
      <c r="D76" s="231"/>
      <c r="E76" s="231"/>
      <c r="F76" s="231"/>
      <c r="G76" s="231"/>
      <c r="H76" s="231"/>
      <c r="I76" s="231"/>
      <c r="J76" s="231"/>
      <c r="K76" s="231"/>
      <c r="L76" s="231"/>
      <c r="M76" s="231"/>
      <c r="N76" s="1088"/>
      <c r="O76" s="247"/>
      <c r="P76" s="231"/>
      <c r="Q76" s="231"/>
      <c r="R76" s="231"/>
      <c r="S76" s="231"/>
      <c r="T76" s="231"/>
      <c r="U76" s="231"/>
      <c r="V76" s="231"/>
      <c r="W76" s="231"/>
      <c r="X76" s="231"/>
      <c r="Y76" s="231"/>
      <c r="Z76" s="1088"/>
      <c r="AA76" s="247"/>
      <c r="AB76" s="231"/>
      <c r="AC76" s="231"/>
      <c r="AD76" s="231"/>
      <c r="AE76" s="231"/>
      <c r="AF76" s="231"/>
      <c r="AG76" s="231"/>
      <c r="AH76" s="231"/>
      <c r="AI76" s="231"/>
      <c r="AJ76" s="231"/>
      <c r="AK76" s="231"/>
      <c r="AL76" s="958"/>
      <c r="AN76" s="263"/>
    </row>
    <row r="77" spans="1:75" ht="14.1" customHeight="1">
      <c r="A77" s="245"/>
      <c r="B77" s="1088"/>
      <c r="C77" s="48"/>
      <c r="D77" s="231"/>
      <c r="E77" s="231"/>
      <c r="F77" s="231"/>
      <c r="G77" s="231"/>
      <c r="H77" s="231"/>
      <c r="I77" s="231"/>
      <c r="J77" s="231"/>
      <c r="K77" s="231"/>
      <c r="L77" s="231"/>
      <c r="M77" s="231"/>
      <c r="N77" s="1088"/>
      <c r="O77" s="247"/>
      <c r="P77" s="231"/>
      <c r="Q77" s="231"/>
      <c r="R77" s="231"/>
      <c r="S77" s="231"/>
      <c r="T77" s="231"/>
      <c r="U77" s="231"/>
      <c r="V77" s="231"/>
      <c r="W77" s="231"/>
      <c r="X77" s="231"/>
      <c r="Y77" s="231"/>
      <c r="Z77" s="1088"/>
      <c r="AA77" s="247"/>
      <c r="AB77" s="231"/>
      <c r="AC77" s="231"/>
      <c r="AD77" s="231"/>
      <c r="AE77" s="231"/>
      <c r="AF77" s="231"/>
      <c r="AG77" s="231"/>
      <c r="AH77" s="231"/>
      <c r="AI77" s="231"/>
      <c r="AJ77" s="231"/>
      <c r="AK77" s="231"/>
      <c r="AL77" s="958"/>
    </row>
    <row r="78" spans="1:75" ht="14.1" customHeight="1">
      <c r="A78" s="245"/>
      <c r="B78" s="1088"/>
      <c r="C78" s="48"/>
      <c r="D78" s="231"/>
      <c r="E78" s="231"/>
      <c r="F78" s="231"/>
      <c r="G78" s="231"/>
      <c r="H78" s="231"/>
      <c r="I78" s="231"/>
      <c r="J78" s="231"/>
      <c r="K78" s="231"/>
      <c r="L78" s="231"/>
      <c r="M78" s="231"/>
      <c r="N78" s="1088"/>
      <c r="O78" s="247"/>
      <c r="P78" s="231"/>
      <c r="Q78" s="231"/>
      <c r="R78" s="231"/>
      <c r="S78" s="231"/>
      <c r="T78" s="231"/>
      <c r="U78" s="231"/>
      <c r="V78" s="231"/>
      <c r="W78" s="231"/>
      <c r="X78" s="231"/>
      <c r="Y78" s="231"/>
      <c r="Z78" s="1088"/>
      <c r="AA78" s="247"/>
      <c r="AB78" s="231"/>
      <c r="AC78" s="231"/>
      <c r="AD78" s="231"/>
      <c r="AE78" s="231"/>
      <c r="AF78" s="231"/>
      <c r="AG78" s="231"/>
      <c r="AH78" s="231"/>
      <c r="AI78" s="231"/>
      <c r="AJ78" s="231"/>
      <c r="AK78" s="231"/>
      <c r="AL78" s="958"/>
      <c r="AN78" s="264"/>
    </row>
    <row r="79" spans="1:75" ht="14.1" customHeight="1">
      <c r="A79" s="245"/>
      <c r="B79" s="1088"/>
      <c r="C79" s="48"/>
      <c r="D79" s="231"/>
      <c r="E79" s="231"/>
      <c r="F79" s="231"/>
      <c r="G79" s="231"/>
      <c r="H79" s="231"/>
      <c r="I79" s="231"/>
      <c r="J79" s="231"/>
      <c r="K79" s="231"/>
      <c r="L79" s="231"/>
      <c r="M79" s="231"/>
      <c r="N79" s="1088"/>
      <c r="O79" s="247"/>
      <c r="P79" s="231"/>
      <c r="Q79" s="231"/>
      <c r="R79" s="231"/>
      <c r="S79" s="231"/>
      <c r="T79" s="231"/>
      <c r="U79" s="231"/>
      <c r="V79" s="231"/>
      <c r="W79" s="231"/>
      <c r="X79" s="231"/>
      <c r="Y79" s="231"/>
      <c r="Z79" s="1088"/>
      <c r="AA79" s="247"/>
      <c r="AB79" s="231"/>
      <c r="AC79" s="231"/>
      <c r="AD79" s="231"/>
      <c r="AE79" s="231"/>
      <c r="AF79" s="231"/>
      <c r="AG79" s="231"/>
      <c r="AH79" s="231"/>
      <c r="AI79" s="231"/>
      <c r="AJ79" s="231"/>
      <c r="AK79" s="231"/>
      <c r="AL79" s="958"/>
      <c r="AN79" s="263"/>
    </row>
    <row r="80" spans="1:75" ht="14.1" customHeight="1">
      <c r="A80" s="245"/>
      <c r="B80" s="1088"/>
      <c r="C80" s="48"/>
      <c r="D80" s="231"/>
      <c r="E80" s="231"/>
      <c r="F80" s="231"/>
      <c r="G80" s="231"/>
      <c r="H80" s="231"/>
      <c r="I80" s="231"/>
      <c r="J80" s="231"/>
      <c r="K80" s="231"/>
      <c r="L80" s="231"/>
      <c r="M80" s="231"/>
      <c r="N80" s="1088"/>
      <c r="O80" s="247"/>
      <c r="P80" s="231"/>
      <c r="Q80" s="231"/>
      <c r="R80" s="231"/>
      <c r="S80" s="231"/>
      <c r="T80" s="231"/>
      <c r="U80" s="231"/>
      <c r="V80" s="231"/>
      <c r="W80" s="231"/>
      <c r="X80" s="231"/>
      <c r="Y80" s="231"/>
      <c r="Z80" s="1088"/>
      <c r="AA80" s="247"/>
      <c r="AB80" s="231"/>
      <c r="AC80" s="231"/>
      <c r="AD80" s="231"/>
      <c r="AE80" s="231"/>
      <c r="AF80" s="231"/>
      <c r="AG80" s="231"/>
      <c r="AH80" s="231"/>
      <c r="AI80" s="231"/>
      <c r="AJ80" s="231"/>
      <c r="AK80" s="231"/>
      <c r="AL80" s="958"/>
    </row>
    <row r="81" spans="1:72" ht="14.1" customHeight="1">
      <c r="A81" s="245"/>
      <c r="B81" s="1088"/>
      <c r="C81" s="48"/>
      <c r="D81" s="231"/>
      <c r="E81" s="231"/>
      <c r="F81" s="231"/>
      <c r="G81" s="231"/>
      <c r="H81" s="231"/>
      <c r="I81" s="231"/>
      <c r="J81" s="231"/>
      <c r="K81" s="231"/>
      <c r="L81" s="231"/>
      <c r="M81" s="231"/>
      <c r="N81" s="1088"/>
      <c r="O81" s="247"/>
      <c r="P81" s="231"/>
      <c r="Q81" s="231"/>
      <c r="R81" s="231"/>
      <c r="S81" s="231"/>
      <c r="T81" s="231"/>
      <c r="U81" s="231"/>
      <c r="V81" s="231"/>
      <c r="W81" s="231"/>
      <c r="X81" s="231"/>
      <c r="Y81" s="231"/>
      <c r="Z81" s="1088"/>
      <c r="AA81" s="247"/>
      <c r="AB81" s="231"/>
      <c r="AC81" s="231"/>
      <c r="AD81" s="231"/>
      <c r="AE81" s="231"/>
      <c r="AF81" s="231"/>
      <c r="AG81" s="231"/>
      <c r="AH81" s="231"/>
      <c r="AI81" s="231"/>
      <c r="AJ81" s="231"/>
      <c r="AK81" s="231"/>
      <c r="AL81" s="958"/>
      <c r="BM81" s="48"/>
      <c r="BN81" s="48"/>
      <c r="BO81" s="48"/>
      <c r="BP81" s="48"/>
      <c r="BQ81" s="48"/>
      <c r="BR81" s="48"/>
      <c r="BS81" s="48"/>
      <c r="BT81" s="48"/>
    </row>
    <row r="82" spans="1:72" ht="14.1" customHeight="1">
      <c r="A82" s="245"/>
      <c r="B82" s="1088"/>
      <c r="C82" s="48"/>
      <c r="D82" s="1056"/>
      <c r="E82" s="1056"/>
      <c r="F82" s="1056"/>
      <c r="G82" s="1056"/>
      <c r="H82" s="1056"/>
      <c r="I82" s="1056"/>
      <c r="J82" s="1056"/>
      <c r="K82" s="1056"/>
      <c r="L82" s="1056"/>
      <c r="M82" s="1056"/>
      <c r="N82" s="1088"/>
      <c r="O82" s="247"/>
      <c r="P82" s="231"/>
      <c r="Q82" s="231"/>
      <c r="R82" s="231"/>
      <c r="S82" s="231"/>
      <c r="T82" s="231"/>
      <c r="U82" s="231"/>
      <c r="V82" s="231"/>
      <c r="W82" s="231"/>
      <c r="X82" s="231"/>
      <c r="Y82" s="231"/>
      <c r="Z82" s="1088"/>
      <c r="AA82" s="247"/>
      <c r="AB82" s="231"/>
      <c r="AC82" s="231"/>
      <c r="AD82" s="231"/>
      <c r="AE82" s="231"/>
      <c r="AF82" s="231"/>
      <c r="AG82" s="231"/>
      <c r="AH82" s="231"/>
      <c r="AI82" s="231"/>
      <c r="AJ82" s="231"/>
      <c r="AK82" s="231"/>
      <c r="AL82" s="958"/>
      <c r="BO82" s="245"/>
      <c r="BP82" s="245"/>
      <c r="BQ82" s="245"/>
      <c r="BR82" s="245"/>
      <c r="BS82" s="245"/>
      <c r="BT82" s="245"/>
    </row>
    <row r="83" spans="1:72" ht="14.1" customHeight="1">
      <c r="B83" s="1088"/>
      <c r="C83" s="48"/>
      <c r="D83" s="231"/>
      <c r="E83" s="231"/>
      <c r="F83" s="231"/>
      <c r="G83" s="231"/>
      <c r="H83" s="231"/>
      <c r="I83" s="231"/>
      <c r="J83" s="231"/>
      <c r="K83" s="231"/>
      <c r="L83" s="231"/>
      <c r="M83" s="231"/>
      <c r="N83" s="1088"/>
      <c r="O83" s="247"/>
      <c r="P83" s="231"/>
      <c r="Q83" s="231"/>
      <c r="R83" s="231"/>
      <c r="S83" s="231"/>
      <c r="T83" s="231"/>
      <c r="U83" s="231"/>
      <c r="V83" s="231"/>
      <c r="W83" s="231"/>
      <c r="X83" s="231"/>
      <c r="Y83" s="231"/>
      <c r="Z83" s="1088"/>
      <c r="AA83" s="247"/>
      <c r="AB83" s="231"/>
      <c r="AC83" s="231"/>
      <c r="AD83" s="231"/>
      <c r="AE83" s="231"/>
      <c r="AF83" s="231"/>
      <c r="AG83" s="231"/>
      <c r="AH83" s="231"/>
      <c r="AI83" s="231"/>
      <c r="AJ83" s="231"/>
      <c r="AK83" s="231"/>
      <c r="AL83" s="958"/>
      <c r="AN83" s="264"/>
    </row>
    <row r="84" spans="1:72" ht="14.1" customHeight="1"/>
    <row r="85" spans="1:72" ht="14.1" customHeight="1">
      <c r="AM85" s="264"/>
    </row>
    <row r="86" spans="1:72" ht="14.1" customHeight="1"/>
    <row r="87" spans="1:72" ht="14.1" customHeight="1"/>
    <row r="88" spans="1:72" ht="14.1" customHeight="1">
      <c r="BK88" s="1003"/>
      <c r="BL88" s="1003"/>
      <c r="BM88" s="1003"/>
      <c r="BN88" s="1003"/>
      <c r="BO88" s="1003"/>
      <c r="BP88" s="1003"/>
      <c r="BQ88" s="1003"/>
      <c r="BR88" s="1159"/>
    </row>
    <row r="89" spans="1:72" ht="14.1" customHeight="1">
      <c r="BQ89" s="245"/>
      <c r="BR89" s="245"/>
      <c r="BS89" s="245"/>
    </row>
    <row r="90" spans="1:72" ht="14.1" customHeight="1">
      <c r="BP90" s="245"/>
      <c r="BQ90" s="245"/>
      <c r="BR90" s="245"/>
      <c r="BS90" s="245"/>
    </row>
    <row r="91" spans="1:72" ht="14.1" customHeight="1">
      <c r="BP91" s="245"/>
      <c r="BQ91" s="245"/>
      <c r="BR91" s="245"/>
      <c r="BS91" s="245"/>
    </row>
    <row r="92" spans="1:72" ht="14.1" customHeight="1">
      <c r="BP92" s="245"/>
      <c r="BQ92" s="245"/>
      <c r="BR92" s="245"/>
      <c r="BS92" s="245"/>
    </row>
    <row r="93" spans="1:72" ht="14.1" customHeight="1">
      <c r="BK93" s="245"/>
      <c r="BL93" s="245"/>
      <c r="BM93" s="245"/>
      <c r="BN93" s="245"/>
      <c r="BO93" s="245"/>
    </row>
    <row r="94" spans="1:72" ht="14.1" customHeight="1"/>
    <row r="95" spans="1:72" ht="14.1" customHeight="1"/>
    <row r="96" spans="1:72" ht="14.1" customHeight="1"/>
    <row r="97" ht="14.1" customHeight="1"/>
  </sheetData>
  <sheetProtection algorithmName="SHA-512" hashValue="dLdpIe3rHwejhZbGGGgyBN5USIwVcRv9KxgqskB528Pn2JV9hRu8AgB3s/uHBgQ6A4umwrmcfVSOSmBTSA/DVA==" saltValue="1eg0Dw0cIMiXwPWwHkBUSQ==" spinCount="100000" sheet="1" formatCells="0" formatColumns="0" formatRows="0" insertColumns="0" insertRows="0"/>
  <mergeCells count="96">
    <mergeCell ref="AC41:AL42"/>
    <mergeCell ref="AQ55:BQ62"/>
    <mergeCell ref="D58:Z60"/>
    <mergeCell ref="AC56:AC57"/>
    <mergeCell ref="AD58:AM58"/>
    <mergeCell ref="AC54:AL54"/>
    <mergeCell ref="AC55:AL55"/>
    <mergeCell ref="AD56:AL57"/>
    <mergeCell ref="AD59:AL61"/>
    <mergeCell ref="D57:Z57"/>
    <mergeCell ref="E49:J49"/>
    <mergeCell ref="M49:P49"/>
    <mergeCell ref="D47:Z47"/>
    <mergeCell ref="D48:Z48"/>
    <mergeCell ref="D44:Z44"/>
    <mergeCell ref="AC45:AL45"/>
    <mergeCell ref="A1:AM1"/>
    <mergeCell ref="AC27:AL28"/>
    <mergeCell ref="E14:Z14"/>
    <mergeCell ref="D16:Y16"/>
    <mergeCell ref="D21:Z21"/>
    <mergeCell ref="B26:C26"/>
    <mergeCell ref="B21:C21"/>
    <mergeCell ref="D23:H23"/>
    <mergeCell ref="I23:Z23"/>
    <mergeCell ref="U10:Z10"/>
    <mergeCell ref="AA13:AK13"/>
    <mergeCell ref="D17:Z19"/>
    <mergeCell ref="U13:Z13"/>
    <mergeCell ref="D10:I10"/>
    <mergeCell ref="J10:T10"/>
    <mergeCell ref="J11:T11"/>
    <mergeCell ref="AC21:AL22"/>
    <mergeCell ref="AC23:AL24"/>
    <mergeCell ref="D11:I11"/>
    <mergeCell ref="D12:I12"/>
    <mergeCell ref="E24:L24"/>
    <mergeCell ref="N24:O24"/>
    <mergeCell ref="D13:I13"/>
    <mergeCell ref="J12:T12"/>
    <mergeCell ref="J13:T13"/>
    <mergeCell ref="P24:Q24"/>
    <mergeCell ref="S24:T24"/>
    <mergeCell ref="B3:AA3"/>
    <mergeCell ref="AB3:AL3"/>
    <mergeCell ref="B4:C4"/>
    <mergeCell ref="D4:Z5"/>
    <mergeCell ref="AO4:BR5"/>
    <mergeCell ref="AC4:AL7"/>
    <mergeCell ref="AN4:AN5"/>
    <mergeCell ref="D7:Z7"/>
    <mergeCell ref="J9:T9"/>
    <mergeCell ref="U9:Z9"/>
    <mergeCell ref="AA9:AK9"/>
    <mergeCell ref="U8:AK8"/>
    <mergeCell ref="W38:Z39"/>
    <mergeCell ref="AA11:AK11"/>
    <mergeCell ref="U12:Z12"/>
    <mergeCell ref="AA12:AK12"/>
    <mergeCell ref="W32:Z33"/>
    <mergeCell ref="W34:Z35"/>
    <mergeCell ref="W36:Z37"/>
    <mergeCell ref="W30:Z31"/>
    <mergeCell ref="D34:J35"/>
    <mergeCell ref="AC29:AL30"/>
    <mergeCell ref="AC31:AL32"/>
    <mergeCell ref="AC33:AL34"/>
    <mergeCell ref="D8:I8"/>
    <mergeCell ref="D9:I9"/>
    <mergeCell ref="V24:W24"/>
    <mergeCell ref="X24:Y24"/>
    <mergeCell ref="AC43:AL44"/>
    <mergeCell ref="D26:Z26"/>
    <mergeCell ref="W28:Z29"/>
    <mergeCell ref="K28:V29"/>
    <mergeCell ref="D28:J29"/>
    <mergeCell ref="D36:J37"/>
    <mergeCell ref="D38:J39"/>
    <mergeCell ref="D30:J31"/>
    <mergeCell ref="D32:J33"/>
    <mergeCell ref="AC35:AL38"/>
    <mergeCell ref="AA10:AK10"/>
    <mergeCell ref="U11:Z11"/>
    <mergeCell ref="AC46:AL50"/>
    <mergeCell ref="B44:C44"/>
    <mergeCell ref="D45:Z45"/>
    <mergeCell ref="B54:C54"/>
    <mergeCell ref="D54:Z54"/>
    <mergeCell ref="B45:C45"/>
    <mergeCell ref="P46:Q46"/>
    <mergeCell ref="B41:C41"/>
    <mergeCell ref="D41:Z42"/>
    <mergeCell ref="B51:C51"/>
    <mergeCell ref="F52:L52"/>
    <mergeCell ref="M52:V52"/>
    <mergeCell ref="D51:Z51"/>
  </mergeCells>
  <phoneticPr fontId="4"/>
  <conditionalFormatting sqref="D17">
    <cfRule type="containsBlanks" dxfId="319" priority="1">
      <formula>LEN(TRIM(D17))=0</formula>
    </cfRule>
  </conditionalFormatting>
  <conditionalFormatting sqref="D10:J13 I23:Z23 P24:Q24 S24:T24 V24:W24 D58">
    <cfRule type="containsBlanks" dxfId="318" priority="10">
      <formula>LEN(TRIM(D10))=0</formula>
    </cfRule>
  </conditionalFormatting>
  <conditionalFormatting sqref="D30:J39">
    <cfRule type="containsBlanks" dxfId="317" priority="3">
      <formula>LEN(TRIM(D30))=0</formula>
    </cfRule>
  </conditionalFormatting>
  <conditionalFormatting sqref="M52:V52">
    <cfRule type="containsBlanks" dxfId="316" priority="5">
      <formula>LEN(TRIM(M52))=0</formula>
    </cfRule>
  </conditionalFormatting>
  <conditionalFormatting sqref="N24:O24">
    <cfRule type="containsBlanks" dxfId="315" priority="11">
      <formula>LEN(TRIM(N24))=0</formula>
    </cfRule>
  </conditionalFormatting>
  <conditionalFormatting sqref="U10:AA13">
    <cfRule type="containsBlanks" dxfId="314" priority="2">
      <formula>LEN(TRIM(U10))=0</formula>
    </cfRule>
  </conditionalFormatting>
  <conditionalFormatting sqref="W30:Z39">
    <cfRule type="containsBlanks" dxfId="313" priority="7">
      <formula>LEN(TRIM(W30))=0</formula>
    </cfRule>
  </conditionalFormatting>
  <dataValidations count="3">
    <dataValidation type="list" allowBlank="1" showInputMessage="1" showErrorMessage="1" sqref="N24:O24" xr:uid="{9A20468A-A95B-435E-8AC3-089697D40133}">
      <formula1>"　,平成,令和"</formula1>
    </dataValidation>
    <dataValidation type="list" allowBlank="1" showInputMessage="1" showErrorMessage="1" sqref="W30:Z39" xr:uid="{3BB7C1B2-C8D2-4CEE-9347-F7F7BF71CB10}">
      <formula1>"　,☑あり,☑なし"</formula1>
    </dataValidation>
    <dataValidation imeMode="off" allowBlank="1" showInputMessage="1" showErrorMessage="1" sqref="P24:Q24 S24:T24 V24:W24 M52:V52" xr:uid="{E7D9F7AE-2151-4AA5-A3DA-5D76D2AC5184}"/>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67711"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667712"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667715" r:id="rId6" name="Check Box 67">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667716" r:id="rId7" name="Check Box 68">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667728" r:id="rId8" name="Check Box 80">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667729" r:id="rId9" name="Check Box 81">
              <controlPr defaultSize="0" autoFill="0" autoLine="0" autoPict="0">
                <anchor moveWithCells="1">
                  <from>
                    <xdr:col>22</xdr:col>
                    <xdr:colOff>161925</xdr:colOff>
                    <xdr:row>41</xdr:row>
                    <xdr:rowOff>9525</xdr:rowOff>
                  </from>
                  <to>
                    <xdr:col>25</xdr:col>
                    <xdr:colOff>171450</xdr:colOff>
                    <xdr:row>42</xdr:row>
                    <xdr:rowOff>28575</xdr:rowOff>
                  </to>
                </anchor>
              </controlPr>
            </control>
          </mc:Choice>
        </mc:AlternateContent>
        <mc:AlternateContent xmlns:mc="http://schemas.openxmlformats.org/markup-compatibility/2006">
          <mc:Choice Requires="x14">
            <control shapeId="667747" r:id="rId10" name="Check Box 99">
              <controlPr defaultSize="0" autoFill="0" autoLine="0" autoPict="0">
                <anchor moveWithCells="1">
                  <from>
                    <xdr:col>9</xdr:col>
                    <xdr:colOff>171450</xdr:colOff>
                    <xdr:row>29</xdr:row>
                    <xdr:rowOff>9525</xdr:rowOff>
                  </from>
                  <to>
                    <xdr:col>11</xdr:col>
                    <xdr:colOff>76200</xdr:colOff>
                    <xdr:row>30</xdr:row>
                    <xdr:rowOff>9525</xdr:rowOff>
                  </to>
                </anchor>
              </controlPr>
            </control>
          </mc:Choice>
        </mc:AlternateContent>
        <mc:AlternateContent xmlns:mc="http://schemas.openxmlformats.org/markup-compatibility/2006">
          <mc:Choice Requires="x14">
            <control shapeId="667748" r:id="rId11" name="Check Box 100">
              <controlPr defaultSize="0" autoFill="0" autoLine="0" autoPict="0">
                <anchor moveWithCells="1">
                  <from>
                    <xdr:col>15</xdr:col>
                    <xdr:colOff>171450</xdr:colOff>
                    <xdr:row>29</xdr:row>
                    <xdr:rowOff>9525</xdr:rowOff>
                  </from>
                  <to>
                    <xdr:col>17</xdr:col>
                    <xdr:colOff>76200</xdr:colOff>
                    <xdr:row>30</xdr:row>
                    <xdr:rowOff>9525</xdr:rowOff>
                  </to>
                </anchor>
              </controlPr>
            </control>
          </mc:Choice>
        </mc:AlternateContent>
        <mc:AlternateContent xmlns:mc="http://schemas.openxmlformats.org/markup-compatibility/2006">
          <mc:Choice Requires="x14">
            <control shapeId="667753" r:id="rId12" name="Check Box 105">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667754" r:id="rId13" name="Check Box 106">
              <controlPr defaultSize="0" autoFill="0" autoLine="0" autoPict="0">
                <anchor moveWithCells="1">
                  <from>
                    <xdr:col>15</xdr:col>
                    <xdr:colOff>171450</xdr:colOff>
                    <xdr:row>31</xdr:row>
                    <xdr:rowOff>9525</xdr:rowOff>
                  </from>
                  <to>
                    <xdr:col>17</xdr:col>
                    <xdr:colOff>76200</xdr:colOff>
                    <xdr:row>32</xdr:row>
                    <xdr:rowOff>9525</xdr:rowOff>
                  </to>
                </anchor>
              </controlPr>
            </control>
          </mc:Choice>
        </mc:AlternateContent>
        <mc:AlternateContent xmlns:mc="http://schemas.openxmlformats.org/markup-compatibility/2006">
          <mc:Choice Requires="x14">
            <control shapeId="667755" r:id="rId14" name="Check Box 107">
              <controlPr defaultSize="0" autoFill="0" autoLine="0" autoPict="0">
                <anchor moveWithCells="1">
                  <from>
                    <xdr:col>9</xdr:col>
                    <xdr:colOff>171450</xdr:colOff>
                    <xdr:row>32</xdr:row>
                    <xdr:rowOff>9525</xdr:rowOff>
                  </from>
                  <to>
                    <xdr:col>11</xdr:col>
                    <xdr:colOff>76200</xdr:colOff>
                    <xdr:row>33</xdr:row>
                    <xdr:rowOff>9525</xdr:rowOff>
                  </to>
                </anchor>
              </controlPr>
            </control>
          </mc:Choice>
        </mc:AlternateContent>
        <mc:AlternateContent xmlns:mc="http://schemas.openxmlformats.org/markup-compatibility/2006">
          <mc:Choice Requires="x14">
            <control shapeId="667759" r:id="rId15" name="Check Box 111">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667760" r:id="rId16" name="Check Box 112">
              <controlPr defaultSize="0" autoFill="0" autoLine="0" autoPict="0">
                <anchor moveWithCells="1">
                  <from>
                    <xdr:col>15</xdr:col>
                    <xdr:colOff>171450</xdr:colOff>
                    <xdr:row>33</xdr:row>
                    <xdr:rowOff>9525</xdr:rowOff>
                  </from>
                  <to>
                    <xdr:col>17</xdr:col>
                    <xdr:colOff>76200</xdr:colOff>
                    <xdr:row>34</xdr:row>
                    <xdr:rowOff>9525</xdr:rowOff>
                  </to>
                </anchor>
              </controlPr>
            </control>
          </mc:Choice>
        </mc:AlternateContent>
        <mc:AlternateContent xmlns:mc="http://schemas.openxmlformats.org/markup-compatibility/2006">
          <mc:Choice Requires="x14">
            <control shapeId="667769" r:id="rId17" name="Check Box 121">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667770" r:id="rId18" name="Check Box 122">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667749" r:id="rId19" name="Check Box 101">
              <controlPr defaultSize="0" autoFill="0" autoLine="0" autoPict="0">
                <anchor moveWithCells="1">
                  <from>
                    <xdr:col>9</xdr:col>
                    <xdr:colOff>171450</xdr:colOff>
                    <xdr:row>30</xdr:row>
                    <xdr:rowOff>9525</xdr:rowOff>
                  </from>
                  <to>
                    <xdr:col>11</xdr:col>
                    <xdr:colOff>76200</xdr:colOff>
                    <xdr:row>31</xdr:row>
                    <xdr:rowOff>9525</xdr:rowOff>
                  </to>
                </anchor>
              </controlPr>
            </control>
          </mc:Choice>
        </mc:AlternateContent>
        <mc:AlternateContent xmlns:mc="http://schemas.openxmlformats.org/markup-compatibility/2006">
          <mc:Choice Requires="x14">
            <control shapeId="667783" r:id="rId20" name="Check Box 13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667784" r:id="rId21" name="Check Box 13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667785" r:id="rId22" name="Check Box 13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667786" r:id="rId23" name="Check Box 138">
              <controlPr defaultSize="0" autoFill="0" autoLine="0" autoPict="0">
                <anchor moveWithCells="1">
                  <from>
                    <xdr:col>22</xdr:col>
                    <xdr:colOff>161925</xdr:colOff>
                    <xdr:row>46</xdr:row>
                    <xdr:rowOff>0</xdr:rowOff>
                  </from>
                  <to>
                    <xdr:col>25</xdr:col>
                    <xdr:colOff>171450</xdr:colOff>
                    <xdr:row>47</xdr:row>
                    <xdr:rowOff>19050</xdr:rowOff>
                  </to>
                </anchor>
              </controlPr>
            </control>
          </mc:Choice>
        </mc:AlternateContent>
        <mc:AlternateContent xmlns:mc="http://schemas.openxmlformats.org/markup-compatibility/2006">
          <mc:Choice Requires="x14">
            <control shapeId="667787" r:id="rId24"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667788" r:id="rId25" name="Check Box 140">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667789" r:id="rId26"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667790" r:id="rId27"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667794" r:id="rId28" name="Check Box 146">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667795" r:id="rId29" name="Check Box 147">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667761" r:id="rId30" name="Check Box 113">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667765" r:id="rId31" name="Check Box 117">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667766" r:id="rId32" name="Check Box 118">
              <controlPr defaultSize="0" autoFill="0" autoLine="0" autoPict="0">
                <anchor moveWithCells="1">
                  <from>
                    <xdr:col>15</xdr:col>
                    <xdr:colOff>171450</xdr:colOff>
                    <xdr:row>35</xdr:row>
                    <xdr:rowOff>9525</xdr:rowOff>
                  </from>
                  <to>
                    <xdr:col>17</xdr:col>
                    <xdr:colOff>76200</xdr:colOff>
                    <xdr:row>36</xdr:row>
                    <xdr:rowOff>9525</xdr:rowOff>
                  </to>
                </anchor>
              </controlPr>
            </control>
          </mc:Choice>
        </mc:AlternateContent>
        <mc:AlternateContent xmlns:mc="http://schemas.openxmlformats.org/markup-compatibility/2006">
          <mc:Choice Requires="x14">
            <control shapeId="667767" r:id="rId33" name="Check Box 11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77" r:id="rId34" name="Check Box 12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7" r:id="rId35" name="Check Box 14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8" r:id="rId36" name="Check Box 150">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667799" r:id="rId37" name="Check Box 151">
              <controlPr defaultSize="0" autoFill="0" autoLine="0" autoPict="0">
                <anchor moveWithCells="1">
                  <from>
                    <xdr:col>15</xdr:col>
                    <xdr:colOff>171450</xdr:colOff>
                    <xdr:row>37</xdr:row>
                    <xdr:rowOff>9525</xdr:rowOff>
                  </from>
                  <to>
                    <xdr:col>17</xdr:col>
                    <xdr:colOff>76200</xdr:colOff>
                    <xdr:row>38</xdr:row>
                    <xdr:rowOff>9525</xdr:rowOff>
                  </to>
                </anchor>
              </controlPr>
            </control>
          </mc:Choice>
        </mc:AlternateContent>
        <mc:AlternateContent xmlns:mc="http://schemas.openxmlformats.org/markup-compatibility/2006">
          <mc:Choice Requires="x14">
            <control shapeId="667800" r:id="rId38" name="Check Box 152">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667801" r:id="rId39" name="Check Box 153">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F6E0-0D3F-4534-9ED6-238F65F53B03}">
  <sheetPr>
    <tabColor rgb="FFFFC000"/>
  </sheetPr>
  <dimension ref="A1:CU113"/>
  <sheetViews>
    <sheetView showGridLines="0" view="pageBreakPreview" topLeftCell="A25" zoomScaleNormal="100" zoomScaleSheetLayoutView="100" workbookViewId="0">
      <selection activeCell="G13" sqref="G13:T13"/>
    </sheetView>
  </sheetViews>
  <sheetFormatPr defaultColWidth="8" defaultRowHeight="12"/>
  <cols>
    <col min="1" max="1" width="1.375" style="12" customWidth="1"/>
    <col min="2" max="3" width="2.375" style="12" customWidth="1"/>
    <col min="4" max="4" width="2.625" style="12" customWidth="1"/>
    <col min="5" max="13" width="2.375" style="12" customWidth="1"/>
    <col min="14" max="14" width="2.375" style="247" customWidth="1"/>
    <col min="15" max="98" width="2.375" style="12" customWidth="1"/>
    <col min="99" max="16384" width="8" style="12"/>
  </cols>
  <sheetData>
    <row r="1" spans="1:72" ht="14.1" customHeight="1">
      <c r="A1" s="1770" t="s">
        <v>1523</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N1" s="1770"/>
      <c r="AO1" s="1770"/>
      <c r="AP1" s="261"/>
      <c r="AQ1" s="382"/>
      <c r="AR1" s="382"/>
      <c r="AS1" s="382"/>
      <c r="AT1" s="382"/>
      <c r="AU1" s="382"/>
    </row>
    <row r="2" spans="1:72" ht="5.0999999999999996" customHeight="1" thickBot="1"/>
    <row r="3" spans="1:72" ht="14.1" customHeight="1">
      <c r="B3" s="2832" t="s">
        <v>1073</v>
      </c>
      <c r="C3" s="2833"/>
      <c r="D3" s="2833"/>
      <c r="E3" s="2833"/>
      <c r="F3" s="2833"/>
      <c r="G3" s="2833"/>
      <c r="H3" s="2833"/>
      <c r="I3" s="2833"/>
      <c r="J3" s="2833"/>
      <c r="K3" s="2833"/>
      <c r="L3" s="2833"/>
      <c r="M3" s="2833"/>
      <c r="N3" s="2833"/>
      <c r="O3" s="2833"/>
      <c r="P3" s="2833"/>
      <c r="Q3" s="2833"/>
      <c r="R3" s="2833"/>
      <c r="S3" s="2833"/>
      <c r="T3" s="2833"/>
      <c r="U3" s="2833"/>
      <c r="V3" s="2833"/>
      <c r="W3" s="2833"/>
      <c r="X3" s="2833"/>
      <c r="Y3" s="2833"/>
      <c r="Z3" s="2833"/>
      <c r="AA3" s="2833"/>
      <c r="AB3" s="2833"/>
      <c r="AC3" s="2833" t="s">
        <v>115</v>
      </c>
      <c r="AD3" s="2833"/>
      <c r="AE3" s="2833"/>
      <c r="AF3" s="2833"/>
      <c r="AG3" s="2833"/>
      <c r="AH3" s="2833"/>
      <c r="AI3" s="2833"/>
      <c r="AJ3" s="2833"/>
      <c r="AK3" s="2833"/>
      <c r="AL3" s="2833"/>
      <c r="AM3" s="2833"/>
      <c r="AN3" s="2833"/>
      <c r="AO3" s="2780"/>
      <c r="AP3" s="51"/>
      <c r="AQ3" s="51"/>
      <c r="AR3" s="22"/>
    </row>
    <row r="4" spans="1:72" ht="14.1" customHeight="1">
      <c r="B4" s="1630" t="s">
        <v>703</v>
      </c>
      <c r="C4" s="1631"/>
      <c r="D4" s="1632" t="s">
        <v>728</v>
      </c>
      <c r="E4" s="1632"/>
      <c r="F4" s="1632"/>
      <c r="G4" s="1632"/>
      <c r="H4" s="1632"/>
      <c r="I4" s="1632"/>
      <c r="J4" s="1632"/>
      <c r="K4" s="1632"/>
      <c r="L4" s="1632"/>
      <c r="M4" s="1632"/>
      <c r="N4" s="1632"/>
      <c r="O4" s="1632"/>
      <c r="P4" s="1632"/>
      <c r="Q4" s="1632"/>
      <c r="R4" s="1632"/>
      <c r="S4" s="1632"/>
      <c r="T4" s="1632"/>
      <c r="U4" s="1632"/>
      <c r="V4" s="1632"/>
      <c r="W4" s="1632"/>
      <c r="X4" s="1632"/>
      <c r="Y4" s="1632"/>
      <c r="Z4" s="1632"/>
      <c r="AA4" s="1632"/>
      <c r="AB4" s="51"/>
      <c r="AC4" s="239" t="s">
        <v>15</v>
      </c>
      <c r="AD4" s="1638" t="s">
        <v>1032</v>
      </c>
      <c r="AE4" s="1638"/>
      <c r="AF4" s="1638"/>
      <c r="AG4" s="1638"/>
      <c r="AH4" s="1638"/>
      <c r="AI4" s="1638"/>
      <c r="AJ4" s="1638"/>
      <c r="AK4" s="1638"/>
      <c r="AL4" s="1638"/>
      <c r="AM4" s="1638"/>
      <c r="AN4" s="1638"/>
      <c r="AO4" s="258"/>
      <c r="AP4" s="51"/>
      <c r="AQ4" s="51"/>
    </row>
    <row r="5" spans="1:72" ht="14.1" customHeight="1">
      <c r="B5" s="14"/>
      <c r="C5" s="228" t="s">
        <v>36</v>
      </c>
      <c r="D5" s="1632" t="s">
        <v>1074</v>
      </c>
      <c r="E5" s="1632"/>
      <c r="F5" s="1632"/>
      <c r="G5" s="1632"/>
      <c r="H5" s="1632"/>
      <c r="I5" s="1632"/>
      <c r="J5" s="1632"/>
      <c r="K5" s="1632"/>
      <c r="L5" s="1632"/>
      <c r="M5" s="1632"/>
      <c r="N5" s="1632"/>
      <c r="O5" s="1632"/>
      <c r="P5" s="1632"/>
      <c r="Q5" s="1632"/>
      <c r="R5" s="1632"/>
      <c r="S5" s="1632"/>
      <c r="T5" s="1632"/>
      <c r="U5" s="1632"/>
      <c r="V5" s="1632"/>
      <c r="W5" s="1632"/>
      <c r="X5" s="1632"/>
      <c r="Y5" s="1632"/>
      <c r="Z5" s="1632"/>
      <c r="AA5" s="1632"/>
      <c r="AB5" s="51"/>
      <c r="AC5" s="239"/>
      <c r="AD5" s="1638"/>
      <c r="AE5" s="1638"/>
      <c r="AF5" s="1638"/>
      <c r="AG5" s="1638"/>
      <c r="AH5" s="1638"/>
      <c r="AI5" s="1638"/>
      <c r="AJ5" s="1638"/>
      <c r="AK5" s="1638"/>
      <c r="AL5" s="1638"/>
      <c r="AM5" s="1638"/>
      <c r="AN5" s="1638"/>
      <c r="AO5" s="159"/>
      <c r="AP5" s="51"/>
      <c r="AQ5" s="51"/>
    </row>
    <row r="6" spans="1:72" ht="14.1" customHeight="1">
      <c r="B6" s="14"/>
      <c r="C6" s="228"/>
      <c r="D6" s="245"/>
      <c r="E6" s="245"/>
      <c r="F6" s="245"/>
      <c r="G6" s="245"/>
      <c r="H6" s="245"/>
      <c r="I6" s="245"/>
      <c r="J6" s="245"/>
      <c r="K6" s="245"/>
      <c r="L6" s="245"/>
      <c r="M6" s="245"/>
      <c r="N6" s="245"/>
      <c r="O6" s="245"/>
      <c r="P6" s="245"/>
      <c r="Q6" s="245"/>
      <c r="R6" s="245"/>
      <c r="S6" s="245"/>
      <c r="T6" s="245"/>
      <c r="U6" s="245"/>
      <c r="V6" s="245"/>
      <c r="W6" s="245"/>
      <c r="X6" s="245"/>
      <c r="Y6" s="245"/>
      <c r="Z6" s="245"/>
      <c r="AA6" s="245"/>
      <c r="AB6" s="51"/>
      <c r="AC6" s="239" t="s">
        <v>15</v>
      </c>
      <c r="AD6" s="1638" t="s">
        <v>1357</v>
      </c>
      <c r="AE6" s="1638"/>
      <c r="AF6" s="1638"/>
      <c r="AG6" s="1638"/>
      <c r="AH6" s="1638"/>
      <c r="AI6" s="1638"/>
      <c r="AJ6" s="1638"/>
      <c r="AK6" s="1638"/>
      <c r="AL6" s="1638"/>
      <c r="AM6" s="1638"/>
      <c r="AN6" s="1638"/>
      <c r="AO6" s="159"/>
      <c r="AP6" s="51"/>
      <c r="AQ6" s="51"/>
    </row>
    <row r="7" spans="1:72" ht="14.1" customHeight="1">
      <c r="B7" s="307"/>
      <c r="D7" s="347" t="s">
        <v>593</v>
      </c>
      <c r="E7" s="1632" t="s">
        <v>1143</v>
      </c>
      <c r="F7" s="1632"/>
      <c r="G7" s="1632"/>
      <c r="H7" s="1632"/>
      <c r="I7" s="1632"/>
      <c r="J7" s="1632"/>
      <c r="K7" s="1632"/>
      <c r="L7" s="1632"/>
      <c r="M7" s="1632"/>
      <c r="N7" s="1632"/>
      <c r="O7" s="1632"/>
      <c r="P7" s="1632"/>
      <c r="Q7" s="1632"/>
      <c r="R7" s="1632"/>
      <c r="S7" s="1632"/>
      <c r="T7" s="1632"/>
      <c r="U7" s="1632"/>
      <c r="V7" s="1632"/>
      <c r="W7" s="1632"/>
      <c r="X7" s="1632"/>
      <c r="Y7" s="1632"/>
      <c r="Z7" s="1632"/>
      <c r="AA7" s="1632"/>
      <c r="AB7" s="51"/>
      <c r="AC7" s="244"/>
      <c r="AD7" s="1638"/>
      <c r="AE7" s="1638"/>
      <c r="AF7" s="1638"/>
      <c r="AG7" s="1638"/>
      <c r="AH7" s="1638"/>
      <c r="AI7" s="1638"/>
      <c r="AJ7" s="1638"/>
      <c r="AK7" s="1638"/>
      <c r="AL7" s="1638"/>
      <c r="AM7" s="1638"/>
      <c r="AN7" s="1638"/>
      <c r="AO7" s="159"/>
      <c r="AP7" s="51"/>
      <c r="AQ7" s="51"/>
      <c r="AR7" s="12" t="s">
        <v>220</v>
      </c>
    </row>
    <row r="8" spans="1:72" ht="14.1" customHeight="1">
      <c r="B8" s="18"/>
      <c r="C8" s="255"/>
      <c r="D8" s="2827" t="s">
        <v>502</v>
      </c>
      <c r="E8" s="2828"/>
      <c r="F8" s="2828"/>
      <c r="G8" s="2828"/>
      <c r="H8" s="2828"/>
      <c r="I8" s="2828"/>
      <c r="J8" s="2829"/>
      <c r="K8" s="2828" t="s">
        <v>503</v>
      </c>
      <c r="L8" s="2828"/>
      <c r="M8" s="2828"/>
      <c r="N8" s="2828"/>
      <c r="O8" s="2828"/>
      <c r="P8" s="2830" t="s">
        <v>504</v>
      </c>
      <c r="Q8" s="2828"/>
      <c r="R8" s="2828"/>
      <c r="S8" s="2828"/>
      <c r="T8" s="2828"/>
      <c r="U8" s="2829"/>
      <c r="V8" s="2830" t="s">
        <v>503</v>
      </c>
      <c r="W8" s="2828"/>
      <c r="X8" s="2828"/>
      <c r="Y8" s="2828"/>
      <c r="Z8" s="2831"/>
      <c r="AA8" s="51"/>
      <c r="AB8" s="51"/>
      <c r="AC8" s="244" t="s">
        <v>15</v>
      </c>
      <c r="AD8" s="1851" t="s">
        <v>1620</v>
      </c>
      <c r="AE8" s="1851"/>
      <c r="AF8" s="1851"/>
      <c r="AG8" s="1851"/>
      <c r="AH8" s="1851"/>
      <c r="AI8" s="1851"/>
      <c r="AJ8" s="1851"/>
      <c r="AK8" s="1851"/>
      <c r="AL8" s="1851"/>
      <c r="AM8" s="1851"/>
      <c r="AN8" s="1851"/>
      <c r="AO8" s="159"/>
      <c r="AP8" s="51"/>
      <c r="AQ8" s="51"/>
      <c r="AR8" s="1166"/>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1167"/>
    </row>
    <row r="9" spans="1:72" ht="14.1" customHeight="1">
      <c r="B9" s="18"/>
      <c r="C9" s="228"/>
      <c r="D9" s="2821" t="s">
        <v>1230</v>
      </c>
      <c r="E9" s="2822"/>
      <c r="F9" s="2822"/>
      <c r="G9" s="2822"/>
      <c r="H9" s="2822"/>
      <c r="I9" s="2822"/>
      <c r="J9" s="2823"/>
      <c r="K9" s="472"/>
      <c r="L9" s="472" t="s">
        <v>748</v>
      </c>
      <c r="M9" s="472" t="s">
        <v>15</v>
      </c>
      <c r="N9" s="472"/>
      <c r="O9" s="472" t="s">
        <v>749</v>
      </c>
      <c r="P9" s="2824" t="s">
        <v>222</v>
      </c>
      <c r="Q9" s="2822"/>
      <c r="R9" s="2822"/>
      <c r="S9" s="2822"/>
      <c r="T9" s="2822"/>
      <c r="U9" s="2823"/>
      <c r="V9" s="473"/>
      <c r="W9" s="472" t="s">
        <v>748</v>
      </c>
      <c r="X9" s="472" t="s">
        <v>15</v>
      </c>
      <c r="Y9" s="472"/>
      <c r="Z9" s="474" t="s">
        <v>749</v>
      </c>
      <c r="AA9" s="1003"/>
      <c r="AB9" s="51"/>
      <c r="AC9" s="244" t="s">
        <v>15</v>
      </c>
      <c r="AD9" s="1851" t="s">
        <v>238</v>
      </c>
      <c r="AE9" s="1851"/>
      <c r="AF9" s="1851"/>
      <c r="AG9" s="1851"/>
      <c r="AH9" s="1851"/>
      <c r="AI9" s="1851"/>
      <c r="AJ9" s="1851"/>
      <c r="AK9" s="1851"/>
      <c r="AL9" s="1851"/>
      <c r="AM9" s="1851"/>
      <c r="AN9" s="1851"/>
      <c r="AO9" s="266"/>
      <c r="AP9" s="166"/>
      <c r="AQ9" s="51"/>
      <c r="AR9" s="173" t="s">
        <v>15</v>
      </c>
      <c r="AS9" s="22" t="s">
        <v>1141</v>
      </c>
      <c r="BT9" s="1173"/>
    </row>
    <row r="10" spans="1:72" ht="14.1" customHeight="1">
      <c r="B10" s="18"/>
      <c r="C10" s="51"/>
      <c r="D10" s="2825" t="s">
        <v>233</v>
      </c>
      <c r="E10" s="2825"/>
      <c r="F10" s="2825"/>
      <c r="G10" s="2825"/>
      <c r="H10" s="2825"/>
      <c r="I10" s="2825"/>
      <c r="J10" s="2826"/>
      <c r="K10" s="479"/>
      <c r="L10" s="479" t="s">
        <v>748</v>
      </c>
      <c r="M10" s="479" t="s">
        <v>15</v>
      </c>
      <c r="N10" s="479"/>
      <c r="O10" s="479" t="s">
        <v>749</v>
      </c>
      <c r="P10" s="2817" t="s">
        <v>234</v>
      </c>
      <c r="Q10" s="2815"/>
      <c r="R10" s="2815"/>
      <c r="S10" s="2815"/>
      <c r="T10" s="2815"/>
      <c r="U10" s="2816"/>
      <c r="V10" s="480"/>
      <c r="W10" s="479" t="s">
        <v>748</v>
      </c>
      <c r="X10" s="479" t="s">
        <v>15</v>
      </c>
      <c r="Y10" s="479"/>
      <c r="Z10" s="481" t="s">
        <v>749</v>
      </c>
      <c r="AB10" s="51"/>
      <c r="AC10" s="244"/>
      <c r="AD10" s="1638" t="s">
        <v>1020</v>
      </c>
      <c r="AE10" s="1638"/>
      <c r="AF10" s="1638"/>
      <c r="AG10" s="1638"/>
      <c r="AH10" s="1638"/>
      <c r="AI10" s="1638"/>
      <c r="AJ10" s="1638"/>
      <c r="AK10" s="1638"/>
      <c r="AL10" s="1638"/>
      <c r="AM10" s="1638"/>
      <c r="AN10" s="1638"/>
      <c r="AO10" s="266"/>
      <c r="AP10" s="166"/>
      <c r="AQ10" s="51"/>
      <c r="AR10" s="174"/>
      <c r="AS10" s="1638" t="s">
        <v>1142</v>
      </c>
      <c r="AT10" s="1638"/>
      <c r="AU10" s="1638"/>
      <c r="AV10" s="1638"/>
      <c r="AW10" s="1638"/>
      <c r="AX10" s="1638"/>
      <c r="AY10" s="1638"/>
      <c r="AZ10" s="1638"/>
      <c r="BA10" s="1638"/>
      <c r="BB10" s="1638"/>
      <c r="BC10" s="1638"/>
      <c r="BD10" s="1638"/>
      <c r="BE10" s="1638"/>
      <c r="BF10" s="1638"/>
      <c r="BG10" s="1638"/>
      <c r="BH10" s="1638"/>
      <c r="BI10" s="1638"/>
      <c r="BJ10" s="1638"/>
      <c r="BK10" s="1638"/>
      <c r="BL10" s="1638"/>
      <c r="BM10" s="1638"/>
      <c r="BN10" s="1638"/>
      <c r="BO10" s="1638"/>
      <c r="BP10" s="1638"/>
      <c r="BQ10" s="1638"/>
      <c r="BR10" s="1638"/>
      <c r="BS10" s="1638"/>
      <c r="BT10" s="1173"/>
    </row>
    <row r="11" spans="1:72" ht="14.1" customHeight="1">
      <c r="B11" s="18"/>
      <c r="C11" s="51"/>
      <c r="D11" s="2814" t="s">
        <v>232</v>
      </c>
      <c r="E11" s="2815"/>
      <c r="F11" s="2815"/>
      <c r="G11" s="2815"/>
      <c r="H11" s="2815"/>
      <c r="I11" s="2815"/>
      <c r="J11" s="2816"/>
      <c r="K11" s="479"/>
      <c r="L11" s="479" t="s">
        <v>748</v>
      </c>
      <c r="M11" s="479" t="s">
        <v>15</v>
      </c>
      <c r="N11" s="479"/>
      <c r="O11" s="479" t="s">
        <v>749</v>
      </c>
      <c r="P11" s="2817" t="s">
        <v>221</v>
      </c>
      <c r="Q11" s="2815"/>
      <c r="R11" s="2815"/>
      <c r="S11" s="2815"/>
      <c r="T11" s="2815"/>
      <c r="U11" s="2816"/>
      <c r="V11" s="480"/>
      <c r="W11" s="479" t="s">
        <v>748</v>
      </c>
      <c r="X11" s="479" t="s">
        <v>15</v>
      </c>
      <c r="Y11" s="479"/>
      <c r="Z11" s="481" t="s">
        <v>749</v>
      </c>
      <c r="AA11" s="51"/>
      <c r="AB11" s="51"/>
      <c r="AC11" s="244"/>
      <c r="AD11" s="1638"/>
      <c r="AE11" s="1638"/>
      <c r="AF11" s="1638"/>
      <c r="AG11" s="1638"/>
      <c r="AH11" s="1638"/>
      <c r="AI11" s="1638"/>
      <c r="AJ11" s="1638"/>
      <c r="AK11" s="1638"/>
      <c r="AL11" s="1638"/>
      <c r="AM11" s="1638"/>
      <c r="AN11" s="1638"/>
      <c r="AO11" s="266"/>
      <c r="AP11" s="166"/>
      <c r="AQ11" s="51"/>
      <c r="AR11" s="174"/>
      <c r="AS11" s="1638"/>
      <c r="AT11" s="1638"/>
      <c r="AU11" s="1638"/>
      <c r="AV11" s="1638"/>
      <c r="AW11" s="1638"/>
      <c r="AX11" s="1638"/>
      <c r="AY11" s="1638"/>
      <c r="AZ11" s="1638"/>
      <c r="BA11" s="1638"/>
      <c r="BB11" s="1638"/>
      <c r="BC11" s="1638"/>
      <c r="BD11" s="1638"/>
      <c r="BE11" s="1638"/>
      <c r="BF11" s="1638"/>
      <c r="BG11" s="1638"/>
      <c r="BH11" s="1638"/>
      <c r="BI11" s="1638"/>
      <c r="BJ11" s="1638"/>
      <c r="BK11" s="1638"/>
      <c r="BL11" s="1638"/>
      <c r="BM11" s="1638"/>
      <c r="BN11" s="1638"/>
      <c r="BO11" s="1638"/>
      <c r="BP11" s="1638"/>
      <c r="BQ11" s="1638"/>
      <c r="BR11" s="1638"/>
      <c r="BS11" s="1638"/>
      <c r="BT11" s="1173"/>
    </row>
    <row r="12" spans="1:72" ht="14.1" customHeight="1">
      <c r="B12" s="18"/>
      <c r="C12" s="51"/>
      <c r="D12" s="2814" t="s">
        <v>236</v>
      </c>
      <c r="E12" s="2815"/>
      <c r="F12" s="2815"/>
      <c r="G12" s="2815"/>
      <c r="H12" s="2815"/>
      <c r="I12" s="2815"/>
      <c r="J12" s="2816"/>
      <c r="K12" s="479"/>
      <c r="L12" s="479" t="s">
        <v>748</v>
      </c>
      <c r="M12" s="479" t="s">
        <v>15</v>
      </c>
      <c r="N12" s="479"/>
      <c r="O12" s="479" t="s">
        <v>749</v>
      </c>
      <c r="P12" s="2817" t="s">
        <v>237</v>
      </c>
      <c r="Q12" s="2815"/>
      <c r="R12" s="2815"/>
      <c r="S12" s="2815"/>
      <c r="T12" s="2815"/>
      <c r="U12" s="2816"/>
      <c r="V12" s="480"/>
      <c r="W12" s="479" t="s">
        <v>748</v>
      </c>
      <c r="X12" s="479" t="s">
        <v>15</v>
      </c>
      <c r="Y12" s="479"/>
      <c r="Z12" s="481" t="s">
        <v>749</v>
      </c>
      <c r="AA12" s="51"/>
      <c r="AB12" s="35"/>
      <c r="AC12" s="197"/>
      <c r="AD12" s="1638"/>
      <c r="AE12" s="1638"/>
      <c r="AF12" s="1638"/>
      <c r="AG12" s="1638"/>
      <c r="AH12" s="1638"/>
      <c r="AI12" s="1638"/>
      <c r="AJ12" s="1638"/>
      <c r="AK12" s="1638"/>
      <c r="AL12" s="1638"/>
      <c r="AM12" s="1638"/>
      <c r="AN12" s="1638"/>
      <c r="AO12" s="266"/>
      <c r="AP12" s="166"/>
      <c r="AQ12" s="51"/>
      <c r="AR12" s="174"/>
      <c r="AS12" s="1638"/>
      <c r="AT12" s="1638"/>
      <c r="AU12" s="1638"/>
      <c r="AV12" s="1638"/>
      <c r="AW12" s="1638"/>
      <c r="AX12" s="1638"/>
      <c r="AY12" s="1638"/>
      <c r="AZ12" s="1638"/>
      <c r="BA12" s="1638"/>
      <c r="BB12" s="1638"/>
      <c r="BC12" s="1638"/>
      <c r="BD12" s="1638"/>
      <c r="BE12" s="1638"/>
      <c r="BF12" s="1638"/>
      <c r="BG12" s="1638"/>
      <c r="BH12" s="1638"/>
      <c r="BI12" s="1638"/>
      <c r="BJ12" s="1638"/>
      <c r="BK12" s="1638"/>
      <c r="BL12" s="1638"/>
      <c r="BM12" s="1638"/>
      <c r="BN12" s="1638"/>
      <c r="BO12" s="1638"/>
      <c r="BP12" s="1638"/>
      <c r="BQ12" s="1638"/>
      <c r="BR12" s="1638"/>
      <c r="BS12" s="1638"/>
      <c r="BT12" s="39"/>
    </row>
    <row r="13" spans="1:72" ht="14.1" customHeight="1">
      <c r="B13" s="308"/>
      <c r="C13" s="309"/>
      <c r="D13" s="2818" t="s">
        <v>235</v>
      </c>
      <c r="E13" s="2819"/>
      <c r="F13" s="2819"/>
      <c r="G13" s="2820"/>
      <c r="H13" s="2820"/>
      <c r="I13" s="2820"/>
      <c r="J13" s="2820"/>
      <c r="K13" s="2820"/>
      <c r="L13" s="2820"/>
      <c r="M13" s="2820"/>
      <c r="N13" s="2820"/>
      <c r="O13" s="2820"/>
      <c r="P13" s="2820"/>
      <c r="Q13" s="2820"/>
      <c r="R13" s="2820"/>
      <c r="S13" s="2820"/>
      <c r="T13" s="2820"/>
      <c r="U13" s="475" t="s">
        <v>17</v>
      </c>
      <c r="V13" s="476"/>
      <c r="W13" s="477" t="s">
        <v>748</v>
      </c>
      <c r="X13" s="477" t="s">
        <v>15</v>
      </c>
      <c r="Y13" s="477"/>
      <c r="Z13" s="478" t="s">
        <v>749</v>
      </c>
      <c r="AA13" s="977"/>
      <c r="AB13" s="21"/>
      <c r="AC13" s="239"/>
      <c r="AD13" s="1638"/>
      <c r="AE13" s="1638"/>
      <c r="AF13" s="1638"/>
      <c r="AG13" s="1638"/>
      <c r="AH13" s="1638"/>
      <c r="AI13" s="1638"/>
      <c r="AJ13" s="1638"/>
      <c r="AK13" s="1638"/>
      <c r="AL13" s="1638"/>
      <c r="AM13" s="1638"/>
      <c r="AN13" s="1638"/>
      <c r="AO13" s="226"/>
      <c r="AP13" s="166"/>
      <c r="AQ13" s="51"/>
      <c r="AR13" s="174"/>
      <c r="AS13" s="1638"/>
      <c r="AT13" s="1638"/>
      <c r="AU13" s="1638"/>
      <c r="AV13" s="1638"/>
      <c r="AW13" s="1638"/>
      <c r="AX13" s="1638"/>
      <c r="AY13" s="1638"/>
      <c r="AZ13" s="1638"/>
      <c r="BA13" s="1638"/>
      <c r="BB13" s="1638"/>
      <c r="BC13" s="1638"/>
      <c r="BD13" s="1638"/>
      <c r="BE13" s="1638"/>
      <c r="BF13" s="1638"/>
      <c r="BG13" s="1638"/>
      <c r="BH13" s="1638"/>
      <c r="BI13" s="1638"/>
      <c r="BJ13" s="1638"/>
      <c r="BK13" s="1638"/>
      <c r="BL13" s="1638"/>
      <c r="BM13" s="1638"/>
      <c r="BN13" s="1638"/>
      <c r="BO13" s="1638"/>
      <c r="BP13" s="1638"/>
      <c r="BQ13" s="1638"/>
      <c r="BR13" s="1638"/>
      <c r="BS13" s="1638"/>
      <c r="BT13" s="39"/>
    </row>
    <row r="14" spans="1:72" ht="14.1" customHeight="1">
      <c r="B14" s="17"/>
      <c r="AB14" s="15"/>
      <c r="AC14" s="239" t="s">
        <v>15</v>
      </c>
      <c r="AD14" s="1638" t="s">
        <v>1119</v>
      </c>
      <c r="AE14" s="1638"/>
      <c r="AF14" s="1638"/>
      <c r="AG14" s="1638"/>
      <c r="AH14" s="1638"/>
      <c r="AI14" s="1638"/>
      <c r="AJ14" s="1638"/>
      <c r="AK14" s="1638"/>
      <c r="AL14" s="1638"/>
      <c r="AM14" s="1638"/>
      <c r="AN14" s="1638"/>
      <c r="AO14" s="16"/>
      <c r="AP14" s="166"/>
      <c r="AQ14" s="51"/>
      <c r="AR14" s="1168"/>
      <c r="BT14" s="275"/>
    </row>
    <row r="15" spans="1:72" ht="14.1" customHeight="1">
      <c r="A15" s="190"/>
      <c r="B15" s="18"/>
      <c r="C15" s="939" t="s">
        <v>33</v>
      </c>
      <c r="D15" s="1641" t="s">
        <v>505</v>
      </c>
      <c r="E15" s="1641"/>
      <c r="F15" s="1641"/>
      <c r="G15" s="1641"/>
      <c r="H15" s="1641"/>
      <c r="I15" s="1641"/>
      <c r="J15" s="1641"/>
      <c r="K15" s="1641"/>
      <c r="L15" s="1641"/>
      <c r="M15" s="1641"/>
      <c r="N15" s="1641"/>
      <c r="O15" s="1641"/>
      <c r="P15" s="1641"/>
      <c r="Q15" s="1641"/>
      <c r="R15" s="1641"/>
      <c r="S15" s="1641"/>
      <c r="T15" s="1641"/>
      <c r="U15" s="1641"/>
      <c r="V15" s="1641"/>
      <c r="W15" s="1641"/>
      <c r="X15" s="1641"/>
      <c r="Y15" s="1641"/>
      <c r="Z15" s="1641"/>
      <c r="AA15" s="1641"/>
      <c r="AB15" s="257"/>
      <c r="AC15" s="239"/>
      <c r="AD15" s="1638" t="s">
        <v>1707</v>
      </c>
      <c r="AE15" s="1638"/>
      <c r="AF15" s="1638"/>
      <c r="AG15" s="1638"/>
      <c r="AH15" s="1638"/>
      <c r="AI15" s="1638"/>
      <c r="AJ15" s="1638"/>
      <c r="AK15" s="1638"/>
      <c r="AL15" s="1638"/>
      <c r="AM15" s="1638"/>
      <c r="AN15" s="1638"/>
      <c r="AO15" s="258"/>
      <c r="AP15" s="189"/>
      <c r="AQ15" s="264"/>
      <c r="AR15" s="173" t="s">
        <v>15</v>
      </c>
      <c r="AS15" s="22" t="s">
        <v>1031</v>
      </c>
      <c r="BT15" s="275"/>
    </row>
    <row r="16" spans="1:72" ht="14.1" customHeight="1">
      <c r="A16" s="245"/>
      <c r="B16" s="307"/>
      <c r="C16" s="259"/>
      <c r="D16" s="1641"/>
      <c r="E16" s="1641"/>
      <c r="F16" s="1641"/>
      <c r="G16" s="1641"/>
      <c r="H16" s="1641"/>
      <c r="I16" s="1641"/>
      <c r="J16" s="1641"/>
      <c r="K16" s="1641"/>
      <c r="L16" s="1641"/>
      <c r="M16" s="1641"/>
      <c r="N16" s="1641"/>
      <c r="O16" s="1641"/>
      <c r="P16" s="1641"/>
      <c r="Q16" s="1641"/>
      <c r="R16" s="1641"/>
      <c r="S16" s="1641"/>
      <c r="T16" s="1641"/>
      <c r="U16" s="1641"/>
      <c r="V16" s="1641"/>
      <c r="W16" s="1641"/>
      <c r="X16" s="1641"/>
      <c r="Y16" s="1641"/>
      <c r="Z16" s="1641"/>
      <c r="AA16" s="1641"/>
      <c r="AB16" s="257"/>
      <c r="AC16" s="244"/>
      <c r="AD16" s="1638"/>
      <c r="AE16" s="1638"/>
      <c r="AF16" s="1638"/>
      <c r="AG16" s="1638"/>
      <c r="AH16" s="1638"/>
      <c r="AI16" s="1638"/>
      <c r="AJ16" s="1638"/>
      <c r="AK16" s="1638"/>
      <c r="AL16" s="1638"/>
      <c r="AM16" s="1638"/>
      <c r="AN16" s="1638"/>
      <c r="AO16" s="159"/>
      <c r="AP16" s="189"/>
      <c r="AQ16" s="264"/>
      <c r="AR16" s="174"/>
      <c r="AS16" s="1638" t="s">
        <v>1140</v>
      </c>
      <c r="AT16" s="1638"/>
      <c r="AU16" s="1638"/>
      <c r="AV16" s="1638"/>
      <c r="AW16" s="1638"/>
      <c r="AX16" s="1638"/>
      <c r="AY16" s="1638"/>
      <c r="AZ16" s="1638"/>
      <c r="BA16" s="1638"/>
      <c r="BB16" s="1638"/>
      <c r="BC16" s="1638"/>
      <c r="BD16" s="1638"/>
      <c r="BE16" s="1638"/>
      <c r="BF16" s="1638"/>
      <c r="BG16" s="1638"/>
      <c r="BH16" s="1638"/>
      <c r="BI16" s="1638"/>
      <c r="BJ16" s="1638"/>
      <c r="BK16" s="1638"/>
      <c r="BL16" s="1638"/>
      <c r="BM16" s="1638"/>
      <c r="BN16" s="1638"/>
      <c r="BO16" s="1638"/>
      <c r="BP16" s="1638"/>
      <c r="BQ16" s="1638"/>
      <c r="BR16" s="1638"/>
      <c r="BS16" s="1638"/>
      <c r="BT16" s="275"/>
    </row>
    <row r="17" spans="1:99" ht="14.1" customHeight="1">
      <c r="A17" s="245"/>
      <c r="B17" s="18"/>
      <c r="C17" s="259"/>
      <c r="AB17" s="257"/>
      <c r="AC17" s="11"/>
      <c r="AD17" s="1638"/>
      <c r="AE17" s="1638"/>
      <c r="AF17" s="1638"/>
      <c r="AG17" s="1638"/>
      <c r="AH17" s="1638"/>
      <c r="AI17" s="1638"/>
      <c r="AJ17" s="1638"/>
      <c r="AK17" s="1638"/>
      <c r="AL17" s="1638"/>
      <c r="AM17" s="1638"/>
      <c r="AN17" s="1638"/>
      <c r="AO17" s="159"/>
      <c r="AP17" s="189"/>
      <c r="AQ17" s="264"/>
      <c r="AR17" s="174"/>
      <c r="AS17" s="1638"/>
      <c r="AT17" s="1638"/>
      <c r="AU17" s="1638"/>
      <c r="AV17" s="1638"/>
      <c r="AW17" s="1638"/>
      <c r="AX17" s="1638"/>
      <c r="AY17" s="1638"/>
      <c r="AZ17" s="1638"/>
      <c r="BA17" s="1638"/>
      <c r="BB17" s="1638"/>
      <c r="BC17" s="1638"/>
      <c r="BD17" s="1638"/>
      <c r="BE17" s="1638"/>
      <c r="BF17" s="1638"/>
      <c r="BG17" s="1638"/>
      <c r="BH17" s="1638"/>
      <c r="BI17" s="1638"/>
      <c r="BJ17" s="1638"/>
      <c r="BK17" s="1638"/>
      <c r="BL17" s="1638"/>
      <c r="BM17" s="1638"/>
      <c r="BN17" s="1638"/>
      <c r="BO17" s="1638"/>
      <c r="BP17" s="1638"/>
      <c r="BQ17" s="1638"/>
      <c r="BR17" s="1638"/>
      <c r="BS17" s="1638"/>
      <c r="BT17" s="275"/>
    </row>
    <row r="18" spans="1:99" ht="12" customHeight="1">
      <c r="A18" s="245"/>
      <c r="B18" s="18"/>
      <c r="C18" s="12" t="s">
        <v>468</v>
      </c>
      <c r="D18" s="1641" t="s">
        <v>1475</v>
      </c>
      <c r="E18" s="1641"/>
      <c r="F18" s="1641"/>
      <c r="G18" s="1641"/>
      <c r="H18" s="1641"/>
      <c r="I18" s="1641"/>
      <c r="J18" s="1641"/>
      <c r="K18" s="1641"/>
      <c r="L18" s="1641"/>
      <c r="M18" s="1641"/>
      <c r="N18" s="1641"/>
      <c r="O18" s="1641"/>
      <c r="P18" s="1641"/>
      <c r="Q18" s="1641"/>
      <c r="R18" s="1641"/>
      <c r="S18" s="1641"/>
      <c r="T18" s="1641"/>
      <c r="U18" s="1641"/>
      <c r="V18" s="1641"/>
      <c r="W18" s="1641"/>
      <c r="X18" s="1641"/>
      <c r="Y18" s="1641"/>
      <c r="Z18" s="1641"/>
      <c r="AA18" s="1641"/>
      <c r="AB18" s="257"/>
      <c r="AC18" s="11"/>
      <c r="AD18" s="1638"/>
      <c r="AE18" s="1638"/>
      <c r="AF18" s="1638"/>
      <c r="AG18" s="1638"/>
      <c r="AH18" s="1638"/>
      <c r="AI18" s="1638"/>
      <c r="AJ18" s="1638"/>
      <c r="AK18" s="1638"/>
      <c r="AL18" s="1638"/>
      <c r="AM18" s="1638"/>
      <c r="AN18" s="1638"/>
      <c r="AO18" s="159"/>
      <c r="AP18" s="189"/>
      <c r="AQ18" s="264"/>
      <c r="AR18" s="1168"/>
      <c r="BT18" s="275"/>
      <c r="BW18" s="93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row>
    <row r="19" spans="1:99" ht="14.1" customHeight="1">
      <c r="A19" s="245"/>
      <c r="B19" s="18"/>
      <c r="D19" s="1641"/>
      <c r="E19" s="1641"/>
      <c r="F19" s="1641"/>
      <c r="G19" s="1641"/>
      <c r="H19" s="1641"/>
      <c r="I19" s="1641"/>
      <c r="J19" s="1641"/>
      <c r="K19" s="1641"/>
      <c r="L19" s="1641"/>
      <c r="M19" s="1641"/>
      <c r="N19" s="1641"/>
      <c r="O19" s="1641"/>
      <c r="P19" s="1641"/>
      <c r="Q19" s="1641"/>
      <c r="R19" s="1641"/>
      <c r="S19" s="1641"/>
      <c r="T19" s="1641"/>
      <c r="U19" s="1641"/>
      <c r="V19" s="1641"/>
      <c r="W19" s="1641"/>
      <c r="X19" s="1641"/>
      <c r="Y19" s="1641"/>
      <c r="Z19" s="1641"/>
      <c r="AA19" s="1641"/>
      <c r="AB19" s="257"/>
      <c r="AC19" s="11"/>
      <c r="AD19" s="1638"/>
      <c r="AE19" s="1638"/>
      <c r="AF19" s="1638"/>
      <c r="AG19" s="1638"/>
      <c r="AH19" s="1638"/>
      <c r="AI19" s="1638"/>
      <c r="AJ19" s="1638"/>
      <c r="AK19" s="1638"/>
      <c r="AL19" s="1638"/>
      <c r="AM19" s="1638"/>
      <c r="AN19" s="1638"/>
      <c r="AO19" s="159"/>
      <c r="AP19" s="189"/>
      <c r="AQ19" s="264"/>
      <c r="AR19" s="173" t="s">
        <v>15</v>
      </c>
      <c r="AS19" s="22" t="s">
        <v>217</v>
      </c>
      <c r="BT19" s="275"/>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row>
    <row r="20" spans="1:99" ht="14.1" customHeight="1">
      <c r="A20" s="245"/>
      <c r="B20" s="18"/>
      <c r="D20" s="1641"/>
      <c r="E20" s="1641"/>
      <c r="F20" s="1641"/>
      <c r="G20" s="1641"/>
      <c r="H20" s="1641"/>
      <c r="I20" s="1641"/>
      <c r="J20" s="1641"/>
      <c r="K20" s="1641"/>
      <c r="L20" s="1641"/>
      <c r="M20" s="1641"/>
      <c r="N20" s="1641"/>
      <c r="O20" s="1641"/>
      <c r="P20" s="1641"/>
      <c r="Q20" s="1641"/>
      <c r="R20" s="1641"/>
      <c r="S20" s="1641"/>
      <c r="T20" s="1641"/>
      <c r="U20" s="1641"/>
      <c r="V20" s="1641"/>
      <c r="W20" s="1641"/>
      <c r="X20" s="1641"/>
      <c r="Y20" s="1641"/>
      <c r="Z20" s="1641"/>
      <c r="AA20" s="1641"/>
      <c r="AB20" s="257"/>
      <c r="AC20" s="11"/>
      <c r="AD20" s="1638"/>
      <c r="AE20" s="1638"/>
      <c r="AF20" s="1638"/>
      <c r="AG20" s="1638"/>
      <c r="AH20" s="1638"/>
      <c r="AI20" s="1638"/>
      <c r="AJ20" s="1638"/>
      <c r="AK20" s="1638"/>
      <c r="AL20" s="1638"/>
      <c r="AM20" s="1638"/>
      <c r="AN20" s="1638"/>
      <c r="AO20" s="159"/>
      <c r="AP20" s="189"/>
      <c r="AQ20" s="264"/>
      <c r="AR20" s="173"/>
      <c r="AS20" s="1638" t="s">
        <v>1037</v>
      </c>
      <c r="AT20" s="1638"/>
      <c r="AU20" s="1638"/>
      <c r="AV20" s="1638"/>
      <c r="AW20" s="1638"/>
      <c r="AX20" s="1638"/>
      <c r="AY20" s="1638"/>
      <c r="AZ20" s="1638"/>
      <c r="BA20" s="1638"/>
      <c r="BB20" s="1638"/>
      <c r="BC20" s="1638"/>
      <c r="BD20" s="1638"/>
      <c r="BE20" s="1638"/>
      <c r="BF20" s="1638"/>
      <c r="BG20" s="1638"/>
      <c r="BH20" s="1638"/>
      <c r="BI20" s="1638"/>
      <c r="BJ20" s="1638"/>
      <c r="BK20" s="1638"/>
      <c r="BL20" s="1638"/>
      <c r="BM20" s="1638"/>
      <c r="BN20" s="1638"/>
      <c r="BO20" s="1638"/>
      <c r="BP20" s="1638"/>
      <c r="BQ20" s="1638"/>
      <c r="BR20" s="1638"/>
      <c r="BS20" s="1638"/>
      <c r="BT20" s="275"/>
      <c r="BX20" s="936"/>
      <c r="BY20" s="936"/>
      <c r="BZ20" s="936"/>
      <c r="CA20" s="936"/>
      <c r="CB20" s="936"/>
      <c r="CC20" s="936"/>
      <c r="CD20" s="936"/>
      <c r="CE20" s="936"/>
      <c r="CF20" s="936"/>
      <c r="CG20" s="936"/>
      <c r="CH20" s="936"/>
      <c r="CI20" s="936"/>
      <c r="CJ20" s="936"/>
      <c r="CK20" s="936"/>
      <c r="CL20" s="936"/>
      <c r="CM20" s="936"/>
      <c r="CN20" s="936"/>
      <c r="CO20" s="936"/>
      <c r="CP20" s="936"/>
      <c r="CQ20" s="936"/>
      <c r="CR20" s="936"/>
      <c r="CS20" s="936"/>
      <c r="CT20" s="936"/>
      <c r="CU20" s="936"/>
    </row>
    <row r="21" spans="1:99" ht="14.1" customHeight="1">
      <c r="A21" s="245"/>
      <c r="B21" s="18"/>
      <c r="C21" s="259"/>
      <c r="D21" s="1641"/>
      <c r="E21" s="1641"/>
      <c r="F21" s="1641"/>
      <c r="G21" s="1641"/>
      <c r="H21" s="1641"/>
      <c r="I21" s="1641"/>
      <c r="J21" s="1641"/>
      <c r="K21" s="1641"/>
      <c r="L21" s="1641"/>
      <c r="M21" s="1641"/>
      <c r="N21" s="1641"/>
      <c r="O21" s="1641"/>
      <c r="P21" s="1641"/>
      <c r="Q21" s="1641"/>
      <c r="R21" s="1641"/>
      <c r="S21" s="1641"/>
      <c r="T21" s="1641"/>
      <c r="U21" s="1641"/>
      <c r="V21" s="1641"/>
      <c r="W21" s="1641"/>
      <c r="X21" s="1641"/>
      <c r="Y21" s="1641"/>
      <c r="Z21" s="1641"/>
      <c r="AA21" s="1641"/>
      <c r="AB21" s="257"/>
      <c r="AC21" s="11"/>
      <c r="AD21" s="1638"/>
      <c r="AE21" s="1638"/>
      <c r="AF21" s="1638"/>
      <c r="AG21" s="1638"/>
      <c r="AH21" s="1638"/>
      <c r="AI21" s="1638"/>
      <c r="AJ21" s="1638"/>
      <c r="AK21" s="1638"/>
      <c r="AL21" s="1638"/>
      <c r="AM21" s="1638"/>
      <c r="AN21" s="1638"/>
      <c r="AO21" s="159"/>
      <c r="AP21" s="189"/>
      <c r="AQ21" s="264"/>
      <c r="AR21" s="173"/>
      <c r="AS21" s="1638"/>
      <c r="AT21" s="1638"/>
      <c r="AU21" s="1638"/>
      <c r="AV21" s="1638"/>
      <c r="AW21" s="1638"/>
      <c r="AX21" s="1638"/>
      <c r="AY21" s="1638"/>
      <c r="AZ21" s="1638"/>
      <c r="BA21" s="1638"/>
      <c r="BB21" s="1638"/>
      <c r="BC21" s="1638"/>
      <c r="BD21" s="1638"/>
      <c r="BE21" s="1638"/>
      <c r="BF21" s="1638"/>
      <c r="BG21" s="1638"/>
      <c r="BH21" s="1638"/>
      <c r="BI21" s="1638"/>
      <c r="BJ21" s="1638"/>
      <c r="BK21" s="1638"/>
      <c r="BL21" s="1638"/>
      <c r="BM21" s="1638"/>
      <c r="BN21" s="1638"/>
      <c r="BO21" s="1638"/>
      <c r="BP21" s="1638"/>
      <c r="BQ21" s="1638"/>
      <c r="BR21" s="1638"/>
      <c r="BS21" s="1638"/>
      <c r="BT21" s="275"/>
    </row>
    <row r="22" spans="1:99" ht="14.1" customHeight="1">
      <c r="A22" s="245"/>
      <c r="B22" s="18"/>
      <c r="AB22" s="257"/>
      <c r="AC22" s="11"/>
      <c r="AD22" s="1638"/>
      <c r="AE22" s="1638"/>
      <c r="AF22" s="1638"/>
      <c r="AG22" s="1638"/>
      <c r="AH22" s="1638"/>
      <c r="AI22" s="1638"/>
      <c r="AJ22" s="1638"/>
      <c r="AK22" s="1638"/>
      <c r="AL22" s="1638"/>
      <c r="AM22" s="1638"/>
      <c r="AN22" s="1638"/>
      <c r="AO22" s="159"/>
      <c r="AP22" s="189"/>
      <c r="AQ22" s="264"/>
      <c r="AR22" s="173"/>
      <c r="AS22" s="1638"/>
      <c r="AT22" s="1638"/>
      <c r="AU22" s="1638"/>
      <c r="AV22" s="1638"/>
      <c r="AW22" s="1638"/>
      <c r="AX22" s="1638"/>
      <c r="AY22" s="1638"/>
      <c r="AZ22" s="1638"/>
      <c r="BA22" s="1638"/>
      <c r="BB22" s="1638"/>
      <c r="BC22" s="1638"/>
      <c r="BD22" s="1638"/>
      <c r="BE22" s="1638"/>
      <c r="BF22" s="1638"/>
      <c r="BG22" s="1638"/>
      <c r="BH22" s="1638"/>
      <c r="BI22" s="1638"/>
      <c r="BJ22" s="1638"/>
      <c r="BK22" s="1638"/>
      <c r="BL22" s="1638"/>
      <c r="BM22" s="1638"/>
      <c r="BN22" s="1638"/>
      <c r="BO22" s="1638"/>
      <c r="BP22" s="1638"/>
      <c r="BQ22" s="1638"/>
      <c r="BR22" s="1638"/>
      <c r="BS22" s="1638"/>
      <c r="BT22" s="275"/>
    </row>
    <row r="23" spans="1:99" ht="14.1" customHeight="1">
      <c r="A23" s="245"/>
      <c r="B23" s="18"/>
      <c r="C23" s="12" t="s">
        <v>440</v>
      </c>
      <c r="D23" s="1641" t="s">
        <v>1476</v>
      </c>
      <c r="E23" s="1641"/>
      <c r="F23" s="1641"/>
      <c r="G23" s="1641"/>
      <c r="H23" s="1641"/>
      <c r="I23" s="1641"/>
      <c r="J23" s="1641"/>
      <c r="K23" s="1641"/>
      <c r="L23" s="1641"/>
      <c r="M23" s="1641"/>
      <c r="N23" s="1641"/>
      <c r="O23" s="1641"/>
      <c r="P23" s="1641"/>
      <c r="Q23" s="1641"/>
      <c r="R23" s="1641"/>
      <c r="S23" s="1641"/>
      <c r="T23" s="1641"/>
      <c r="U23" s="1641"/>
      <c r="V23" s="1641"/>
      <c r="W23" s="1641"/>
      <c r="X23" s="1641"/>
      <c r="Y23" s="1641"/>
      <c r="Z23" s="1641"/>
      <c r="AA23" s="1641"/>
      <c r="AB23" s="257"/>
      <c r="AC23" s="244" t="s">
        <v>15</v>
      </c>
      <c r="AD23" s="1638" t="s">
        <v>1474</v>
      </c>
      <c r="AE23" s="1638"/>
      <c r="AF23" s="1638"/>
      <c r="AG23" s="1638"/>
      <c r="AH23" s="1638"/>
      <c r="AI23" s="1638"/>
      <c r="AJ23" s="1638"/>
      <c r="AK23" s="1638"/>
      <c r="AL23" s="1638"/>
      <c r="AM23" s="1638"/>
      <c r="AN23" s="1638"/>
      <c r="AO23" s="159"/>
      <c r="AP23" s="189"/>
      <c r="AQ23" s="264"/>
      <c r="AR23" s="173"/>
      <c r="AS23" s="1638"/>
      <c r="AT23" s="1638"/>
      <c r="AU23" s="1638"/>
      <c r="AV23" s="1638"/>
      <c r="AW23" s="1638"/>
      <c r="AX23" s="1638"/>
      <c r="AY23" s="1638"/>
      <c r="AZ23" s="1638"/>
      <c r="BA23" s="1638"/>
      <c r="BB23" s="1638"/>
      <c r="BC23" s="1638"/>
      <c r="BD23" s="1638"/>
      <c r="BE23" s="1638"/>
      <c r="BF23" s="1638"/>
      <c r="BG23" s="1638"/>
      <c r="BH23" s="1638"/>
      <c r="BI23" s="1638"/>
      <c r="BJ23" s="1638"/>
      <c r="BK23" s="1638"/>
      <c r="BL23" s="1638"/>
      <c r="BM23" s="1638"/>
      <c r="BN23" s="1638"/>
      <c r="BO23" s="1638"/>
      <c r="BP23" s="1638"/>
      <c r="BQ23" s="1638"/>
      <c r="BR23" s="1638"/>
      <c r="BS23" s="1638"/>
      <c r="BT23" s="275"/>
    </row>
    <row r="24" spans="1:99" ht="14.1" customHeight="1">
      <c r="A24" s="245"/>
      <c r="B24" s="18"/>
      <c r="D24" s="1641"/>
      <c r="E24" s="1641"/>
      <c r="F24" s="1641"/>
      <c r="G24" s="1641"/>
      <c r="H24" s="1641"/>
      <c r="I24" s="1641"/>
      <c r="J24" s="1641"/>
      <c r="K24" s="1641"/>
      <c r="L24" s="1641"/>
      <c r="M24" s="1641"/>
      <c r="N24" s="1641"/>
      <c r="O24" s="1641"/>
      <c r="P24" s="1641"/>
      <c r="Q24" s="1641"/>
      <c r="R24" s="1641"/>
      <c r="S24" s="1641"/>
      <c r="T24" s="1641"/>
      <c r="U24" s="1641"/>
      <c r="V24" s="1641"/>
      <c r="W24" s="1641"/>
      <c r="X24" s="1641"/>
      <c r="Y24" s="1641"/>
      <c r="Z24" s="1641"/>
      <c r="AA24" s="1641"/>
      <c r="AB24" s="257"/>
      <c r="AC24" s="198"/>
      <c r="AD24" s="1638"/>
      <c r="AE24" s="1638"/>
      <c r="AF24" s="1638"/>
      <c r="AG24" s="1638"/>
      <c r="AH24" s="1638"/>
      <c r="AI24" s="1638"/>
      <c r="AJ24" s="1638"/>
      <c r="AK24" s="1638"/>
      <c r="AL24" s="1638"/>
      <c r="AM24" s="1638"/>
      <c r="AN24" s="1638"/>
      <c r="AO24" s="159"/>
      <c r="AP24" s="189"/>
      <c r="AQ24" s="264"/>
      <c r="AR24" s="173"/>
      <c r="AS24" s="1638"/>
      <c r="AT24" s="1638"/>
      <c r="AU24" s="1638"/>
      <c r="AV24" s="1638"/>
      <c r="AW24" s="1638"/>
      <c r="AX24" s="1638"/>
      <c r="AY24" s="1638"/>
      <c r="AZ24" s="1638"/>
      <c r="BA24" s="1638"/>
      <c r="BB24" s="1638"/>
      <c r="BC24" s="1638"/>
      <c r="BD24" s="1638"/>
      <c r="BE24" s="1638"/>
      <c r="BF24" s="1638"/>
      <c r="BG24" s="1638"/>
      <c r="BH24" s="1638"/>
      <c r="BI24" s="1638"/>
      <c r="BJ24" s="1638"/>
      <c r="BK24" s="1638"/>
      <c r="BL24" s="1638"/>
      <c r="BM24" s="1638"/>
      <c r="BN24" s="1638"/>
      <c r="BO24" s="1638"/>
      <c r="BP24" s="1638"/>
      <c r="BQ24" s="1638"/>
      <c r="BR24" s="1638"/>
      <c r="BS24" s="1638"/>
      <c r="BT24" s="275"/>
    </row>
    <row r="25" spans="1:99" ht="14.1" customHeight="1">
      <c r="A25" s="245"/>
      <c r="B25" s="18"/>
      <c r="D25" s="1641"/>
      <c r="E25" s="1641"/>
      <c r="F25" s="1641"/>
      <c r="G25" s="1641"/>
      <c r="H25" s="1641"/>
      <c r="I25" s="1641"/>
      <c r="J25" s="1641"/>
      <c r="K25" s="1641"/>
      <c r="L25" s="1641"/>
      <c r="M25" s="1641"/>
      <c r="N25" s="1641"/>
      <c r="O25" s="1641"/>
      <c r="P25" s="1641"/>
      <c r="Q25" s="1641"/>
      <c r="R25" s="1641"/>
      <c r="S25" s="1641"/>
      <c r="T25" s="1641"/>
      <c r="U25" s="1641"/>
      <c r="V25" s="1641"/>
      <c r="W25" s="1641"/>
      <c r="X25" s="1641"/>
      <c r="Y25" s="1641"/>
      <c r="Z25" s="1641"/>
      <c r="AA25" s="1641"/>
      <c r="AB25" s="257"/>
      <c r="AC25" s="239"/>
      <c r="AD25" s="253"/>
      <c r="AE25" s="253"/>
      <c r="AF25" s="253"/>
      <c r="AG25" s="253"/>
      <c r="AH25" s="253"/>
      <c r="AI25" s="253"/>
      <c r="AJ25" s="253"/>
      <c r="AK25" s="253"/>
      <c r="AL25" s="253"/>
      <c r="AM25" s="253"/>
      <c r="AN25" s="253"/>
      <c r="AO25" s="159"/>
      <c r="AP25" s="189"/>
      <c r="AQ25" s="264"/>
      <c r="AR25" s="1168"/>
      <c r="AS25" s="1638"/>
      <c r="AT25" s="1638"/>
      <c r="AU25" s="1638"/>
      <c r="AV25" s="1638"/>
      <c r="AW25" s="1638"/>
      <c r="AX25" s="1638"/>
      <c r="AY25" s="1638"/>
      <c r="AZ25" s="1638"/>
      <c r="BA25" s="1638"/>
      <c r="BB25" s="1638"/>
      <c r="BC25" s="1638"/>
      <c r="BD25" s="1638"/>
      <c r="BE25" s="1638"/>
      <c r="BF25" s="1638"/>
      <c r="BG25" s="1638"/>
      <c r="BH25" s="1638"/>
      <c r="BI25" s="1638"/>
      <c r="BJ25" s="1638"/>
      <c r="BK25" s="1638"/>
      <c r="BL25" s="1638"/>
      <c r="BM25" s="1638"/>
      <c r="BN25" s="1638"/>
      <c r="BO25" s="1638"/>
      <c r="BP25" s="1638"/>
      <c r="BQ25" s="1638"/>
      <c r="BR25" s="1638"/>
      <c r="BS25" s="1638"/>
      <c r="BT25" s="275"/>
      <c r="BX25" s="936"/>
      <c r="BY25" s="936"/>
      <c r="BZ25" s="936"/>
      <c r="CA25" s="936"/>
      <c r="CB25" s="936"/>
      <c r="CC25" s="936"/>
      <c r="CO25" s="936"/>
      <c r="CP25" s="936"/>
      <c r="CQ25" s="936"/>
      <c r="CR25" s="936"/>
      <c r="CS25" s="936"/>
      <c r="CT25" s="936"/>
      <c r="CU25" s="936"/>
    </row>
    <row r="26" spans="1:99" ht="14.1" customHeight="1">
      <c r="A26" s="245"/>
      <c r="B26" s="18"/>
      <c r="AB26" s="257"/>
      <c r="AC26" s="244"/>
      <c r="AO26" s="159"/>
      <c r="AP26" s="189"/>
      <c r="AQ26" s="264"/>
      <c r="AR26" s="1174"/>
      <c r="AS26" s="2801"/>
      <c r="AT26" s="2801"/>
      <c r="AU26" s="2801"/>
      <c r="AV26" s="2801"/>
      <c r="AW26" s="2801"/>
      <c r="AX26" s="2801"/>
      <c r="AY26" s="2801"/>
      <c r="AZ26" s="2801"/>
      <c r="BA26" s="2801"/>
      <c r="BB26" s="2801"/>
      <c r="BC26" s="2801"/>
      <c r="BD26" s="2801"/>
      <c r="BE26" s="2801"/>
      <c r="BF26" s="2801"/>
      <c r="BG26" s="2801"/>
      <c r="BH26" s="2801"/>
      <c r="BI26" s="2801"/>
      <c r="BJ26" s="2801"/>
      <c r="BK26" s="2801"/>
      <c r="BL26" s="2801"/>
      <c r="BM26" s="2801"/>
      <c r="BN26" s="2801"/>
      <c r="BO26" s="2801"/>
      <c r="BP26" s="2801"/>
      <c r="BQ26" s="2801"/>
      <c r="BR26" s="2801"/>
      <c r="BS26" s="2801"/>
      <c r="BT26" s="1175"/>
    </row>
    <row r="27" spans="1:99" ht="14.1" customHeight="1">
      <c r="A27" s="245"/>
      <c r="B27" s="18"/>
      <c r="C27" s="12" t="s">
        <v>1244</v>
      </c>
      <c r="D27" s="1641" t="s">
        <v>1479</v>
      </c>
      <c r="E27" s="1641"/>
      <c r="F27" s="1641"/>
      <c r="G27" s="1641"/>
      <c r="H27" s="1641"/>
      <c r="I27" s="1641"/>
      <c r="J27" s="1641"/>
      <c r="K27" s="1641"/>
      <c r="L27" s="1641"/>
      <c r="M27" s="1641"/>
      <c r="N27" s="1641"/>
      <c r="O27" s="1641"/>
      <c r="P27" s="1641"/>
      <c r="Q27" s="1641"/>
      <c r="R27" s="1641"/>
      <c r="S27" s="1641"/>
      <c r="T27" s="1641"/>
      <c r="U27" s="1641"/>
      <c r="V27" s="1641"/>
      <c r="W27" s="1641"/>
      <c r="X27" s="1641"/>
      <c r="Y27" s="1641"/>
      <c r="Z27" s="1641"/>
      <c r="AA27" s="1641"/>
      <c r="AB27" s="21"/>
      <c r="AC27" s="239" t="s">
        <v>15</v>
      </c>
      <c r="AD27" s="1638" t="s">
        <v>1260</v>
      </c>
      <c r="AE27" s="1638"/>
      <c r="AF27" s="1638"/>
      <c r="AG27" s="1638"/>
      <c r="AH27" s="1638"/>
      <c r="AI27" s="1638"/>
      <c r="AJ27" s="1638"/>
      <c r="AK27" s="1638"/>
      <c r="AL27" s="1638"/>
      <c r="AM27" s="1638"/>
      <c r="AN27" s="1638"/>
      <c r="AO27" s="159"/>
      <c r="AP27" s="189"/>
      <c r="AQ27" s="264"/>
      <c r="AR27" s="1166"/>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1167"/>
    </row>
    <row r="28" spans="1:99" ht="14.1" customHeight="1">
      <c r="A28" s="245"/>
      <c r="B28" s="18"/>
      <c r="D28" s="1641"/>
      <c r="E28" s="1641"/>
      <c r="F28" s="1641"/>
      <c r="G28" s="1641"/>
      <c r="H28" s="1641"/>
      <c r="I28" s="1641"/>
      <c r="J28" s="1641"/>
      <c r="K28" s="1641"/>
      <c r="L28" s="1641"/>
      <c r="M28" s="1641"/>
      <c r="N28" s="1641"/>
      <c r="O28" s="1641"/>
      <c r="P28" s="1641"/>
      <c r="Q28" s="1641"/>
      <c r="R28" s="1641"/>
      <c r="S28" s="1641"/>
      <c r="T28" s="1641"/>
      <c r="U28" s="1641"/>
      <c r="V28" s="1641"/>
      <c r="W28" s="1641"/>
      <c r="X28" s="1641"/>
      <c r="Y28" s="1641"/>
      <c r="Z28" s="1641"/>
      <c r="AA28" s="1641"/>
      <c r="AB28" s="21"/>
      <c r="AC28" s="244"/>
      <c r="AD28" s="1638"/>
      <c r="AE28" s="1638"/>
      <c r="AF28" s="1638"/>
      <c r="AG28" s="1638"/>
      <c r="AH28" s="1638"/>
      <c r="AI28" s="1638"/>
      <c r="AJ28" s="1638"/>
      <c r="AK28" s="1638"/>
      <c r="AL28" s="1638"/>
      <c r="AM28" s="1638"/>
      <c r="AN28" s="1638"/>
      <c r="AO28" s="260"/>
      <c r="AP28" s="189"/>
      <c r="AQ28" s="264"/>
      <c r="AR28" s="348" t="s">
        <v>124</v>
      </c>
      <c r="AS28" s="2812" t="s">
        <v>1259</v>
      </c>
      <c r="AT28" s="2812"/>
      <c r="AU28" s="2812"/>
      <c r="AV28" s="2812"/>
      <c r="AW28" s="2812"/>
      <c r="AX28" s="2812"/>
      <c r="AY28" s="2812"/>
      <c r="AZ28" s="2812"/>
      <c r="BA28" s="2812"/>
      <c r="BB28" s="2812"/>
      <c r="BC28" s="2812"/>
      <c r="BD28" s="2812"/>
      <c r="BE28" s="2812"/>
      <c r="BF28" s="2812"/>
      <c r="BG28" s="2812"/>
      <c r="BH28" s="2812"/>
      <c r="BI28" s="2812"/>
      <c r="BJ28" s="2812"/>
      <c r="BK28" s="2812"/>
      <c r="BL28" s="2812"/>
      <c r="BM28" s="2812"/>
      <c r="BN28" s="2812"/>
      <c r="BO28" s="2812"/>
      <c r="BP28" s="2812"/>
      <c r="BQ28" s="2812"/>
      <c r="BR28" s="2812"/>
      <c r="BS28" s="2812"/>
      <c r="BT28" s="1173"/>
    </row>
    <row r="29" spans="1:99" ht="14.1" customHeight="1">
      <c r="A29" s="245"/>
      <c r="B29" s="18"/>
      <c r="D29" s="1641"/>
      <c r="E29" s="1641"/>
      <c r="F29" s="1641"/>
      <c r="G29" s="1641"/>
      <c r="H29" s="1641"/>
      <c r="I29" s="1641"/>
      <c r="J29" s="1641"/>
      <c r="K29" s="1641"/>
      <c r="L29" s="1641"/>
      <c r="M29" s="1641"/>
      <c r="N29" s="1641"/>
      <c r="O29" s="1641"/>
      <c r="P29" s="1641"/>
      <c r="Q29" s="1641"/>
      <c r="R29" s="1641"/>
      <c r="S29" s="1641"/>
      <c r="T29" s="1641"/>
      <c r="U29" s="1641"/>
      <c r="V29" s="1641"/>
      <c r="W29" s="1641"/>
      <c r="X29" s="1641"/>
      <c r="Y29" s="1641"/>
      <c r="Z29" s="1641"/>
      <c r="AA29" s="1641"/>
      <c r="AB29" s="21"/>
      <c r="AC29" s="239"/>
      <c r="AD29" s="1638"/>
      <c r="AE29" s="1638"/>
      <c r="AF29" s="1638"/>
      <c r="AG29" s="1638"/>
      <c r="AH29" s="1638"/>
      <c r="AI29" s="1638"/>
      <c r="AJ29" s="1638"/>
      <c r="AK29" s="1638"/>
      <c r="AL29" s="1638"/>
      <c r="AM29" s="1638"/>
      <c r="AN29" s="1638"/>
      <c r="AO29" s="16"/>
      <c r="AP29" s="189"/>
      <c r="AQ29" s="264"/>
      <c r="AR29" s="174"/>
      <c r="AS29" s="2812"/>
      <c r="AT29" s="2812"/>
      <c r="AU29" s="2812"/>
      <c r="AV29" s="2812"/>
      <c r="AW29" s="2812"/>
      <c r="AX29" s="2812"/>
      <c r="AY29" s="2812"/>
      <c r="AZ29" s="2812"/>
      <c r="BA29" s="2812"/>
      <c r="BB29" s="2812"/>
      <c r="BC29" s="2812"/>
      <c r="BD29" s="2812"/>
      <c r="BE29" s="2812"/>
      <c r="BF29" s="2812"/>
      <c r="BG29" s="2812"/>
      <c r="BH29" s="2812"/>
      <c r="BI29" s="2812"/>
      <c r="BJ29" s="2812"/>
      <c r="BK29" s="2812"/>
      <c r="BL29" s="2812"/>
      <c r="BM29" s="2812"/>
      <c r="BN29" s="2812"/>
      <c r="BO29" s="2812"/>
      <c r="BP29" s="2812"/>
      <c r="BQ29" s="2812"/>
      <c r="BR29" s="2812"/>
      <c r="BS29" s="2812"/>
      <c r="BT29" s="1173"/>
    </row>
    <row r="30" spans="1:99" ht="14.1" customHeight="1">
      <c r="A30" s="245"/>
      <c r="B30" s="308"/>
      <c r="D30" s="59"/>
      <c r="E30" s="59"/>
      <c r="F30" s="59"/>
      <c r="G30" s="59"/>
      <c r="H30" s="59"/>
      <c r="I30" s="59"/>
      <c r="J30" s="59"/>
      <c r="K30" s="59"/>
      <c r="L30" s="59"/>
      <c r="M30" s="59"/>
      <c r="N30" s="59"/>
      <c r="O30" s="59"/>
      <c r="P30" s="59"/>
      <c r="Q30" s="59"/>
      <c r="R30" s="59"/>
      <c r="S30" s="59"/>
      <c r="T30" s="59"/>
      <c r="U30" s="59"/>
      <c r="V30" s="59"/>
      <c r="W30" s="59"/>
      <c r="X30" s="59"/>
      <c r="Y30" s="59"/>
      <c r="Z30" s="59"/>
      <c r="AA30" s="59"/>
      <c r="AB30" s="257"/>
      <c r="AC30" s="244"/>
      <c r="AO30" s="258"/>
      <c r="AP30" s="189"/>
      <c r="AQ30" s="264"/>
      <c r="AR30" s="174"/>
      <c r="AS30" s="1638" t="s">
        <v>1261</v>
      </c>
      <c r="AT30" s="1638"/>
      <c r="AU30" s="1638"/>
      <c r="AV30" s="1638"/>
      <c r="AW30" s="1638"/>
      <c r="AX30" s="1638"/>
      <c r="AY30" s="1638"/>
      <c r="AZ30" s="1638"/>
      <c r="BA30" s="1638"/>
      <c r="BB30" s="1638"/>
      <c r="BC30" s="1638"/>
      <c r="BD30" s="1638"/>
      <c r="BE30" s="1638"/>
      <c r="BF30" s="1638"/>
      <c r="BG30" s="1638"/>
      <c r="BH30" s="1638"/>
      <c r="BI30" s="1638"/>
      <c r="BJ30" s="1638"/>
      <c r="BK30" s="1638"/>
      <c r="BL30" s="1638"/>
      <c r="BM30" s="1638"/>
      <c r="BN30" s="1638"/>
      <c r="BO30" s="1638"/>
      <c r="BP30" s="1638"/>
      <c r="BQ30" s="1638"/>
      <c r="BR30" s="1638"/>
      <c r="BS30" s="1638"/>
      <c r="BT30" s="1173"/>
    </row>
    <row r="31" spans="1:99" ht="14.1" customHeight="1">
      <c r="A31" s="245"/>
      <c r="B31" s="308"/>
      <c r="AB31" s="257"/>
      <c r="AC31" s="244"/>
      <c r="AD31" s="240"/>
      <c r="AE31" s="240"/>
      <c r="AF31" s="240"/>
      <c r="AG31" s="240"/>
      <c r="AH31" s="240"/>
      <c r="AI31" s="240"/>
      <c r="AJ31" s="240"/>
      <c r="AK31" s="240"/>
      <c r="AL31" s="240"/>
      <c r="AM31" s="240"/>
      <c r="AN31" s="240"/>
      <c r="AO31" s="258"/>
      <c r="AP31" s="189"/>
      <c r="AQ31" s="264"/>
      <c r="AR31" s="174"/>
      <c r="AS31" s="1638"/>
      <c r="AT31" s="1638"/>
      <c r="AU31" s="1638"/>
      <c r="AV31" s="1638"/>
      <c r="AW31" s="1638"/>
      <c r="AX31" s="1638"/>
      <c r="AY31" s="1638"/>
      <c r="AZ31" s="1638"/>
      <c r="BA31" s="1638"/>
      <c r="BB31" s="1638"/>
      <c r="BC31" s="1638"/>
      <c r="BD31" s="1638"/>
      <c r="BE31" s="1638"/>
      <c r="BF31" s="1638"/>
      <c r="BG31" s="1638"/>
      <c r="BH31" s="1638"/>
      <c r="BI31" s="1638"/>
      <c r="BJ31" s="1638"/>
      <c r="BK31" s="1638"/>
      <c r="BL31" s="1638"/>
      <c r="BM31" s="1638"/>
      <c r="BN31" s="1638"/>
      <c r="BO31" s="1638"/>
      <c r="BP31" s="1638"/>
      <c r="BQ31" s="1638"/>
      <c r="BR31" s="1638"/>
      <c r="BS31" s="1638"/>
      <c r="BT31" s="1173"/>
    </row>
    <row r="32" spans="1:99" ht="14.1" customHeight="1">
      <c r="A32" s="245"/>
      <c r="B32" s="308"/>
      <c r="C32" s="228" t="s">
        <v>453</v>
      </c>
      <c r="D32" s="1632" t="s">
        <v>729</v>
      </c>
      <c r="E32" s="1632"/>
      <c r="F32" s="1632"/>
      <c r="G32" s="1632"/>
      <c r="H32" s="1632"/>
      <c r="I32" s="1632"/>
      <c r="J32" s="1632"/>
      <c r="K32" s="1632"/>
      <c r="L32" s="1632"/>
      <c r="M32" s="1632"/>
      <c r="N32" s="1632"/>
      <c r="O32" s="1632"/>
      <c r="P32" s="1632"/>
      <c r="Q32" s="1632"/>
      <c r="R32" s="1632"/>
      <c r="S32" s="1632"/>
      <c r="T32" s="1632"/>
      <c r="U32" s="1632"/>
      <c r="V32" s="1632"/>
      <c r="W32" s="1632"/>
      <c r="X32" s="1632"/>
      <c r="Y32" s="1632"/>
      <c r="Z32" s="1632"/>
      <c r="AA32" s="1632"/>
      <c r="AB32" s="257"/>
      <c r="AC32" s="244" t="s">
        <v>15</v>
      </c>
      <c r="AD32" s="2813" t="s">
        <v>231</v>
      </c>
      <c r="AE32" s="2813"/>
      <c r="AF32" s="2813"/>
      <c r="AG32" s="2813"/>
      <c r="AH32" s="2813"/>
      <c r="AI32" s="2813"/>
      <c r="AJ32" s="2813"/>
      <c r="AK32" s="2813"/>
      <c r="AL32" s="2813"/>
      <c r="AM32" s="2813"/>
      <c r="AN32" s="2813"/>
      <c r="AO32" s="258"/>
      <c r="AP32" s="189"/>
      <c r="AQ32" s="264"/>
      <c r="AR32" s="174"/>
      <c r="AS32" s="1638"/>
      <c r="AT32" s="1638"/>
      <c r="AU32" s="1638"/>
      <c r="AV32" s="1638"/>
      <c r="AW32" s="1638"/>
      <c r="AX32" s="1638"/>
      <c r="AY32" s="1638"/>
      <c r="AZ32" s="1638"/>
      <c r="BA32" s="1638"/>
      <c r="BB32" s="1638"/>
      <c r="BC32" s="1638"/>
      <c r="BD32" s="1638"/>
      <c r="BE32" s="1638"/>
      <c r="BF32" s="1638"/>
      <c r="BG32" s="1638"/>
      <c r="BH32" s="1638"/>
      <c r="BI32" s="1638"/>
      <c r="BJ32" s="1638"/>
      <c r="BK32" s="1638"/>
      <c r="BL32" s="1638"/>
      <c r="BM32" s="1638"/>
      <c r="BN32" s="1638"/>
      <c r="BO32" s="1638"/>
      <c r="BP32" s="1638"/>
      <c r="BQ32" s="1638"/>
      <c r="BR32" s="1638"/>
      <c r="BS32" s="1638"/>
      <c r="BT32" s="39"/>
    </row>
    <row r="33" spans="1:85" ht="14.1" customHeight="1">
      <c r="A33" s="245"/>
      <c r="B33" s="18"/>
      <c r="C33" s="228"/>
      <c r="D33" s="1632"/>
      <c r="E33" s="1632"/>
      <c r="F33" s="1632"/>
      <c r="G33" s="1632"/>
      <c r="H33" s="1632"/>
      <c r="I33" s="1632"/>
      <c r="J33" s="1632"/>
      <c r="K33" s="1632"/>
      <c r="L33" s="1632"/>
      <c r="M33" s="1632"/>
      <c r="N33" s="1632"/>
      <c r="O33" s="1632"/>
      <c r="P33" s="1632"/>
      <c r="Q33" s="1632"/>
      <c r="R33" s="1632"/>
      <c r="S33" s="1632"/>
      <c r="T33" s="1632"/>
      <c r="U33" s="1632"/>
      <c r="V33" s="1632"/>
      <c r="W33" s="1632"/>
      <c r="X33" s="1632"/>
      <c r="Y33" s="1632"/>
      <c r="Z33" s="1632"/>
      <c r="AA33" s="1632"/>
      <c r="AB33" s="257"/>
      <c r="AC33" s="11"/>
      <c r="AO33" s="258"/>
      <c r="AP33" s="189"/>
      <c r="AQ33" s="264"/>
      <c r="AR33" s="1174"/>
      <c r="AS33" s="938"/>
      <c r="AT33" s="938"/>
      <c r="AU33" s="938"/>
      <c r="AV33" s="938"/>
      <c r="AW33" s="938"/>
      <c r="AX33" s="938"/>
      <c r="AY33" s="938"/>
      <c r="AZ33" s="938"/>
      <c r="BA33" s="938"/>
      <c r="BB33" s="938"/>
      <c r="BC33" s="938"/>
      <c r="BD33" s="938"/>
      <c r="BE33" s="938"/>
      <c r="BF33" s="938"/>
      <c r="BG33" s="938"/>
      <c r="BH33" s="938"/>
      <c r="BI33" s="938"/>
      <c r="BJ33" s="938"/>
      <c r="BK33" s="938"/>
      <c r="BL33" s="938"/>
      <c r="BM33" s="938"/>
      <c r="BN33" s="938"/>
      <c r="BO33" s="938"/>
      <c r="BP33" s="938"/>
      <c r="BQ33" s="938"/>
      <c r="BR33" s="938"/>
      <c r="BS33" s="938"/>
      <c r="BT33" s="276"/>
    </row>
    <row r="34" spans="1:85" ht="14.1" customHeight="1">
      <c r="A34" s="245"/>
      <c r="B34" s="1630" t="s">
        <v>488</v>
      </c>
      <c r="C34" s="1631"/>
      <c r="D34" s="1632" t="s">
        <v>730</v>
      </c>
      <c r="E34" s="1632"/>
      <c r="F34" s="1632"/>
      <c r="G34" s="1632"/>
      <c r="H34" s="1632"/>
      <c r="I34" s="1632"/>
      <c r="J34" s="1632"/>
      <c r="K34" s="1632"/>
      <c r="L34" s="1632"/>
      <c r="M34" s="1632"/>
      <c r="N34" s="1632"/>
      <c r="O34" s="1632"/>
      <c r="P34" s="1632"/>
      <c r="Q34" s="1632"/>
      <c r="R34" s="1632"/>
      <c r="S34" s="1632"/>
      <c r="T34" s="1632"/>
      <c r="U34" s="1632"/>
      <c r="V34" s="1632"/>
      <c r="W34" s="1632"/>
      <c r="X34" s="1632"/>
      <c r="Y34" s="1632"/>
      <c r="Z34" s="1632"/>
      <c r="AA34" s="1632"/>
      <c r="AB34" s="257"/>
      <c r="AC34" s="244" t="s">
        <v>15</v>
      </c>
      <c r="AD34" s="1851" t="s">
        <v>944</v>
      </c>
      <c r="AE34" s="1851"/>
      <c r="AF34" s="1851"/>
      <c r="AG34" s="1851"/>
      <c r="AH34" s="1851"/>
      <c r="AI34" s="1851"/>
      <c r="AJ34" s="1851"/>
      <c r="AK34" s="1851"/>
      <c r="AL34" s="1851"/>
      <c r="AM34" s="1851"/>
      <c r="AN34" s="1851"/>
      <c r="AO34" s="258"/>
      <c r="AP34" s="189"/>
      <c r="AQ34" s="264"/>
      <c r="BV34" s="241"/>
      <c r="BW34" s="253"/>
    </row>
    <row r="35" spans="1:85" ht="14.1" customHeight="1">
      <c r="A35" s="245"/>
      <c r="B35" s="18"/>
      <c r="C35" s="228" t="s">
        <v>36</v>
      </c>
      <c r="D35" s="1632" t="s">
        <v>731</v>
      </c>
      <c r="E35" s="1632"/>
      <c r="F35" s="1632"/>
      <c r="G35" s="1632"/>
      <c r="H35" s="1632"/>
      <c r="I35" s="1632"/>
      <c r="J35" s="1632"/>
      <c r="K35" s="1632"/>
      <c r="L35" s="1632"/>
      <c r="M35" s="1632"/>
      <c r="N35" s="1632"/>
      <c r="O35" s="1632"/>
      <c r="P35" s="1632"/>
      <c r="Q35" s="1632"/>
      <c r="R35" s="1632"/>
      <c r="S35" s="1632"/>
      <c r="T35" s="1632"/>
      <c r="U35" s="1632"/>
      <c r="V35" s="1632"/>
      <c r="W35" s="1632"/>
      <c r="X35" s="1632"/>
      <c r="Y35" s="1632"/>
      <c r="Z35" s="1632"/>
      <c r="AA35" s="1632"/>
      <c r="AB35" s="257"/>
      <c r="AC35" s="198"/>
      <c r="AD35" s="1638" t="s">
        <v>750</v>
      </c>
      <c r="AE35" s="1638"/>
      <c r="AF35" s="1638"/>
      <c r="AG35" s="1638"/>
      <c r="AH35" s="1638"/>
      <c r="AI35" s="1638"/>
      <c r="AJ35" s="1638"/>
      <c r="AK35" s="1638"/>
      <c r="AL35" s="1638"/>
      <c r="AM35" s="1638"/>
      <c r="AN35" s="1638"/>
      <c r="AO35" s="258"/>
      <c r="AP35" s="189"/>
      <c r="AQ35" s="264"/>
      <c r="BV35" s="298"/>
      <c r="BW35" s="253"/>
    </row>
    <row r="36" spans="1:85" ht="14.1" customHeight="1">
      <c r="A36" s="245"/>
      <c r="B36" s="18"/>
      <c r="C36" s="256"/>
      <c r="D36" s="989" t="s">
        <v>15</v>
      </c>
      <c r="E36" s="2123" t="s">
        <v>506</v>
      </c>
      <c r="F36" s="2123"/>
      <c r="G36" s="2123"/>
      <c r="H36" s="2123"/>
      <c r="I36" s="2123"/>
      <c r="J36" s="2123"/>
      <c r="K36" s="2123"/>
      <c r="L36" s="2123"/>
      <c r="M36" s="2123"/>
      <c r="N36" s="996" t="s">
        <v>218</v>
      </c>
      <c r="O36" s="2180"/>
      <c r="P36" s="2180"/>
      <c r="Q36" s="1912" t="s">
        <v>41</v>
      </c>
      <c r="R36" s="1912"/>
      <c r="S36" s="48" t="s">
        <v>15</v>
      </c>
      <c r="T36" s="2810" t="s">
        <v>806</v>
      </c>
      <c r="U36" s="2810"/>
      <c r="V36" s="2811"/>
      <c r="W36" s="2811"/>
      <c r="X36" s="1135" t="s">
        <v>42</v>
      </c>
      <c r="Z36" s="977"/>
      <c r="AA36" s="977"/>
      <c r="AB36" s="257"/>
      <c r="AC36" s="198"/>
      <c r="AD36" s="1638"/>
      <c r="AE36" s="1638"/>
      <c r="AF36" s="1638"/>
      <c r="AG36" s="1638"/>
      <c r="AH36" s="1638"/>
      <c r="AI36" s="1638"/>
      <c r="AJ36" s="1638"/>
      <c r="AK36" s="1638"/>
      <c r="AL36" s="1638"/>
      <c r="AM36" s="1638"/>
      <c r="AN36" s="1638"/>
      <c r="AO36" s="258"/>
      <c r="AP36" s="189"/>
      <c r="AQ36" s="264"/>
      <c r="BV36" s="241"/>
      <c r="BW36" s="253"/>
    </row>
    <row r="37" spans="1:85" ht="14.1" customHeight="1">
      <c r="A37" s="245"/>
      <c r="B37" s="981"/>
      <c r="AB37" s="257"/>
      <c r="AC37" s="244"/>
      <c r="AD37" s="1638"/>
      <c r="AE37" s="1638"/>
      <c r="AF37" s="1638"/>
      <c r="AG37" s="1638"/>
      <c r="AH37" s="1638"/>
      <c r="AI37" s="1638"/>
      <c r="AJ37" s="1638"/>
      <c r="AK37" s="1638"/>
      <c r="AL37" s="1638"/>
      <c r="AM37" s="1638"/>
      <c r="AN37" s="1638"/>
      <c r="AO37" s="258"/>
      <c r="AP37" s="14"/>
      <c r="AQ37" s="245"/>
    </row>
    <row r="38" spans="1:85" ht="14.1" customHeight="1">
      <c r="A38" s="245"/>
      <c r="B38" s="18"/>
      <c r="C38" s="939" t="s">
        <v>33</v>
      </c>
      <c r="D38" s="1641" t="s">
        <v>760</v>
      </c>
      <c r="E38" s="1641"/>
      <c r="F38" s="1641"/>
      <c r="G38" s="1641"/>
      <c r="H38" s="1641"/>
      <c r="I38" s="1641"/>
      <c r="J38" s="1641"/>
      <c r="K38" s="1641"/>
      <c r="L38" s="1641"/>
      <c r="M38" s="1641"/>
      <c r="N38" s="1641"/>
      <c r="O38" s="1641"/>
      <c r="P38" s="1641"/>
      <c r="Q38" s="1641"/>
      <c r="R38" s="1641"/>
      <c r="S38" s="1641"/>
      <c r="T38" s="1641"/>
      <c r="U38" s="1641"/>
      <c r="V38" s="1641"/>
      <c r="W38" s="1641"/>
      <c r="X38" s="1641"/>
      <c r="Y38" s="1641"/>
      <c r="Z38" s="1641"/>
      <c r="AA38" s="1641"/>
      <c r="AB38" s="21"/>
      <c r="AC38" s="244"/>
      <c r="AD38" s="1638"/>
      <c r="AE38" s="1638"/>
      <c r="AF38" s="1638"/>
      <c r="AG38" s="1638"/>
      <c r="AH38" s="1638"/>
      <c r="AI38" s="1638"/>
      <c r="AJ38" s="1638"/>
      <c r="AK38" s="1638"/>
      <c r="AL38" s="1638"/>
      <c r="AM38" s="1638"/>
      <c r="AN38" s="1638"/>
      <c r="AO38" s="159"/>
      <c r="AP38" s="1176"/>
      <c r="AQ38" s="48"/>
    </row>
    <row r="39" spans="1:85" ht="14.1" customHeight="1">
      <c r="A39" s="245"/>
      <c r="B39" s="14"/>
      <c r="C39" s="245"/>
      <c r="D39" s="1641"/>
      <c r="E39" s="1641"/>
      <c r="F39" s="1641"/>
      <c r="G39" s="1641"/>
      <c r="H39" s="1641"/>
      <c r="I39" s="1641"/>
      <c r="J39" s="1641"/>
      <c r="K39" s="1641"/>
      <c r="L39" s="1641"/>
      <c r="M39" s="1641"/>
      <c r="N39" s="1641"/>
      <c r="O39" s="1641"/>
      <c r="P39" s="1641"/>
      <c r="Q39" s="1641"/>
      <c r="R39" s="1641"/>
      <c r="S39" s="1641"/>
      <c r="T39" s="1641"/>
      <c r="U39" s="1641"/>
      <c r="V39" s="1641"/>
      <c r="W39" s="1641"/>
      <c r="X39" s="1641"/>
      <c r="Y39" s="1641"/>
      <c r="Z39" s="1641"/>
      <c r="AA39" s="1641"/>
      <c r="AB39" s="21"/>
      <c r="AC39" s="244"/>
      <c r="AD39" s="1638"/>
      <c r="AE39" s="1638"/>
      <c r="AF39" s="1638"/>
      <c r="AG39" s="1638"/>
      <c r="AH39" s="1638"/>
      <c r="AI39" s="1638"/>
      <c r="AJ39" s="1638"/>
      <c r="AK39" s="1638"/>
      <c r="AL39" s="1638"/>
      <c r="AM39" s="1638"/>
      <c r="AN39" s="1638"/>
      <c r="AO39" s="159"/>
      <c r="AP39" s="1176"/>
      <c r="AQ39" s="48"/>
    </row>
    <row r="40" spans="1:85" ht="14.1" customHeight="1">
      <c r="A40" s="245"/>
      <c r="B40" s="14"/>
      <c r="D40" s="228" t="s">
        <v>593</v>
      </c>
      <c r="E40" s="1632" t="s">
        <v>1256</v>
      </c>
      <c r="F40" s="1632"/>
      <c r="G40" s="1632"/>
      <c r="H40" s="1632"/>
      <c r="I40" s="1632"/>
      <c r="J40" s="1632"/>
      <c r="K40" s="1632"/>
      <c r="L40" s="1632"/>
      <c r="M40" s="1632"/>
      <c r="N40" s="1632"/>
      <c r="O40" s="1632"/>
      <c r="P40" s="1632"/>
      <c r="Q40" s="1632"/>
      <c r="R40" s="1632"/>
      <c r="S40" s="1632"/>
      <c r="T40" s="1632"/>
      <c r="U40" s="1632"/>
      <c r="V40" s="1632"/>
      <c r="W40" s="1632"/>
      <c r="X40" s="1632"/>
      <c r="Y40" s="1632"/>
      <c r="Z40" s="1632"/>
      <c r="AA40" s="1632"/>
      <c r="AB40" s="15"/>
      <c r="AC40" s="244" t="s">
        <v>15</v>
      </c>
      <c r="AD40" s="1851" t="s">
        <v>945</v>
      </c>
      <c r="AE40" s="1851"/>
      <c r="AF40" s="1851"/>
      <c r="AG40" s="1851"/>
      <c r="AH40" s="1851"/>
      <c r="AI40" s="1851"/>
      <c r="AJ40" s="1851"/>
      <c r="AK40" s="1851"/>
      <c r="AL40" s="1851"/>
      <c r="AM40" s="1851"/>
      <c r="AN40" s="1851"/>
      <c r="AO40" s="159"/>
      <c r="AP40" s="1176"/>
      <c r="AQ40" s="48"/>
      <c r="AR40" s="49" t="s">
        <v>15</v>
      </c>
      <c r="AS40" s="269" t="s">
        <v>777</v>
      </c>
      <c r="AT40" s="269"/>
      <c r="AU40" s="269"/>
      <c r="AV40" s="269"/>
      <c r="AW40" s="269"/>
      <c r="AX40" s="269"/>
      <c r="AY40" s="269"/>
      <c r="AZ40" s="269"/>
      <c r="BA40" s="269"/>
      <c r="BB40" s="269"/>
      <c r="BC40" s="269"/>
      <c r="BD40" s="269"/>
      <c r="BE40" s="269"/>
      <c r="BF40" s="269"/>
      <c r="BG40" s="269"/>
      <c r="BH40" s="269"/>
      <c r="BI40" s="269"/>
      <c r="BJ40" s="269"/>
      <c r="BK40" s="269"/>
      <c r="BL40" s="269"/>
      <c r="BM40" s="269"/>
      <c r="BN40" s="269"/>
      <c r="BO40" s="269"/>
      <c r="BP40" s="269"/>
      <c r="BQ40" s="269"/>
      <c r="BR40" s="269"/>
      <c r="BS40" s="269"/>
      <c r="BT40" s="270"/>
      <c r="BV40" s="298"/>
      <c r="BW40" s="4"/>
    </row>
    <row r="41" spans="1:85" ht="14.1" customHeight="1">
      <c r="A41" s="245"/>
      <c r="B41" s="14"/>
      <c r="E41" s="1792"/>
      <c r="F41" s="1792"/>
      <c r="G41" s="1792"/>
      <c r="H41" s="1792"/>
      <c r="I41" s="1792"/>
      <c r="J41" s="1792"/>
      <c r="K41" s="1792"/>
      <c r="L41" s="1792"/>
      <c r="M41" s="1792"/>
      <c r="N41" s="1792"/>
      <c r="O41" s="1792"/>
      <c r="P41" s="1792"/>
      <c r="Q41" s="1792"/>
      <c r="R41" s="1792"/>
      <c r="S41" s="1792"/>
      <c r="T41" s="1792"/>
      <c r="U41" s="1792"/>
      <c r="V41" s="1792"/>
      <c r="W41" s="1792"/>
      <c r="X41" s="1792"/>
      <c r="Y41" s="1792"/>
      <c r="Z41" s="1792"/>
      <c r="AA41" s="1792"/>
      <c r="AB41" s="15"/>
      <c r="AC41" s="244"/>
      <c r="AD41" s="2804" t="s">
        <v>1257</v>
      </c>
      <c r="AE41" s="2804"/>
      <c r="AF41" s="2804"/>
      <c r="AG41" s="2804"/>
      <c r="AH41" s="2804"/>
      <c r="AI41" s="2804"/>
      <c r="AJ41" s="2804"/>
      <c r="AK41" s="2804"/>
      <c r="AL41" s="2804"/>
      <c r="AM41" s="2804"/>
      <c r="AN41" s="2804"/>
      <c r="AO41" s="159"/>
      <c r="AP41" s="1176"/>
      <c r="AQ41" s="48"/>
      <c r="AR41" s="206"/>
      <c r="AS41" s="1638" t="s">
        <v>1038</v>
      </c>
      <c r="AT41" s="1638"/>
      <c r="AU41" s="1638"/>
      <c r="AV41" s="1638"/>
      <c r="AW41" s="1638"/>
      <c r="AX41" s="1638"/>
      <c r="AY41" s="1638"/>
      <c r="AZ41" s="1638"/>
      <c r="BA41" s="1638"/>
      <c r="BB41" s="1638"/>
      <c r="BC41" s="1638"/>
      <c r="BD41" s="1638"/>
      <c r="BE41" s="1638"/>
      <c r="BF41" s="1638"/>
      <c r="BG41" s="1638"/>
      <c r="BH41" s="1638"/>
      <c r="BI41" s="1638"/>
      <c r="BJ41" s="1638"/>
      <c r="BK41" s="1638"/>
      <c r="BL41" s="1638"/>
      <c r="BM41" s="1638"/>
      <c r="BN41" s="1638"/>
      <c r="BO41" s="1638"/>
      <c r="BP41" s="1638"/>
      <c r="BQ41" s="1638"/>
      <c r="BR41" s="1638"/>
      <c r="BS41" s="1638"/>
      <c r="BT41" s="275"/>
      <c r="BV41" s="257"/>
      <c r="BW41" s="253"/>
    </row>
    <row r="42" spans="1:85" ht="14.1" customHeight="1">
      <c r="A42" s="245"/>
      <c r="B42" s="14"/>
      <c r="E42" s="1792"/>
      <c r="F42" s="1792"/>
      <c r="G42" s="1792"/>
      <c r="H42" s="1792"/>
      <c r="I42" s="1792"/>
      <c r="J42" s="1792"/>
      <c r="K42" s="1792"/>
      <c r="L42" s="1792"/>
      <c r="M42" s="1792"/>
      <c r="N42" s="1792"/>
      <c r="O42" s="1792"/>
      <c r="P42" s="1792"/>
      <c r="Q42" s="1792"/>
      <c r="R42" s="1792"/>
      <c r="S42" s="1792"/>
      <c r="T42" s="1792"/>
      <c r="U42" s="1792"/>
      <c r="V42" s="1792"/>
      <c r="W42" s="1792"/>
      <c r="X42" s="1792"/>
      <c r="Y42" s="1792"/>
      <c r="Z42" s="1792"/>
      <c r="AA42" s="1792"/>
      <c r="AB42" s="15"/>
      <c r="AC42" s="239"/>
      <c r="AD42" s="2804"/>
      <c r="AE42" s="2804"/>
      <c r="AF42" s="2804"/>
      <c r="AG42" s="2804"/>
      <c r="AH42" s="2804"/>
      <c r="AI42" s="2804"/>
      <c r="AJ42" s="2804"/>
      <c r="AK42" s="2804"/>
      <c r="AL42" s="2804"/>
      <c r="AM42" s="2804"/>
      <c r="AN42" s="2804"/>
      <c r="AO42" s="159"/>
      <c r="AP42" s="17"/>
      <c r="AR42" s="207"/>
      <c r="AS42" s="1638"/>
      <c r="AT42" s="1638"/>
      <c r="AU42" s="1638"/>
      <c r="AV42" s="1638"/>
      <c r="AW42" s="1638"/>
      <c r="AX42" s="1638"/>
      <c r="AY42" s="1638"/>
      <c r="AZ42" s="1638"/>
      <c r="BA42" s="1638"/>
      <c r="BB42" s="1638"/>
      <c r="BC42" s="1638"/>
      <c r="BD42" s="1638"/>
      <c r="BE42" s="1638"/>
      <c r="BF42" s="1638"/>
      <c r="BG42" s="1638"/>
      <c r="BH42" s="1638"/>
      <c r="BI42" s="1638"/>
      <c r="BJ42" s="1638"/>
      <c r="BK42" s="1638"/>
      <c r="BL42" s="1638"/>
      <c r="BM42" s="1638"/>
      <c r="BN42" s="1638"/>
      <c r="BO42" s="1638"/>
      <c r="BP42" s="1638"/>
      <c r="BQ42" s="1638"/>
      <c r="BR42" s="1638"/>
      <c r="BS42" s="1638"/>
      <c r="BT42" s="275"/>
      <c r="BV42" s="257"/>
      <c r="BW42" s="253"/>
    </row>
    <row r="43" spans="1:85" ht="14.1" customHeight="1">
      <c r="A43" s="245"/>
      <c r="B43" s="14"/>
      <c r="AB43" s="15"/>
      <c r="AD43" s="2804" t="s">
        <v>1258</v>
      </c>
      <c r="AE43" s="2804"/>
      <c r="AF43" s="2804"/>
      <c r="AG43" s="2804"/>
      <c r="AH43" s="2804"/>
      <c r="AI43" s="2804"/>
      <c r="AJ43" s="2804"/>
      <c r="AK43" s="2804"/>
      <c r="AL43" s="2804"/>
      <c r="AM43" s="2804"/>
      <c r="AN43" s="2804"/>
      <c r="AO43" s="159"/>
      <c r="AP43" s="17"/>
      <c r="AR43" s="206"/>
      <c r="AS43" s="1638"/>
      <c r="AT43" s="1638"/>
      <c r="AU43" s="1638"/>
      <c r="AV43" s="1638"/>
      <c r="AW43" s="1638"/>
      <c r="AX43" s="1638"/>
      <c r="AY43" s="1638"/>
      <c r="AZ43" s="1638"/>
      <c r="BA43" s="1638"/>
      <c r="BB43" s="1638"/>
      <c r="BC43" s="1638"/>
      <c r="BD43" s="1638"/>
      <c r="BE43" s="1638"/>
      <c r="BF43" s="1638"/>
      <c r="BG43" s="1638"/>
      <c r="BH43" s="1638"/>
      <c r="BI43" s="1638"/>
      <c r="BJ43" s="1638"/>
      <c r="BK43" s="1638"/>
      <c r="BL43" s="1638"/>
      <c r="BM43" s="1638"/>
      <c r="BN43" s="1638"/>
      <c r="BO43" s="1638"/>
      <c r="BP43" s="1638"/>
      <c r="BQ43" s="1638"/>
      <c r="BR43" s="1638"/>
      <c r="BS43" s="1638"/>
      <c r="BT43" s="275"/>
      <c r="BV43" s="298"/>
      <c r="BW43" s="253"/>
      <c r="BX43" s="253"/>
      <c r="BY43" s="253"/>
      <c r="BZ43" s="253"/>
      <c r="CA43" s="253"/>
      <c r="CB43" s="253"/>
      <c r="CC43" s="253"/>
      <c r="CD43" s="253"/>
      <c r="CE43" s="253"/>
      <c r="CF43" s="253"/>
      <c r="CG43" s="253"/>
    </row>
    <row r="44" spans="1:85" ht="14.1" customHeight="1">
      <c r="A44" s="190"/>
      <c r="B44" s="17"/>
      <c r="C44" s="228" t="s">
        <v>39</v>
      </c>
      <c r="D44" s="2809" t="s">
        <v>1376</v>
      </c>
      <c r="E44" s="2809"/>
      <c r="F44" s="2809"/>
      <c r="G44" s="2809"/>
      <c r="H44" s="2809"/>
      <c r="I44" s="2809"/>
      <c r="J44" s="2809"/>
      <c r="K44" s="2809"/>
      <c r="L44" s="2809"/>
      <c r="M44" s="2809"/>
      <c r="N44" s="2809"/>
      <c r="O44" s="2809"/>
      <c r="P44" s="2809"/>
      <c r="Q44" s="2809"/>
      <c r="R44" s="2809"/>
      <c r="S44" s="2809"/>
      <c r="T44" s="2809"/>
      <c r="U44" s="2809"/>
      <c r="V44" s="2809"/>
      <c r="W44" s="2809"/>
      <c r="X44" s="2809"/>
      <c r="Y44" s="2809"/>
      <c r="Z44" s="2809"/>
      <c r="AA44" s="2809"/>
      <c r="AB44" s="15"/>
      <c r="AC44" s="10"/>
      <c r="AD44" s="2804"/>
      <c r="AE44" s="2804"/>
      <c r="AF44" s="2804"/>
      <c r="AG44" s="2804"/>
      <c r="AH44" s="2804"/>
      <c r="AI44" s="2804"/>
      <c r="AJ44" s="2804"/>
      <c r="AK44" s="2804"/>
      <c r="AL44" s="2804"/>
      <c r="AM44" s="2804"/>
      <c r="AN44" s="2804"/>
      <c r="AO44" s="159"/>
      <c r="AP44" s="17"/>
      <c r="AR44" s="199"/>
      <c r="AS44" s="1638"/>
      <c r="AT44" s="1638"/>
      <c r="AU44" s="1638"/>
      <c r="AV44" s="1638"/>
      <c r="AW44" s="1638"/>
      <c r="AX44" s="1638"/>
      <c r="AY44" s="1638"/>
      <c r="AZ44" s="1638"/>
      <c r="BA44" s="1638"/>
      <c r="BB44" s="1638"/>
      <c r="BC44" s="1638"/>
      <c r="BD44" s="1638"/>
      <c r="BE44" s="1638"/>
      <c r="BF44" s="1638"/>
      <c r="BG44" s="1638"/>
      <c r="BH44" s="1638"/>
      <c r="BI44" s="1638"/>
      <c r="BJ44" s="1638"/>
      <c r="BK44" s="1638"/>
      <c r="BL44" s="1638"/>
      <c r="BM44" s="1638"/>
      <c r="BN44" s="1638"/>
      <c r="BO44" s="1638"/>
      <c r="BP44" s="1638"/>
      <c r="BQ44" s="1638"/>
      <c r="BR44" s="1638"/>
      <c r="BS44" s="1638"/>
      <c r="BT44" s="275"/>
      <c r="BV44" s="298"/>
      <c r="BW44" s="253"/>
      <c r="BX44" s="253"/>
      <c r="BY44" s="253"/>
      <c r="BZ44" s="253"/>
      <c r="CA44" s="253"/>
      <c r="CB44" s="253"/>
      <c r="CC44" s="253"/>
      <c r="CD44" s="253"/>
      <c r="CE44" s="253"/>
      <c r="CF44" s="253"/>
      <c r="CG44" s="253"/>
    </row>
    <row r="45" spans="1:85" ht="14.1" customHeight="1">
      <c r="A45" s="190"/>
      <c r="B45" s="17"/>
      <c r="C45" s="259"/>
      <c r="D45" s="245"/>
      <c r="AB45" s="15"/>
      <c r="AD45" s="1851" t="s">
        <v>1133</v>
      </c>
      <c r="AE45" s="1851"/>
      <c r="AF45" s="1851"/>
      <c r="AG45" s="1851"/>
      <c r="AH45" s="1851"/>
      <c r="AI45" s="1851"/>
      <c r="AJ45" s="1851"/>
      <c r="AK45" s="1851"/>
      <c r="AL45" s="1851"/>
      <c r="AM45" s="1851"/>
      <c r="AN45" s="1851"/>
      <c r="AO45" s="159"/>
      <c r="AP45" s="17"/>
      <c r="AR45" s="174"/>
      <c r="AS45" s="1638"/>
      <c r="AT45" s="1638"/>
      <c r="AU45" s="1638"/>
      <c r="AV45" s="1638"/>
      <c r="AW45" s="1638"/>
      <c r="AX45" s="1638"/>
      <c r="AY45" s="1638"/>
      <c r="AZ45" s="1638"/>
      <c r="BA45" s="1638"/>
      <c r="BB45" s="1638"/>
      <c r="BC45" s="1638"/>
      <c r="BD45" s="1638"/>
      <c r="BE45" s="1638"/>
      <c r="BF45" s="1638"/>
      <c r="BG45" s="1638"/>
      <c r="BH45" s="1638"/>
      <c r="BI45" s="1638"/>
      <c r="BJ45" s="1638"/>
      <c r="BK45" s="1638"/>
      <c r="BL45" s="1638"/>
      <c r="BM45" s="1638"/>
      <c r="BN45" s="1638"/>
      <c r="BO45" s="1638"/>
      <c r="BP45" s="1638"/>
      <c r="BQ45" s="1638"/>
      <c r="BR45" s="1638"/>
      <c r="BS45" s="1638"/>
      <c r="BT45" s="275"/>
      <c r="BV45" s="298"/>
      <c r="BW45" s="253"/>
      <c r="BX45" s="253"/>
      <c r="BY45" s="253"/>
      <c r="BZ45" s="253"/>
      <c r="CA45" s="253"/>
      <c r="CB45" s="253"/>
      <c r="CC45" s="253"/>
      <c r="CD45" s="253"/>
      <c r="CE45" s="253"/>
      <c r="CF45" s="253"/>
      <c r="CG45" s="253"/>
    </row>
    <row r="46" spans="1:85" ht="14.1" customHeight="1">
      <c r="A46" s="190"/>
      <c r="B46" s="2689" t="s">
        <v>614</v>
      </c>
      <c r="C46" s="2690"/>
      <c r="D46" s="2045" t="s">
        <v>718</v>
      </c>
      <c r="E46" s="2045"/>
      <c r="F46" s="2045"/>
      <c r="G46" s="2045"/>
      <c r="H46" s="2045"/>
      <c r="I46" s="2045"/>
      <c r="J46" s="2045"/>
      <c r="K46" s="2045"/>
      <c r="L46" s="2045"/>
      <c r="M46" s="2045"/>
      <c r="N46" s="2045"/>
      <c r="O46" s="2045"/>
      <c r="P46" s="2045"/>
      <c r="Q46" s="2045"/>
      <c r="R46" s="2045"/>
      <c r="S46" s="2045"/>
      <c r="T46" s="2045"/>
      <c r="U46" s="2045"/>
      <c r="V46" s="2045"/>
      <c r="W46" s="2045"/>
      <c r="X46" s="2045"/>
      <c r="Y46" s="2045"/>
      <c r="Z46" s="2045"/>
      <c r="AA46" s="2045"/>
      <c r="AB46" s="15"/>
      <c r="AC46" s="239" t="s">
        <v>499</v>
      </c>
      <c r="AD46" s="1638" t="s">
        <v>1262</v>
      </c>
      <c r="AE46" s="1638"/>
      <c r="AF46" s="1638"/>
      <c r="AG46" s="1638"/>
      <c r="AH46" s="1638"/>
      <c r="AI46" s="1638"/>
      <c r="AJ46" s="1638"/>
      <c r="AK46" s="1638"/>
      <c r="AL46" s="1638"/>
      <c r="AM46" s="1638"/>
      <c r="AN46" s="1638"/>
      <c r="AO46" s="159"/>
      <c r="AP46" s="17"/>
      <c r="AR46" s="170"/>
      <c r="AS46" s="1638"/>
      <c r="AT46" s="1638"/>
      <c r="AU46" s="1638"/>
      <c r="AV46" s="1638"/>
      <c r="AW46" s="1638"/>
      <c r="AX46" s="1638"/>
      <c r="AY46" s="1638"/>
      <c r="AZ46" s="1638"/>
      <c r="BA46" s="1638"/>
      <c r="BB46" s="1638"/>
      <c r="BC46" s="1638"/>
      <c r="BD46" s="1638"/>
      <c r="BE46" s="1638"/>
      <c r="BF46" s="1638"/>
      <c r="BG46" s="1638"/>
      <c r="BH46" s="1638"/>
      <c r="BI46" s="1638"/>
      <c r="BJ46" s="1638"/>
      <c r="BK46" s="1638"/>
      <c r="BL46" s="1638"/>
      <c r="BM46" s="1638"/>
      <c r="BN46" s="1638"/>
      <c r="BO46" s="1638"/>
      <c r="BP46" s="1638"/>
      <c r="BQ46" s="1638"/>
      <c r="BR46" s="1638"/>
      <c r="BS46" s="1638"/>
      <c r="BT46" s="275"/>
    </row>
    <row r="47" spans="1:85" ht="14.1" customHeight="1">
      <c r="A47" s="190"/>
      <c r="B47" s="17"/>
      <c r="C47" s="939" t="s">
        <v>36</v>
      </c>
      <c r="D47" s="1641" t="s">
        <v>1075</v>
      </c>
      <c r="E47" s="1641"/>
      <c r="F47" s="1641"/>
      <c r="G47" s="1641"/>
      <c r="H47" s="1641"/>
      <c r="I47" s="1641"/>
      <c r="J47" s="1641"/>
      <c r="K47" s="1641"/>
      <c r="L47" s="1641"/>
      <c r="M47" s="1641"/>
      <c r="N47" s="1641"/>
      <c r="O47" s="1641"/>
      <c r="P47" s="1641"/>
      <c r="Q47" s="1641"/>
      <c r="R47" s="1641"/>
      <c r="S47" s="1641"/>
      <c r="T47" s="1641"/>
      <c r="U47" s="1641"/>
      <c r="V47" s="1641"/>
      <c r="W47" s="1641"/>
      <c r="X47" s="1641"/>
      <c r="Y47" s="1641"/>
      <c r="Z47" s="1641"/>
      <c r="AA47" s="1641"/>
      <c r="AB47" s="15"/>
      <c r="AC47" s="244"/>
      <c r="AD47" s="1638"/>
      <c r="AE47" s="1638"/>
      <c r="AF47" s="1638"/>
      <c r="AG47" s="1638"/>
      <c r="AH47" s="1638"/>
      <c r="AI47" s="1638"/>
      <c r="AJ47" s="1638"/>
      <c r="AK47" s="1638"/>
      <c r="AL47" s="1638"/>
      <c r="AM47" s="1638"/>
      <c r="AN47" s="1638"/>
      <c r="AO47" s="44"/>
      <c r="AP47" s="17"/>
      <c r="AR47" s="464"/>
      <c r="AS47" s="2801"/>
      <c r="AT47" s="2801"/>
      <c r="AU47" s="2801"/>
      <c r="AV47" s="2801"/>
      <c r="AW47" s="2801"/>
      <c r="AX47" s="2801"/>
      <c r="AY47" s="2801"/>
      <c r="AZ47" s="2801"/>
      <c r="BA47" s="2801"/>
      <c r="BB47" s="2801"/>
      <c r="BC47" s="2801"/>
      <c r="BD47" s="2801"/>
      <c r="BE47" s="2801"/>
      <c r="BF47" s="2801"/>
      <c r="BG47" s="2801"/>
      <c r="BH47" s="2801"/>
      <c r="BI47" s="2801"/>
      <c r="BJ47" s="2801"/>
      <c r="BK47" s="2801"/>
      <c r="BL47" s="2801"/>
      <c r="BM47" s="2801"/>
      <c r="BN47" s="2801"/>
      <c r="BO47" s="2801"/>
      <c r="BP47" s="2801"/>
      <c r="BQ47" s="2801"/>
      <c r="BR47" s="2801"/>
      <c r="BS47" s="2801"/>
      <c r="BT47" s="276"/>
    </row>
    <row r="48" spans="1:85" ht="14.1" customHeight="1">
      <c r="A48" s="190"/>
      <c r="B48" s="17"/>
      <c r="D48" s="1641"/>
      <c r="E48" s="1641"/>
      <c r="F48" s="1641"/>
      <c r="G48" s="1641"/>
      <c r="H48" s="1641"/>
      <c r="I48" s="1641"/>
      <c r="J48" s="1641"/>
      <c r="K48" s="1641"/>
      <c r="L48" s="1641"/>
      <c r="M48" s="1641"/>
      <c r="N48" s="1641"/>
      <c r="O48" s="1641"/>
      <c r="P48" s="1641"/>
      <c r="Q48" s="1641"/>
      <c r="R48" s="1641"/>
      <c r="S48" s="1641"/>
      <c r="T48" s="1641"/>
      <c r="U48" s="1641"/>
      <c r="V48" s="1641"/>
      <c r="W48" s="1641"/>
      <c r="X48" s="1641"/>
      <c r="Y48" s="1641"/>
      <c r="Z48" s="1641"/>
      <c r="AA48" s="1641"/>
      <c r="AB48" s="15"/>
      <c r="AC48" s="244"/>
      <c r="AD48" s="1638"/>
      <c r="AE48" s="1638"/>
      <c r="AF48" s="1638"/>
      <c r="AG48" s="1638"/>
      <c r="AH48" s="1638"/>
      <c r="AI48" s="1638"/>
      <c r="AJ48" s="1638"/>
      <c r="AK48" s="1638"/>
      <c r="AL48" s="1638"/>
      <c r="AM48" s="1638"/>
      <c r="AN48" s="1638"/>
      <c r="AO48" s="281"/>
      <c r="AP48" s="17"/>
      <c r="AR48" s="4"/>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c r="BR48" s="253"/>
      <c r="BS48" s="253"/>
      <c r="BT48" s="253"/>
    </row>
    <row r="49" spans="1:72" ht="14.1" customHeight="1">
      <c r="A49" s="190"/>
      <c r="B49" s="17"/>
      <c r="F49" s="2805" t="s">
        <v>1377</v>
      </c>
      <c r="G49" s="2805"/>
      <c r="H49" s="2805"/>
      <c r="I49" s="2805"/>
      <c r="J49" s="2805"/>
      <c r="K49" s="2805"/>
      <c r="L49" s="2805"/>
      <c r="M49" s="2806"/>
      <c r="N49" s="2806"/>
      <c r="O49" s="2806"/>
      <c r="P49" s="2806"/>
      <c r="Q49" s="2806"/>
      <c r="R49" s="2807" t="s">
        <v>845</v>
      </c>
      <c r="S49" s="2807"/>
      <c r="AB49" s="15"/>
      <c r="AO49" s="159"/>
      <c r="AP49" s="17"/>
    </row>
    <row r="50" spans="1:72" ht="14.1" customHeight="1">
      <c r="A50" s="190"/>
      <c r="B50" s="1162"/>
      <c r="C50" s="977"/>
      <c r="AB50" s="15"/>
      <c r="AO50" s="159"/>
      <c r="AP50" s="17"/>
    </row>
    <row r="51" spans="1:72" ht="14.1" customHeight="1">
      <c r="A51" s="190"/>
      <c r="B51" s="17"/>
      <c r="C51" s="228" t="s">
        <v>467</v>
      </c>
      <c r="D51" s="1641" t="s">
        <v>1708</v>
      </c>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5"/>
      <c r="AC51" s="244" t="s">
        <v>15</v>
      </c>
      <c r="AD51" s="1851" t="s">
        <v>773</v>
      </c>
      <c r="AE51" s="1851"/>
      <c r="AF51" s="1851"/>
      <c r="AG51" s="1851"/>
      <c r="AH51" s="1851"/>
      <c r="AI51" s="1851"/>
      <c r="AJ51" s="1851"/>
      <c r="AK51" s="1851"/>
      <c r="AL51" s="1851"/>
      <c r="AM51" s="1851"/>
      <c r="AN51" s="1851"/>
      <c r="AO51" s="159"/>
      <c r="AP51" s="17"/>
    </row>
    <row r="52" spans="1:72" ht="14.1" customHeight="1">
      <c r="A52" s="190"/>
      <c r="B52" s="17"/>
      <c r="C52" s="228"/>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5"/>
      <c r="AC52" s="239" t="s">
        <v>466</v>
      </c>
      <c r="AD52" s="1638" t="s">
        <v>1135</v>
      </c>
      <c r="AE52" s="1638"/>
      <c r="AF52" s="1638"/>
      <c r="AG52" s="1638"/>
      <c r="AH52" s="1638"/>
      <c r="AI52" s="1638"/>
      <c r="AJ52" s="1638"/>
      <c r="AK52" s="1638"/>
      <c r="AL52" s="1638"/>
      <c r="AM52" s="1638"/>
      <c r="AN52" s="1638"/>
      <c r="AO52" s="159"/>
      <c r="AP52" s="17"/>
      <c r="BG52" s="4"/>
      <c r="BH52" s="240"/>
      <c r="BI52" s="240"/>
      <c r="BJ52" s="240"/>
      <c r="BK52" s="240"/>
      <c r="BL52" s="240"/>
      <c r="BM52" s="240"/>
      <c r="BN52" s="240"/>
      <c r="BO52" s="240"/>
      <c r="BP52" s="240"/>
      <c r="BQ52" s="240"/>
      <c r="BR52" s="240"/>
      <c r="BS52" s="240"/>
    </row>
    <row r="53" spans="1:72" ht="14.1" customHeight="1">
      <c r="A53" s="190"/>
      <c r="B53" s="17"/>
      <c r="C53" s="245"/>
      <c r="D53" s="1029" t="s">
        <v>879</v>
      </c>
      <c r="E53" s="1632" t="s">
        <v>1134</v>
      </c>
      <c r="F53" s="1632"/>
      <c r="G53" s="1632"/>
      <c r="H53" s="1632"/>
      <c r="I53" s="1632"/>
      <c r="J53" s="1632"/>
      <c r="K53" s="1632"/>
      <c r="L53" s="1632"/>
      <c r="M53" s="1632"/>
      <c r="N53" s="1632"/>
      <c r="O53" s="1632"/>
      <c r="P53" s="1632"/>
      <c r="Q53" s="1632"/>
      <c r="R53" s="1632"/>
      <c r="S53" s="1632"/>
      <c r="T53" s="1632"/>
      <c r="U53" s="1632"/>
      <c r="V53" s="1632"/>
      <c r="W53" s="1632"/>
      <c r="X53" s="1632"/>
      <c r="Z53" s="264"/>
      <c r="AA53" s="59"/>
      <c r="AB53" s="15"/>
      <c r="AD53" s="1638"/>
      <c r="AE53" s="1638"/>
      <c r="AF53" s="1638"/>
      <c r="AG53" s="1638"/>
      <c r="AH53" s="1638"/>
      <c r="AI53" s="1638"/>
      <c r="AJ53" s="1638"/>
      <c r="AK53" s="1638"/>
      <c r="AL53" s="1638"/>
      <c r="AM53" s="1638"/>
      <c r="AN53" s="1638"/>
      <c r="AO53" s="159"/>
      <c r="AP53" s="17"/>
      <c r="BG53" s="4"/>
      <c r="BH53" s="240"/>
      <c r="BI53" s="240"/>
      <c r="BJ53" s="240"/>
      <c r="BK53" s="240"/>
      <c r="BL53" s="240"/>
      <c r="BM53" s="240"/>
      <c r="BN53" s="240"/>
      <c r="BO53" s="240"/>
      <c r="BP53" s="240"/>
      <c r="BQ53" s="240"/>
      <c r="BR53" s="240"/>
      <c r="BS53" s="240"/>
    </row>
    <row r="54" spans="1:72" ht="14.1" customHeight="1">
      <c r="A54" s="190"/>
      <c r="B54" s="17"/>
      <c r="C54" s="245"/>
      <c r="D54" s="245"/>
      <c r="E54" s="245"/>
      <c r="F54" s="1635" t="s">
        <v>516</v>
      </c>
      <c r="G54" s="1635"/>
      <c r="H54" s="1635"/>
      <c r="I54" s="1635"/>
      <c r="J54" s="245"/>
      <c r="K54" s="1632" t="s">
        <v>880</v>
      </c>
      <c r="L54" s="1632"/>
      <c r="M54" s="1632"/>
      <c r="N54" s="1632"/>
      <c r="P54" s="245"/>
      <c r="Q54" s="1635" t="s">
        <v>515</v>
      </c>
      <c r="R54" s="1635"/>
      <c r="S54" s="1635"/>
      <c r="T54" s="1635"/>
      <c r="V54" s="1"/>
      <c r="W54" s="1635" t="s">
        <v>517</v>
      </c>
      <c r="X54" s="1635"/>
      <c r="Y54" s="1635"/>
      <c r="Z54" s="1635"/>
      <c r="AB54" s="15"/>
      <c r="AD54" s="1638"/>
      <c r="AE54" s="1638"/>
      <c r="AF54" s="1638"/>
      <c r="AG54" s="1638"/>
      <c r="AH54" s="1638"/>
      <c r="AI54" s="1638"/>
      <c r="AJ54" s="1638"/>
      <c r="AK54" s="1638"/>
      <c r="AL54" s="1638"/>
      <c r="AM54" s="1638"/>
      <c r="AN54" s="1638"/>
      <c r="AO54" s="159"/>
      <c r="AP54" s="17"/>
      <c r="AR54" s="23"/>
      <c r="BE54" s="253"/>
      <c r="BF54" s="4"/>
      <c r="BG54" s="4"/>
      <c r="BH54" s="253"/>
      <c r="BI54" s="4"/>
      <c r="BJ54" s="4"/>
      <c r="BK54" s="4"/>
      <c r="BL54" s="240"/>
      <c r="BM54" s="240"/>
      <c r="BN54" s="240"/>
      <c r="BO54" s="240"/>
      <c r="BP54" s="240"/>
      <c r="BQ54" s="240"/>
      <c r="BR54" s="240"/>
      <c r="BS54" s="240"/>
      <c r="BT54" s="262"/>
    </row>
    <row r="55" spans="1:72" ht="14.1" customHeight="1">
      <c r="A55" s="190"/>
      <c r="B55" s="18"/>
      <c r="F55" s="1635" t="s">
        <v>235</v>
      </c>
      <c r="G55" s="1635"/>
      <c r="H55" s="1635"/>
      <c r="I55" s="2473"/>
      <c r="J55" s="2473"/>
      <c r="K55" s="2473"/>
      <c r="L55" s="2473"/>
      <c r="M55" s="2473"/>
      <c r="N55" s="2473"/>
      <c r="O55" s="2473"/>
      <c r="P55" s="2473"/>
      <c r="Q55" s="2473"/>
      <c r="R55" s="2473"/>
      <c r="S55" s="2473"/>
      <c r="T55" s="2473"/>
      <c r="U55" s="2473"/>
      <c r="V55" s="2473"/>
      <c r="W55" s="2473"/>
      <c r="X55" s="2473"/>
      <c r="Y55" s="2473"/>
      <c r="Z55" s="2473"/>
      <c r="AA55" s="48" t="s">
        <v>17</v>
      </c>
      <c r="AB55" s="15"/>
      <c r="AC55" s="244"/>
      <c r="AD55" s="1638"/>
      <c r="AE55" s="1638"/>
      <c r="AF55" s="1638"/>
      <c r="AG55" s="1638"/>
      <c r="AH55" s="1638"/>
      <c r="AI55" s="1638"/>
      <c r="AJ55" s="1638"/>
      <c r="AK55" s="1638"/>
      <c r="AL55" s="1638"/>
      <c r="AM55" s="1638"/>
      <c r="AN55" s="1638"/>
      <c r="AO55" s="159"/>
      <c r="AP55" s="17"/>
      <c r="AR55" s="4"/>
      <c r="BE55" s="253"/>
      <c r="BF55" s="253"/>
      <c r="BG55" s="253"/>
      <c r="BH55" s="253"/>
      <c r="BI55" s="463"/>
      <c r="BJ55" s="463"/>
      <c r="BK55" s="463"/>
      <c r="BT55" s="262"/>
    </row>
    <row r="56" spans="1:72" ht="14.1" customHeight="1">
      <c r="A56" s="245"/>
      <c r="B56" s="14"/>
      <c r="D56" s="1029" t="s">
        <v>879</v>
      </c>
      <c r="E56" s="1632" t="s">
        <v>1444</v>
      </c>
      <c r="F56" s="1632"/>
      <c r="G56" s="1632"/>
      <c r="H56" s="1632"/>
      <c r="I56" s="1632"/>
      <c r="J56" s="2180"/>
      <c r="K56" s="2180"/>
      <c r="L56" s="2180"/>
      <c r="M56" s="2180"/>
      <c r="N56" s="245" t="s">
        <v>98</v>
      </c>
      <c r="O56" s="2180"/>
      <c r="P56" s="2180"/>
      <c r="Q56" s="12" t="s">
        <v>82</v>
      </c>
      <c r="R56" s="2180"/>
      <c r="S56" s="2180"/>
      <c r="T56" s="12" t="s">
        <v>42</v>
      </c>
      <c r="U56" s="3"/>
      <c r="AB56" s="15"/>
      <c r="AD56" s="1638"/>
      <c r="AE56" s="1638"/>
      <c r="AF56" s="1638"/>
      <c r="AG56" s="1638"/>
      <c r="AH56" s="1638"/>
      <c r="AI56" s="1638"/>
      <c r="AJ56" s="1638"/>
      <c r="AK56" s="1638"/>
      <c r="AL56" s="1638"/>
      <c r="AM56" s="1638"/>
      <c r="AN56" s="1638"/>
      <c r="AO56" s="159"/>
      <c r="AP56" s="17"/>
      <c r="BE56" s="253"/>
      <c r="BF56" s="253"/>
      <c r="BG56" s="253"/>
      <c r="BH56" s="253"/>
      <c r="BI56" s="463"/>
      <c r="BJ56" s="463"/>
      <c r="BK56" s="463"/>
    </row>
    <row r="57" spans="1:72" ht="14.1" customHeight="1">
      <c r="A57" s="245"/>
      <c r="B57" s="14"/>
      <c r="D57" s="939"/>
      <c r="E57" s="59"/>
      <c r="F57" s="59"/>
      <c r="G57" s="59"/>
      <c r="H57" s="59"/>
      <c r="I57" s="59"/>
      <c r="J57" s="59"/>
      <c r="K57" s="59"/>
      <c r="L57" s="59"/>
      <c r="M57" s="59"/>
      <c r="N57" s="59"/>
      <c r="O57" s="59"/>
      <c r="P57" s="59"/>
      <c r="Q57" s="59"/>
      <c r="R57" s="59"/>
      <c r="S57" s="59"/>
      <c r="T57" s="59"/>
      <c r="U57" s="59"/>
      <c r="V57" s="59"/>
      <c r="W57" s="59"/>
      <c r="X57" s="59"/>
      <c r="Y57" s="59"/>
      <c r="Z57" s="59"/>
      <c r="AA57" s="59"/>
      <c r="AB57" s="15"/>
      <c r="AO57" s="159"/>
      <c r="AP57" s="17"/>
      <c r="BE57" s="253"/>
      <c r="BF57" s="253"/>
      <c r="BG57" s="253"/>
      <c r="BH57" s="4"/>
      <c r="BI57" s="23"/>
      <c r="BJ57" s="23"/>
      <c r="BK57" s="23"/>
    </row>
    <row r="58" spans="1:72" ht="14.1" customHeight="1">
      <c r="A58" s="245"/>
      <c r="B58" s="2689" t="s">
        <v>600</v>
      </c>
      <c r="C58" s="2690"/>
      <c r="D58" s="2045" t="s">
        <v>1136</v>
      </c>
      <c r="E58" s="2045"/>
      <c r="F58" s="2045"/>
      <c r="G58" s="2045"/>
      <c r="H58" s="2045"/>
      <c r="I58" s="2045"/>
      <c r="J58" s="2045"/>
      <c r="K58" s="2045"/>
      <c r="L58" s="2045"/>
      <c r="M58" s="2045"/>
      <c r="N58" s="2045"/>
      <c r="O58" s="2045"/>
      <c r="P58" s="2045"/>
      <c r="Q58" s="2045"/>
      <c r="R58" s="2045"/>
      <c r="S58" s="2045"/>
      <c r="T58" s="2045"/>
      <c r="U58" s="2045"/>
      <c r="V58" s="2045"/>
      <c r="W58" s="2045"/>
      <c r="X58" s="2045"/>
      <c r="Y58" s="2045"/>
      <c r="Z58" s="2045"/>
      <c r="AA58" s="2045"/>
      <c r="AB58" s="15"/>
      <c r="AC58" s="244" t="s">
        <v>15</v>
      </c>
      <c r="AD58" s="1851" t="s">
        <v>1137</v>
      </c>
      <c r="AE58" s="1851"/>
      <c r="AF58" s="1851"/>
      <c r="AG58" s="1851"/>
      <c r="AH58" s="1851"/>
      <c r="AI58" s="1851"/>
      <c r="AJ58" s="1851"/>
      <c r="AK58" s="1851"/>
      <c r="AL58" s="1851"/>
      <c r="AM58" s="1851"/>
      <c r="AN58" s="1851"/>
      <c r="AO58" s="159"/>
      <c r="AP58" s="17"/>
      <c r="BH58" s="253"/>
      <c r="BI58" s="23"/>
      <c r="BJ58" s="23"/>
      <c r="BK58" s="23"/>
    </row>
    <row r="59" spans="1:72" ht="14.1" customHeight="1">
      <c r="A59" s="245"/>
      <c r="B59" s="14"/>
      <c r="C59" s="245"/>
      <c r="D59" s="347" t="s">
        <v>593</v>
      </c>
      <c r="E59" s="1632" t="s">
        <v>1143</v>
      </c>
      <c r="F59" s="1632"/>
      <c r="G59" s="1632"/>
      <c r="H59" s="1632"/>
      <c r="I59" s="1632"/>
      <c r="J59" s="1632"/>
      <c r="K59" s="1632"/>
      <c r="L59" s="1632"/>
      <c r="M59" s="1632"/>
      <c r="N59" s="1632"/>
      <c r="O59" s="1632"/>
      <c r="P59" s="1632"/>
      <c r="Q59" s="1632"/>
      <c r="R59" s="1632"/>
      <c r="S59" s="1632"/>
      <c r="T59" s="1632"/>
      <c r="U59" s="1632"/>
      <c r="V59" s="1632"/>
      <c r="W59" s="1632"/>
      <c r="X59" s="1632"/>
      <c r="Y59" s="1632"/>
      <c r="Z59" s="1632"/>
      <c r="AA59" s="1632"/>
      <c r="AB59" s="15"/>
      <c r="AC59" s="239" t="s">
        <v>15</v>
      </c>
      <c r="AD59" s="1638" t="s">
        <v>1138</v>
      </c>
      <c r="AE59" s="1638"/>
      <c r="AF59" s="1638"/>
      <c r="AG59" s="1638"/>
      <c r="AH59" s="1638"/>
      <c r="AI59" s="1638"/>
      <c r="AJ59" s="1638"/>
      <c r="AK59" s="1638"/>
      <c r="AL59" s="1638"/>
      <c r="AM59" s="1638"/>
      <c r="AN59" s="1638"/>
      <c r="AO59" s="159"/>
      <c r="AP59" s="17"/>
      <c r="AT59" s="4"/>
      <c r="AU59" s="23"/>
      <c r="AV59" s="298"/>
      <c r="AW59" s="253"/>
      <c r="AX59" s="253"/>
      <c r="AY59" s="253"/>
      <c r="AZ59" s="253"/>
      <c r="BA59" s="253"/>
      <c r="BB59" s="253"/>
      <c r="BC59" s="253"/>
      <c r="BD59" s="253"/>
      <c r="BE59" s="253"/>
      <c r="BF59" s="253"/>
      <c r="BG59" s="253"/>
      <c r="BH59" s="253"/>
      <c r="BI59" s="4"/>
      <c r="BJ59" s="4"/>
      <c r="BK59" s="4"/>
    </row>
    <row r="60" spans="1:72" ht="12.95" customHeight="1">
      <c r="A60" s="245"/>
      <c r="B60" s="14"/>
      <c r="C60" s="245"/>
      <c r="F60" s="1632" t="s">
        <v>1139</v>
      </c>
      <c r="G60" s="1632"/>
      <c r="H60" s="1632"/>
      <c r="K60" s="1632" t="s">
        <v>215</v>
      </c>
      <c r="L60" s="1632"/>
      <c r="M60" s="1632"/>
      <c r="N60" s="1632"/>
      <c r="O60" s="1632"/>
      <c r="R60" s="1632" t="s">
        <v>1445</v>
      </c>
      <c r="S60" s="1632"/>
      <c r="T60" s="1632"/>
      <c r="U60" s="1632"/>
      <c r="V60" s="1632"/>
      <c r="AB60" s="15"/>
      <c r="AD60" s="1638"/>
      <c r="AE60" s="1638"/>
      <c r="AF60" s="1638"/>
      <c r="AG60" s="1638"/>
      <c r="AH60" s="1638"/>
      <c r="AI60" s="1638"/>
      <c r="AJ60" s="1638"/>
      <c r="AK60" s="1638"/>
      <c r="AL60" s="1638"/>
      <c r="AM60" s="1638"/>
      <c r="AN60" s="1638"/>
      <c r="AO60" s="41"/>
      <c r="AP60" s="17"/>
    </row>
    <row r="61" spans="1:72" ht="14.1" customHeight="1">
      <c r="A61" s="245"/>
      <c r="B61" s="14"/>
      <c r="C61" s="245"/>
      <c r="F61" s="1632" t="s">
        <v>158</v>
      </c>
      <c r="G61" s="1632"/>
      <c r="H61" s="1632"/>
      <c r="I61" s="2473"/>
      <c r="J61" s="2473"/>
      <c r="K61" s="2473"/>
      <c r="L61" s="2473"/>
      <c r="M61" s="2473"/>
      <c r="N61" s="2473"/>
      <c r="O61" s="2473"/>
      <c r="P61" s="2473"/>
      <c r="Q61" s="2473"/>
      <c r="R61" s="2473"/>
      <c r="S61" s="2473"/>
      <c r="T61" s="2473"/>
      <c r="U61" s="2473"/>
      <c r="V61" s="2473"/>
      <c r="W61" s="2473"/>
      <c r="X61" s="2473"/>
      <c r="Y61" s="2473"/>
      <c r="Z61" s="2473"/>
      <c r="AA61" s="48" t="s">
        <v>17</v>
      </c>
      <c r="AB61" s="15"/>
      <c r="AD61" s="1638"/>
      <c r="AE61" s="1638"/>
      <c r="AF61" s="1638"/>
      <c r="AG61" s="1638"/>
      <c r="AH61" s="1638"/>
      <c r="AI61" s="1638"/>
      <c r="AJ61" s="1638"/>
      <c r="AK61" s="1638"/>
      <c r="AL61" s="1638"/>
      <c r="AM61" s="1638"/>
      <c r="AN61" s="1638"/>
      <c r="AO61" s="266"/>
      <c r="AP61" s="17"/>
    </row>
    <row r="62" spans="1:72" ht="14.1" customHeight="1">
      <c r="A62" s="245"/>
      <c r="B62" s="17"/>
      <c r="AB62" s="15"/>
      <c r="AC62" s="244" t="s">
        <v>15</v>
      </c>
      <c r="AD62" s="1851" t="s">
        <v>1147</v>
      </c>
      <c r="AE62" s="1851"/>
      <c r="AF62" s="1851"/>
      <c r="AG62" s="1851"/>
      <c r="AH62" s="1851"/>
      <c r="AI62" s="1851"/>
      <c r="AJ62" s="1851"/>
      <c r="AK62" s="1851"/>
      <c r="AL62" s="1851"/>
      <c r="AM62" s="1851"/>
      <c r="AN62" s="1851"/>
      <c r="AO62" s="159"/>
      <c r="AP62" s="17"/>
    </row>
    <row r="63" spans="1:72" ht="14.1" customHeight="1">
      <c r="A63" s="245"/>
      <c r="B63" s="17"/>
      <c r="D63" s="12" t="s">
        <v>593</v>
      </c>
      <c r="E63" s="1632" t="s">
        <v>1446</v>
      </c>
      <c r="F63" s="1632"/>
      <c r="G63" s="1632"/>
      <c r="H63" s="1632"/>
      <c r="I63" s="1632"/>
      <c r="J63" s="1632"/>
      <c r="K63" s="1632"/>
      <c r="L63" s="1632"/>
      <c r="M63" s="1632"/>
      <c r="N63" s="1632"/>
      <c r="O63" s="1632"/>
      <c r="P63" s="1632"/>
      <c r="Q63" s="1632"/>
      <c r="R63" s="1632"/>
      <c r="S63" s="1632"/>
      <c r="T63" s="1632"/>
      <c r="U63" s="1632"/>
      <c r="V63" s="1632"/>
      <c r="W63" s="1632"/>
      <c r="X63" s="1632"/>
      <c r="Y63" s="1632"/>
      <c r="Z63" s="1632"/>
      <c r="AA63" s="1632"/>
      <c r="AB63" s="15"/>
      <c r="AC63" s="244" t="s">
        <v>15</v>
      </c>
      <c r="AD63" s="1851" t="s">
        <v>1148</v>
      </c>
      <c r="AE63" s="1851"/>
      <c r="AF63" s="1851"/>
      <c r="AG63" s="1851"/>
      <c r="AH63" s="1851"/>
      <c r="AI63" s="1851"/>
      <c r="AJ63" s="1851"/>
      <c r="AK63" s="1851"/>
      <c r="AL63" s="1851"/>
      <c r="AM63" s="1851"/>
      <c r="AN63" s="1851"/>
      <c r="AO63" s="159"/>
      <c r="AP63" s="17"/>
    </row>
    <row r="64" spans="1:72" ht="14.1" customHeight="1">
      <c r="A64" s="245"/>
      <c r="B64" s="14"/>
      <c r="C64" s="245"/>
      <c r="E64" s="2808"/>
      <c r="F64" s="2808"/>
      <c r="G64" s="2808"/>
      <c r="H64" s="2808"/>
      <c r="I64" s="2808"/>
      <c r="J64" s="2808"/>
      <c r="K64" s="2808"/>
      <c r="L64" s="2808"/>
      <c r="M64" s="2808"/>
      <c r="N64" s="2808"/>
      <c r="O64" s="2808"/>
      <c r="P64" s="2808"/>
      <c r="Q64" s="2808"/>
      <c r="R64" s="2808"/>
      <c r="S64" s="2808"/>
      <c r="T64" s="2808"/>
      <c r="U64" s="2808"/>
      <c r="V64" s="2808"/>
      <c r="W64" s="2808"/>
      <c r="X64" s="2808"/>
      <c r="Y64" s="2808"/>
      <c r="Z64" s="2808"/>
      <c r="AA64" s="2808"/>
      <c r="AB64" s="15"/>
      <c r="AO64" s="159"/>
    </row>
    <row r="65" spans="1:41" ht="13.5">
      <c r="A65" s="245"/>
      <c r="B65" s="18"/>
      <c r="C65" s="245"/>
      <c r="E65" s="2808"/>
      <c r="F65" s="2808"/>
      <c r="G65" s="2808"/>
      <c r="H65" s="2808"/>
      <c r="I65" s="2808"/>
      <c r="J65" s="2808"/>
      <c r="K65" s="2808"/>
      <c r="L65" s="2808"/>
      <c r="M65" s="2808"/>
      <c r="N65" s="2808"/>
      <c r="O65" s="2808"/>
      <c r="P65" s="2808"/>
      <c r="Q65" s="2808"/>
      <c r="R65" s="2808"/>
      <c r="S65" s="2808"/>
      <c r="T65" s="2808"/>
      <c r="U65" s="2808"/>
      <c r="V65" s="2808"/>
      <c r="W65" s="2808"/>
      <c r="X65" s="2808"/>
      <c r="Y65" s="2808"/>
      <c r="Z65" s="2808"/>
      <c r="AA65" s="2808"/>
      <c r="AB65" s="15"/>
      <c r="AC65" s="244"/>
      <c r="AD65" s="4"/>
      <c r="AE65" s="4"/>
      <c r="AF65" s="4"/>
      <c r="AG65" s="4"/>
      <c r="AH65" s="4"/>
      <c r="AI65" s="4"/>
      <c r="AJ65" s="4"/>
      <c r="AK65" s="4"/>
      <c r="AL65" s="4"/>
      <c r="AM65" s="4"/>
      <c r="AN65" s="4"/>
      <c r="AO65" s="16"/>
    </row>
    <row r="66" spans="1:41" ht="6" customHeight="1" thickBot="1">
      <c r="B66" s="161"/>
      <c r="C66" s="8"/>
      <c r="D66" s="8"/>
      <c r="E66" s="8"/>
      <c r="F66" s="8"/>
      <c r="G66" s="8"/>
      <c r="H66" s="8"/>
      <c r="I66" s="8"/>
      <c r="J66" s="8"/>
      <c r="K66" s="8"/>
      <c r="L66" s="8"/>
      <c r="M66" s="8"/>
      <c r="N66" s="603"/>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607"/>
    </row>
    <row r="72" spans="1:41">
      <c r="N72" s="298"/>
      <c r="O72" s="253"/>
      <c r="P72" s="253"/>
      <c r="Q72" s="253"/>
      <c r="R72" s="253"/>
      <c r="S72" s="253"/>
      <c r="T72" s="253"/>
      <c r="U72" s="253"/>
      <c r="V72" s="253"/>
      <c r="W72" s="253"/>
      <c r="X72" s="253"/>
      <c r="Y72" s="253"/>
    </row>
    <row r="73" spans="1:41">
      <c r="N73" s="241"/>
      <c r="O73" s="253"/>
      <c r="P73" s="253"/>
      <c r="Q73" s="253"/>
      <c r="R73" s="253"/>
      <c r="S73" s="253"/>
      <c r="T73" s="253"/>
      <c r="U73" s="253"/>
      <c r="V73" s="253"/>
      <c r="W73" s="253"/>
      <c r="X73" s="253"/>
      <c r="Y73" s="253"/>
    </row>
    <row r="74" spans="1:41">
      <c r="N74" s="12"/>
    </row>
    <row r="75" spans="1:41">
      <c r="N75" s="12"/>
    </row>
    <row r="76" spans="1:41">
      <c r="N76" s="12"/>
    </row>
    <row r="77" spans="1:41">
      <c r="N77" s="12"/>
    </row>
    <row r="78" spans="1:41">
      <c r="N78" s="241"/>
      <c r="O78" s="253"/>
      <c r="P78" s="253"/>
      <c r="Q78" s="253"/>
      <c r="R78" s="253"/>
      <c r="S78" s="253"/>
      <c r="T78" s="253"/>
      <c r="U78" s="253"/>
      <c r="V78" s="253"/>
      <c r="W78" s="253"/>
      <c r="X78" s="253"/>
      <c r="Y78" s="253"/>
    </row>
    <row r="79" spans="1:41">
      <c r="N79" s="12"/>
    </row>
    <row r="80" spans="1:41">
      <c r="N80" s="12"/>
    </row>
    <row r="81" spans="14:25">
      <c r="N81" s="12"/>
    </row>
    <row r="82" spans="14:25">
      <c r="N82" s="12"/>
    </row>
    <row r="83" spans="14:25">
      <c r="N83" s="12"/>
    </row>
    <row r="84" spans="14:25">
      <c r="N84" s="12"/>
    </row>
    <row r="85" spans="14:25">
      <c r="N85" s="12"/>
    </row>
    <row r="86" spans="14:25">
      <c r="N86" s="12"/>
    </row>
    <row r="87" spans="14:25">
      <c r="N87" s="12"/>
    </row>
    <row r="88" spans="14:25">
      <c r="N88" s="12"/>
    </row>
    <row r="89" spans="14:25">
      <c r="N89" s="12"/>
    </row>
    <row r="90" spans="14:25">
      <c r="N90" s="12"/>
    </row>
    <row r="91" spans="14:25">
      <c r="N91" s="12"/>
    </row>
    <row r="92" spans="14:25">
      <c r="N92" s="12"/>
    </row>
    <row r="93" spans="14:25">
      <c r="N93" s="12"/>
    </row>
    <row r="94" spans="14:25">
      <c r="N94" s="4"/>
      <c r="O94" s="368"/>
      <c r="P94" s="368"/>
      <c r="Q94" s="368"/>
      <c r="R94" s="368"/>
      <c r="S94" s="368"/>
      <c r="T94" s="368"/>
      <c r="U94" s="368"/>
      <c r="V94" s="368"/>
      <c r="W94" s="368"/>
      <c r="X94" s="368"/>
      <c r="Y94" s="368"/>
    </row>
    <row r="95" spans="14:25">
      <c r="N95" s="4"/>
      <c r="O95" s="368"/>
      <c r="P95" s="368"/>
      <c r="Q95" s="368"/>
      <c r="R95" s="368"/>
      <c r="S95" s="368"/>
      <c r="T95" s="368"/>
      <c r="U95" s="368"/>
      <c r="V95" s="368"/>
      <c r="W95" s="368"/>
      <c r="X95" s="368"/>
      <c r="Y95" s="368"/>
    </row>
    <row r="96" spans="14:25">
      <c r="N96" s="298"/>
    </row>
    <row r="97" spans="14:25">
      <c r="N97" s="12"/>
      <c r="O97" s="4"/>
      <c r="P97" s="4"/>
      <c r="Q97" s="4"/>
      <c r="R97" s="4"/>
      <c r="S97" s="4"/>
      <c r="T97" s="4"/>
      <c r="U97" s="4"/>
      <c r="V97" s="4"/>
      <c r="W97" s="4"/>
      <c r="X97" s="4"/>
      <c r="Y97" s="4"/>
    </row>
    <row r="98" spans="14:25">
      <c r="N98" s="12"/>
    </row>
    <row r="99" spans="14:25">
      <c r="N99" s="12"/>
    </row>
    <row r="100" spans="14:25">
      <c r="N100" s="12"/>
    </row>
    <row r="101" spans="14:25">
      <c r="N101" s="12"/>
    </row>
    <row r="102" spans="14:25">
      <c r="N102" s="12"/>
    </row>
    <row r="103" spans="14:25">
      <c r="N103" s="12"/>
    </row>
    <row r="104" spans="14:25">
      <c r="N104" s="12"/>
    </row>
    <row r="105" spans="14:25">
      <c r="N105" s="12"/>
    </row>
    <row r="106" spans="14:25">
      <c r="N106" s="12"/>
    </row>
    <row r="107" spans="14:25">
      <c r="N107" s="298"/>
      <c r="O107" s="253"/>
      <c r="P107" s="253"/>
      <c r="Q107" s="253"/>
      <c r="R107" s="253"/>
      <c r="S107" s="253"/>
      <c r="T107" s="253"/>
      <c r="U107" s="253"/>
      <c r="V107" s="253"/>
      <c r="W107" s="253"/>
      <c r="X107" s="253"/>
      <c r="Y107" s="253"/>
    </row>
    <row r="108" spans="14:25">
      <c r="N108" s="12"/>
    </row>
    <row r="109" spans="14:25">
      <c r="N109" s="12"/>
    </row>
    <row r="110" spans="14:25">
      <c r="N110" s="12"/>
    </row>
    <row r="111" spans="14:25">
      <c r="N111" s="12"/>
    </row>
    <row r="112" spans="14:25">
      <c r="N112" s="12"/>
    </row>
    <row r="113" s="12" customFormat="1"/>
  </sheetData>
  <sheetProtection algorithmName="SHA-512" hashValue="y1nTz/gZAOTvVVDLFweeyVW/J47KNee3UGVhcDhKIx/R5MCD3r0muEXKpnEzOkPyF2slYjSJg5kxoaBjuACQLQ==" saltValue="1HOmtbNZJ8ez69W7/PVTqw==" spinCount="100000" sheet="1" formatCells="0" formatColumns="0" formatRows="0" insertColumns="0" insertRows="0"/>
  <mergeCells count="97">
    <mergeCell ref="A1:AO1"/>
    <mergeCell ref="B3:AB3"/>
    <mergeCell ref="AC3:AO3"/>
    <mergeCell ref="B4:C4"/>
    <mergeCell ref="D4:AA4"/>
    <mergeCell ref="AD4:AN5"/>
    <mergeCell ref="D5:AA5"/>
    <mergeCell ref="AD6:AN7"/>
    <mergeCell ref="E7:AA7"/>
    <mergeCell ref="D8:J8"/>
    <mergeCell ref="K8:O8"/>
    <mergeCell ref="P8:U8"/>
    <mergeCell ref="V8:Z8"/>
    <mergeCell ref="AD8:AN8"/>
    <mergeCell ref="D9:J9"/>
    <mergeCell ref="P9:U9"/>
    <mergeCell ref="AD9:AN9"/>
    <mergeCell ref="D10:J10"/>
    <mergeCell ref="P10:U10"/>
    <mergeCell ref="AD10:AN13"/>
    <mergeCell ref="AS10:BS13"/>
    <mergeCell ref="D11:J11"/>
    <mergeCell ref="P11:U11"/>
    <mergeCell ref="D12:J12"/>
    <mergeCell ref="P12:U12"/>
    <mergeCell ref="D13:F13"/>
    <mergeCell ref="G13:T13"/>
    <mergeCell ref="AD14:AN14"/>
    <mergeCell ref="D15:AA16"/>
    <mergeCell ref="AD15:AN22"/>
    <mergeCell ref="AS16:BS17"/>
    <mergeCell ref="AS20:BS26"/>
    <mergeCell ref="AD23:AN24"/>
    <mergeCell ref="D18:AA21"/>
    <mergeCell ref="AS28:BS29"/>
    <mergeCell ref="D32:AA32"/>
    <mergeCell ref="AD32:AN32"/>
    <mergeCell ref="AS30:BS32"/>
    <mergeCell ref="D33:AA33"/>
    <mergeCell ref="AS41:BS47"/>
    <mergeCell ref="AD43:AN44"/>
    <mergeCell ref="D44:AA44"/>
    <mergeCell ref="AD45:AN45"/>
    <mergeCell ref="B34:C34"/>
    <mergeCell ref="D34:AA34"/>
    <mergeCell ref="AD34:AN34"/>
    <mergeCell ref="D35:AA35"/>
    <mergeCell ref="AD35:AN39"/>
    <mergeCell ref="E36:M36"/>
    <mergeCell ref="O36:P36"/>
    <mergeCell ref="Q36:R36"/>
    <mergeCell ref="T36:U36"/>
    <mergeCell ref="V36:W36"/>
    <mergeCell ref="B46:C46"/>
    <mergeCell ref="D46:AA46"/>
    <mergeCell ref="B58:C58"/>
    <mergeCell ref="D58:AA58"/>
    <mergeCell ref="D51:AA52"/>
    <mergeCell ref="AD51:AN51"/>
    <mergeCell ref="E53:X53"/>
    <mergeCell ref="F54:I54"/>
    <mergeCell ref="K54:N54"/>
    <mergeCell ref="Q54:T54"/>
    <mergeCell ref="W54:Z54"/>
    <mergeCell ref="F55:H55"/>
    <mergeCell ref="I55:Z55"/>
    <mergeCell ref="E64:AA65"/>
    <mergeCell ref="D27:AA29"/>
    <mergeCell ref="AD58:AN58"/>
    <mergeCell ref="E59:AA59"/>
    <mergeCell ref="AD59:AN61"/>
    <mergeCell ref="F60:H60"/>
    <mergeCell ref="K60:O60"/>
    <mergeCell ref="R60:V60"/>
    <mergeCell ref="F61:H61"/>
    <mergeCell ref="I61:Z61"/>
    <mergeCell ref="E56:I56"/>
    <mergeCell ref="J56:K56"/>
    <mergeCell ref="L56:M56"/>
    <mergeCell ref="O56:P56"/>
    <mergeCell ref="R56:S56"/>
    <mergeCell ref="D38:AA39"/>
    <mergeCell ref="AD62:AN62"/>
    <mergeCell ref="E63:AA63"/>
    <mergeCell ref="AD63:AN63"/>
    <mergeCell ref="D23:AA25"/>
    <mergeCell ref="AD52:AN56"/>
    <mergeCell ref="E40:AA40"/>
    <mergeCell ref="AD40:AN40"/>
    <mergeCell ref="E41:AA42"/>
    <mergeCell ref="AD41:AN42"/>
    <mergeCell ref="AD27:AN29"/>
    <mergeCell ref="AD46:AN48"/>
    <mergeCell ref="D47:AA48"/>
    <mergeCell ref="F49:L49"/>
    <mergeCell ref="M49:Q49"/>
    <mergeCell ref="R49:S49"/>
  </mergeCells>
  <phoneticPr fontId="4"/>
  <conditionalFormatting sqref="E64">
    <cfRule type="containsBlanks" dxfId="312" priority="1">
      <formula>LEN(TRIM(E64))=0</formula>
    </cfRule>
  </conditionalFormatting>
  <conditionalFormatting sqref="E41:AA42">
    <cfRule type="containsBlanks" dxfId="311" priority="9">
      <formula>LEN(TRIM(E41))=0</formula>
    </cfRule>
  </conditionalFormatting>
  <conditionalFormatting sqref="G13:T13">
    <cfRule type="containsBlanks" dxfId="310" priority="10">
      <formula>LEN(TRIM(G13))=0</formula>
    </cfRule>
  </conditionalFormatting>
  <conditionalFormatting sqref="I55">
    <cfRule type="containsBlanks" dxfId="309" priority="5">
      <formula>LEN(TRIM(I55))=0</formula>
    </cfRule>
  </conditionalFormatting>
  <conditionalFormatting sqref="I61">
    <cfRule type="containsBlanks" dxfId="308" priority="2">
      <formula>LEN(TRIM(I61))=0</formula>
    </cfRule>
  </conditionalFormatting>
  <conditionalFormatting sqref="J56">
    <cfRule type="containsBlanks" dxfId="307" priority="4">
      <formula>LEN(TRIM(J56))=0</formula>
    </cfRule>
  </conditionalFormatting>
  <conditionalFormatting sqref="J56:K56">
    <cfRule type="containsBlanks" dxfId="306" priority="3">
      <formula>LEN(TRIM(J56))=0</formula>
    </cfRule>
  </conditionalFormatting>
  <conditionalFormatting sqref="L56">
    <cfRule type="containsBlanks" dxfId="305" priority="7">
      <formula>LEN(TRIM(L56))=0</formula>
    </cfRule>
  </conditionalFormatting>
  <conditionalFormatting sqref="M49">
    <cfRule type="containsBlanks" dxfId="304" priority="8">
      <formula>LEN(TRIM(M49))=0</formula>
    </cfRule>
  </conditionalFormatting>
  <conditionalFormatting sqref="O36 V36:W36">
    <cfRule type="containsBlanks" dxfId="303" priority="11">
      <formula>LEN(TRIM(O36))=0</formula>
    </cfRule>
  </conditionalFormatting>
  <conditionalFormatting sqref="O56 R56">
    <cfRule type="containsBlanks" dxfId="302" priority="6">
      <formula>LEN(TRIM(O56))=0</formula>
    </cfRule>
  </conditionalFormatting>
  <dataValidations count="2">
    <dataValidation imeMode="off" allowBlank="1" showInputMessage="1" showErrorMessage="1" sqref="M49:Q49 L56:M56 O56:P56 R56:S56" xr:uid="{85AACAC3-4F05-4BCF-B3D7-5C14A1D4D709}"/>
    <dataValidation type="list" allowBlank="1" showInputMessage="1" showErrorMessage="1" sqref="J56" xr:uid="{1E4D0F36-F3A3-4585-AF8D-A07CB459BE63}">
      <formula1>"　,平成,令和"</formula1>
    </dataValidation>
  </dataValidations>
  <printOptions horizontalCentered="1"/>
  <pageMargins left="0.70866141732283472" right="0.31496062992125984" top="0.39370078740157483" bottom="0.39370078740157483"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42465"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1342466"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1342467"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1342468"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1342469"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1342470"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1342471"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1342472"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1342473"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1342474"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1342475" r:id="rId14" name="Check Box 259">
              <controlPr defaultSize="0" autoFill="0" autoLine="0" autoPict="0">
                <anchor moveWithCells="1">
                  <from>
                    <xdr:col>20</xdr:col>
                    <xdr:colOff>171450</xdr:colOff>
                    <xdr:row>10</xdr:row>
                    <xdr:rowOff>0</xdr:rowOff>
                  </from>
                  <to>
                    <xdr:col>22</xdr:col>
                    <xdr:colOff>19050</xdr:colOff>
                    <xdr:row>11</xdr:row>
                    <xdr:rowOff>0</xdr:rowOff>
                  </to>
                </anchor>
              </controlPr>
            </control>
          </mc:Choice>
        </mc:AlternateContent>
        <mc:AlternateContent xmlns:mc="http://schemas.openxmlformats.org/markup-compatibility/2006">
          <mc:Choice Requires="x14">
            <control shapeId="1342476" r:id="rId15" name="Check Box 260">
              <controlPr defaultSize="0" autoFill="0" autoLine="0" autoPict="0">
                <anchor moveWithCells="1">
                  <from>
                    <xdr:col>20</xdr:col>
                    <xdr:colOff>171450</xdr:colOff>
                    <xdr:row>11</xdr:row>
                    <xdr:rowOff>0</xdr:rowOff>
                  </from>
                  <to>
                    <xdr:col>22</xdr:col>
                    <xdr:colOff>19050</xdr:colOff>
                    <xdr:row>12</xdr:row>
                    <xdr:rowOff>0</xdr:rowOff>
                  </to>
                </anchor>
              </controlPr>
            </control>
          </mc:Choice>
        </mc:AlternateContent>
        <mc:AlternateContent xmlns:mc="http://schemas.openxmlformats.org/markup-compatibility/2006">
          <mc:Choice Requires="x14">
            <control shapeId="1342477"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1342478" r:id="rId17" name="Check Box 14">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1342479" r:id="rId18" name="Check Box 15">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1342480" r:id="rId19" name="Check Box 16">
              <controlPr defaultSize="0" autoFill="0" autoLine="0" autoPict="0">
                <anchor moveWithCells="1">
                  <from>
                    <xdr:col>23</xdr:col>
                    <xdr:colOff>152400</xdr:colOff>
                    <xdr:row>10</xdr:row>
                    <xdr:rowOff>0</xdr:rowOff>
                  </from>
                  <to>
                    <xdr:col>24</xdr:col>
                    <xdr:colOff>180975</xdr:colOff>
                    <xdr:row>11</xdr:row>
                    <xdr:rowOff>0</xdr:rowOff>
                  </to>
                </anchor>
              </controlPr>
            </control>
          </mc:Choice>
        </mc:AlternateContent>
        <mc:AlternateContent xmlns:mc="http://schemas.openxmlformats.org/markup-compatibility/2006">
          <mc:Choice Requires="x14">
            <control shapeId="1342481" r:id="rId20" name="Check Box 17">
              <controlPr defaultSize="0" autoFill="0" autoLine="0" autoPict="0">
                <anchor moveWithCells="1">
                  <from>
                    <xdr:col>23</xdr:col>
                    <xdr:colOff>152400</xdr:colOff>
                    <xdr:row>11</xdr:row>
                    <xdr:rowOff>0</xdr:rowOff>
                  </from>
                  <to>
                    <xdr:col>24</xdr:col>
                    <xdr:colOff>180975</xdr:colOff>
                    <xdr:row>12</xdr:row>
                    <xdr:rowOff>0</xdr:rowOff>
                  </to>
                </anchor>
              </controlPr>
            </control>
          </mc:Choice>
        </mc:AlternateContent>
        <mc:AlternateContent xmlns:mc="http://schemas.openxmlformats.org/markup-compatibility/2006">
          <mc:Choice Requires="x14">
            <control shapeId="1342482" r:id="rId21" name="Check Box 18">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1342483" r:id="rId22" name="Check Box 19">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1342484" r:id="rId23" name="Check Box 20">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1342485" r:id="rId24" name="Check Box 21">
              <controlPr defaultSize="0" autoFill="0" autoLine="0" autoPict="0">
                <anchor moveWithCells="1">
                  <from>
                    <xdr:col>21</xdr:col>
                    <xdr:colOff>85725</xdr:colOff>
                    <xdr:row>33</xdr:row>
                    <xdr:rowOff>152400</xdr:rowOff>
                  </from>
                  <to>
                    <xdr:col>24</xdr:col>
                    <xdr:colOff>95250</xdr:colOff>
                    <xdr:row>35</xdr:row>
                    <xdr:rowOff>9525</xdr:rowOff>
                  </to>
                </anchor>
              </controlPr>
            </control>
          </mc:Choice>
        </mc:AlternateContent>
        <mc:AlternateContent xmlns:mc="http://schemas.openxmlformats.org/markup-compatibility/2006">
          <mc:Choice Requires="x14">
            <control shapeId="1342486" r:id="rId25" name="Check Box 22">
              <controlPr defaultSize="0" autoFill="0" autoLine="0" autoPict="0">
                <anchor moveWithCells="1">
                  <from>
                    <xdr:col>24</xdr:col>
                    <xdr:colOff>142875</xdr:colOff>
                    <xdr:row>33</xdr:row>
                    <xdr:rowOff>152400</xdr:rowOff>
                  </from>
                  <to>
                    <xdr:col>27</xdr:col>
                    <xdr:colOff>152400</xdr:colOff>
                    <xdr:row>34</xdr:row>
                    <xdr:rowOff>171450</xdr:rowOff>
                  </to>
                </anchor>
              </controlPr>
            </control>
          </mc:Choice>
        </mc:AlternateContent>
        <mc:AlternateContent xmlns:mc="http://schemas.openxmlformats.org/markup-compatibility/2006">
          <mc:Choice Requires="x14">
            <control shapeId="1342487" r:id="rId26" name="Check Box 23">
              <controlPr defaultSize="0" autoFill="0" autoLine="0" autoPict="0">
                <anchor moveWithCells="1">
                  <from>
                    <xdr:col>21</xdr:col>
                    <xdr:colOff>85725</xdr:colOff>
                    <xdr:row>38</xdr:row>
                    <xdr:rowOff>0</xdr:rowOff>
                  </from>
                  <to>
                    <xdr:col>24</xdr:col>
                    <xdr:colOff>95250</xdr:colOff>
                    <xdr:row>39</xdr:row>
                    <xdr:rowOff>0</xdr:rowOff>
                  </to>
                </anchor>
              </controlPr>
            </control>
          </mc:Choice>
        </mc:AlternateContent>
        <mc:AlternateContent xmlns:mc="http://schemas.openxmlformats.org/markup-compatibility/2006">
          <mc:Choice Requires="x14">
            <control shapeId="1342488" r:id="rId27" name="Check Box 24">
              <controlPr defaultSize="0" autoFill="0" autoLine="0" autoPict="0">
                <anchor moveWithCells="1">
                  <from>
                    <xdr:col>24</xdr:col>
                    <xdr:colOff>142875</xdr:colOff>
                    <xdr:row>38</xdr:row>
                    <xdr:rowOff>0</xdr:rowOff>
                  </from>
                  <to>
                    <xdr:col>27</xdr:col>
                    <xdr:colOff>152400</xdr:colOff>
                    <xdr:row>38</xdr:row>
                    <xdr:rowOff>161925</xdr:rowOff>
                  </to>
                </anchor>
              </controlPr>
            </control>
          </mc:Choice>
        </mc:AlternateContent>
        <mc:AlternateContent xmlns:mc="http://schemas.openxmlformats.org/markup-compatibility/2006">
          <mc:Choice Requires="x14">
            <control shapeId="1342489" r:id="rId28" name="Check Box 25">
              <controlPr defaultSize="0" autoFill="0" autoLine="0" autoPict="0">
                <anchor moveWithCells="1">
                  <from>
                    <xdr:col>2</xdr:col>
                    <xdr:colOff>161925</xdr:colOff>
                    <xdr:row>47</xdr:row>
                    <xdr:rowOff>133350</xdr:rowOff>
                  </from>
                  <to>
                    <xdr:col>5</xdr:col>
                    <xdr:colOff>123825</xdr:colOff>
                    <xdr:row>49</xdr:row>
                    <xdr:rowOff>38100</xdr:rowOff>
                  </to>
                </anchor>
              </controlPr>
            </control>
          </mc:Choice>
        </mc:AlternateContent>
        <mc:AlternateContent xmlns:mc="http://schemas.openxmlformats.org/markup-compatibility/2006">
          <mc:Choice Requires="x14">
            <control shapeId="1342490" r:id="rId29" name="Check Box 26">
              <controlPr defaultSize="0" autoFill="0" autoLine="0" autoPict="0" altText="いない･">
                <anchor moveWithCells="1" sizeWithCells="1">
                  <from>
                    <xdr:col>19</xdr:col>
                    <xdr:colOff>0</xdr:colOff>
                    <xdr:row>47</xdr:row>
                    <xdr:rowOff>152400</xdr:rowOff>
                  </from>
                  <to>
                    <xdr:col>22</xdr:col>
                    <xdr:colOff>180975</xdr:colOff>
                    <xdr:row>49</xdr:row>
                    <xdr:rowOff>19050</xdr:rowOff>
                  </to>
                </anchor>
              </controlPr>
            </control>
          </mc:Choice>
        </mc:AlternateContent>
        <mc:AlternateContent xmlns:mc="http://schemas.openxmlformats.org/markup-compatibility/2006">
          <mc:Choice Requires="x14">
            <control shapeId="1342491" r:id="rId30" name="Check Box 27">
              <controlPr defaultSize="0" autoFill="0" autoLine="0" autoPict="0" altText="いない･">
                <anchor moveWithCells="1" sizeWithCells="1">
                  <from>
                    <xdr:col>22</xdr:col>
                    <xdr:colOff>180975</xdr:colOff>
                    <xdr:row>47</xdr:row>
                    <xdr:rowOff>171450</xdr:rowOff>
                  </from>
                  <to>
                    <xdr:col>26</xdr:col>
                    <xdr:colOff>133350</xdr:colOff>
                    <xdr:row>48</xdr:row>
                    <xdr:rowOff>171450</xdr:rowOff>
                  </to>
                </anchor>
              </controlPr>
            </control>
          </mc:Choice>
        </mc:AlternateContent>
        <mc:AlternateContent xmlns:mc="http://schemas.openxmlformats.org/markup-compatibility/2006">
          <mc:Choice Requires="x14">
            <control shapeId="1342492" r:id="rId31" name="Check Box 28">
              <controlPr defaultSize="0" autoFill="0" autoLine="0" autoPict="0">
                <anchor moveWithCells="1">
                  <from>
                    <xdr:col>15</xdr:col>
                    <xdr:colOff>0</xdr:colOff>
                    <xdr:row>53</xdr:row>
                    <xdr:rowOff>0</xdr:rowOff>
                  </from>
                  <to>
                    <xdr:col>16</xdr:col>
                    <xdr:colOff>85725</xdr:colOff>
                    <xdr:row>54</xdr:row>
                    <xdr:rowOff>0</xdr:rowOff>
                  </to>
                </anchor>
              </controlPr>
            </control>
          </mc:Choice>
        </mc:AlternateContent>
        <mc:AlternateContent xmlns:mc="http://schemas.openxmlformats.org/markup-compatibility/2006">
          <mc:Choice Requires="x14">
            <control shapeId="1342493" r:id="rId32" name="Check Box 29">
              <controlPr defaultSize="0" autoFill="0" autoLine="0" autoPict="0">
                <anchor moveWithCells="1">
                  <from>
                    <xdr:col>4</xdr:col>
                    <xdr:colOff>0</xdr:colOff>
                    <xdr:row>53</xdr:row>
                    <xdr:rowOff>0</xdr:rowOff>
                  </from>
                  <to>
                    <xdr:col>5</xdr:col>
                    <xdr:colOff>85725</xdr:colOff>
                    <xdr:row>54</xdr:row>
                    <xdr:rowOff>0</xdr:rowOff>
                  </to>
                </anchor>
              </controlPr>
            </control>
          </mc:Choice>
        </mc:AlternateContent>
        <mc:AlternateContent xmlns:mc="http://schemas.openxmlformats.org/markup-compatibility/2006">
          <mc:Choice Requires="x14">
            <control shapeId="1342494" r:id="rId33" name="Check Box 30">
              <controlPr defaultSize="0" autoFill="0" autoLine="0" autoPict="0">
                <anchor moveWithCells="1">
                  <from>
                    <xdr:col>9</xdr:col>
                    <xdr:colOff>0</xdr:colOff>
                    <xdr:row>53</xdr:row>
                    <xdr:rowOff>0</xdr:rowOff>
                  </from>
                  <to>
                    <xdr:col>10</xdr:col>
                    <xdr:colOff>85725</xdr:colOff>
                    <xdr:row>54</xdr:row>
                    <xdr:rowOff>0</xdr:rowOff>
                  </to>
                </anchor>
              </controlPr>
            </control>
          </mc:Choice>
        </mc:AlternateContent>
        <mc:AlternateContent xmlns:mc="http://schemas.openxmlformats.org/markup-compatibility/2006">
          <mc:Choice Requires="x14">
            <control shapeId="1342495" r:id="rId34" name="Check Box 31">
              <controlPr defaultSize="0" autoFill="0" autoLine="0" autoPict="0">
                <anchor moveWithCells="1">
                  <from>
                    <xdr:col>21</xdr:col>
                    <xdr:colOff>0</xdr:colOff>
                    <xdr:row>53</xdr:row>
                    <xdr:rowOff>0</xdr:rowOff>
                  </from>
                  <to>
                    <xdr:col>22</xdr:col>
                    <xdr:colOff>85725</xdr:colOff>
                    <xdr:row>54</xdr:row>
                    <xdr:rowOff>0</xdr:rowOff>
                  </to>
                </anchor>
              </controlPr>
            </control>
          </mc:Choice>
        </mc:AlternateContent>
        <mc:AlternateContent xmlns:mc="http://schemas.openxmlformats.org/markup-compatibility/2006">
          <mc:Choice Requires="x14">
            <control shapeId="1342496" r:id="rId35" name="Check Box 32">
              <controlPr defaultSize="0" autoFill="0" autoLine="0" autoPict="0">
                <anchor moveWithCells="1">
                  <from>
                    <xdr:col>4</xdr:col>
                    <xdr:colOff>0</xdr:colOff>
                    <xdr:row>54</xdr:row>
                    <xdr:rowOff>0</xdr:rowOff>
                  </from>
                  <to>
                    <xdr:col>5</xdr:col>
                    <xdr:colOff>85725</xdr:colOff>
                    <xdr:row>55</xdr:row>
                    <xdr:rowOff>0</xdr:rowOff>
                  </to>
                </anchor>
              </controlPr>
            </control>
          </mc:Choice>
        </mc:AlternateContent>
        <mc:AlternateContent xmlns:mc="http://schemas.openxmlformats.org/markup-compatibility/2006">
          <mc:Choice Requires="x14">
            <control shapeId="1342497" r:id="rId36" name="Check Box 33">
              <controlPr defaultSize="0" autoFill="0" autoLine="0" autoPict="0">
                <anchor moveWithCells="1">
                  <from>
                    <xdr:col>4</xdr:col>
                    <xdr:colOff>0</xdr:colOff>
                    <xdr:row>58</xdr:row>
                    <xdr:rowOff>152400</xdr:rowOff>
                  </from>
                  <to>
                    <xdr:col>6</xdr:col>
                    <xdr:colOff>38100</xdr:colOff>
                    <xdr:row>60</xdr:row>
                    <xdr:rowOff>0</xdr:rowOff>
                  </to>
                </anchor>
              </controlPr>
            </control>
          </mc:Choice>
        </mc:AlternateContent>
        <mc:AlternateContent xmlns:mc="http://schemas.openxmlformats.org/markup-compatibility/2006">
          <mc:Choice Requires="x14">
            <control shapeId="1342498" r:id="rId37" name="Check Box 34">
              <controlPr defaultSize="0" autoFill="0" autoLine="0" autoPict="0">
                <anchor moveWithCells="1">
                  <from>
                    <xdr:col>8</xdr:col>
                    <xdr:colOff>171450</xdr:colOff>
                    <xdr:row>58</xdr:row>
                    <xdr:rowOff>152400</xdr:rowOff>
                  </from>
                  <to>
                    <xdr:col>11</xdr:col>
                    <xdr:colOff>28575</xdr:colOff>
                    <xdr:row>60</xdr:row>
                    <xdr:rowOff>0</xdr:rowOff>
                  </to>
                </anchor>
              </controlPr>
            </control>
          </mc:Choice>
        </mc:AlternateContent>
        <mc:AlternateContent xmlns:mc="http://schemas.openxmlformats.org/markup-compatibility/2006">
          <mc:Choice Requires="x14">
            <control shapeId="1342499" r:id="rId38" name="Check Box 35">
              <controlPr defaultSize="0" autoFill="0" autoLine="0" autoPict="0">
                <anchor moveWithCells="1">
                  <from>
                    <xdr:col>21</xdr:col>
                    <xdr:colOff>85725</xdr:colOff>
                    <xdr:row>57</xdr:row>
                    <xdr:rowOff>0</xdr:rowOff>
                  </from>
                  <to>
                    <xdr:col>24</xdr:col>
                    <xdr:colOff>95250</xdr:colOff>
                    <xdr:row>58</xdr:row>
                    <xdr:rowOff>28575</xdr:rowOff>
                  </to>
                </anchor>
              </controlPr>
            </control>
          </mc:Choice>
        </mc:AlternateContent>
        <mc:AlternateContent xmlns:mc="http://schemas.openxmlformats.org/markup-compatibility/2006">
          <mc:Choice Requires="x14">
            <control shapeId="1342500" r:id="rId39" name="Check Box 36">
              <controlPr defaultSize="0" autoFill="0" autoLine="0" autoPict="0">
                <anchor moveWithCells="1">
                  <from>
                    <xdr:col>24</xdr:col>
                    <xdr:colOff>142875</xdr:colOff>
                    <xdr:row>57</xdr:row>
                    <xdr:rowOff>0</xdr:rowOff>
                  </from>
                  <to>
                    <xdr:col>27</xdr:col>
                    <xdr:colOff>152400</xdr:colOff>
                    <xdr:row>58</xdr:row>
                    <xdr:rowOff>19050</xdr:rowOff>
                  </to>
                </anchor>
              </controlPr>
            </control>
          </mc:Choice>
        </mc:AlternateContent>
        <mc:AlternateContent xmlns:mc="http://schemas.openxmlformats.org/markup-compatibility/2006">
          <mc:Choice Requires="x14">
            <control shapeId="1342501" r:id="rId40" name="Check Box 37">
              <controlPr defaultSize="0" autoFill="0" autoLine="0" autoPict="0">
                <anchor moveWithCells="1">
                  <from>
                    <xdr:col>4</xdr:col>
                    <xdr:colOff>0</xdr:colOff>
                    <xdr:row>59</xdr:row>
                    <xdr:rowOff>161925</xdr:rowOff>
                  </from>
                  <to>
                    <xdr:col>6</xdr:col>
                    <xdr:colOff>38100</xdr:colOff>
                    <xdr:row>61</xdr:row>
                    <xdr:rowOff>9525</xdr:rowOff>
                  </to>
                </anchor>
              </controlPr>
            </control>
          </mc:Choice>
        </mc:AlternateContent>
        <mc:AlternateContent xmlns:mc="http://schemas.openxmlformats.org/markup-compatibility/2006">
          <mc:Choice Requires="x14">
            <control shapeId="1342502" r:id="rId41" name="Check Box 38">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1342503" r:id="rId42" name="Check Box 39">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mc:AlternateContent xmlns:mc="http://schemas.openxmlformats.org/markup-compatibility/2006">
          <mc:Choice Requires="x14">
            <control shapeId="1342504" r:id="rId43" name="Check Box 40">
              <controlPr defaultSize="0" autoFill="0" autoLine="0" autoPict="0">
                <anchor moveWithCells="1">
                  <from>
                    <xdr:col>21</xdr:col>
                    <xdr:colOff>95250</xdr:colOff>
                    <xdr:row>19</xdr:row>
                    <xdr:rowOff>142875</xdr:rowOff>
                  </from>
                  <to>
                    <xdr:col>24</xdr:col>
                    <xdr:colOff>104775</xdr:colOff>
                    <xdr:row>20</xdr:row>
                    <xdr:rowOff>171450</xdr:rowOff>
                  </to>
                </anchor>
              </controlPr>
            </control>
          </mc:Choice>
        </mc:AlternateContent>
        <mc:AlternateContent xmlns:mc="http://schemas.openxmlformats.org/markup-compatibility/2006">
          <mc:Choice Requires="x14">
            <control shapeId="1342505" r:id="rId44" name="Check Box 41">
              <controlPr defaultSize="0" autoFill="0" autoLine="0" autoPict="0">
                <anchor moveWithCells="1">
                  <from>
                    <xdr:col>24</xdr:col>
                    <xdr:colOff>152400</xdr:colOff>
                    <xdr:row>19</xdr:row>
                    <xdr:rowOff>142875</xdr:rowOff>
                  </from>
                  <to>
                    <xdr:col>27</xdr:col>
                    <xdr:colOff>161925</xdr:colOff>
                    <xdr:row>20</xdr:row>
                    <xdr:rowOff>161925</xdr:rowOff>
                  </to>
                </anchor>
              </controlPr>
            </control>
          </mc:Choice>
        </mc:AlternateContent>
        <mc:AlternateContent xmlns:mc="http://schemas.openxmlformats.org/markup-compatibility/2006">
          <mc:Choice Requires="x14">
            <control shapeId="1342506" r:id="rId45" name="Check Box 42">
              <controlPr defaultSize="0" autoFill="0" autoLine="0" autoPict="0">
                <anchor moveWithCells="1">
                  <from>
                    <xdr:col>21</xdr:col>
                    <xdr:colOff>85725</xdr:colOff>
                    <xdr:row>30</xdr:row>
                    <xdr:rowOff>161925</xdr:rowOff>
                  </from>
                  <to>
                    <xdr:col>24</xdr:col>
                    <xdr:colOff>95250</xdr:colOff>
                    <xdr:row>32</xdr:row>
                    <xdr:rowOff>19050</xdr:rowOff>
                  </to>
                </anchor>
              </controlPr>
            </control>
          </mc:Choice>
        </mc:AlternateContent>
        <mc:AlternateContent xmlns:mc="http://schemas.openxmlformats.org/markup-compatibility/2006">
          <mc:Choice Requires="x14">
            <control shapeId="1342507" r:id="rId46" name="Check Box 43">
              <controlPr defaultSize="0" autoFill="0" autoLine="0" autoPict="0">
                <anchor moveWithCells="1">
                  <from>
                    <xdr:col>24</xdr:col>
                    <xdr:colOff>142875</xdr:colOff>
                    <xdr:row>30</xdr:row>
                    <xdr:rowOff>161925</xdr:rowOff>
                  </from>
                  <to>
                    <xdr:col>27</xdr:col>
                    <xdr:colOff>152400</xdr:colOff>
                    <xdr:row>32</xdr:row>
                    <xdr:rowOff>9525</xdr:rowOff>
                  </to>
                </anchor>
              </controlPr>
            </control>
          </mc:Choice>
        </mc:AlternateContent>
        <mc:AlternateContent xmlns:mc="http://schemas.openxmlformats.org/markup-compatibility/2006">
          <mc:Choice Requires="x14">
            <control shapeId="1342510" r:id="rId47" name="Check Box 116">
              <controlPr defaultSize="0" autoFill="0" autoLine="0" autoPict="0">
                <anchor moveWithCells="1">
                  <from>
                    <xdr:col>17</xdr:col>
                    <xdr:colOff>47625</xdr:colOff>
                    <xdr:row>50</xdr:row>
                    <xdr:rowOff>161925</xdr:rowOff>
                  </from>
                  <to>
                    <xdr:col>21</xdr:col>
                    <xdr:colOff>66675</xdr:colOff>
                    <xdr:row>51</xdr:row>
                    <xdr:rowOff>171450</xdr:rowOff>
                  </to>
                </anchor>
              </controlPr>
            </control>
          </mc:Choice>
        </mc:AlternateContent>
        <mc:AlternateContent xmlns:mc="http://schemas.openxmlformats.org/markup-compatibility/2006">
          <mc:Choice Requires="x14">
            <control shapeId="1342511" r:id="rId48" name="Check Box 117">
              <controlPr defaultSize="0" autoFill="0" autoLine="0" autoPict="0">
                <anchor moveWithCells="1">
                  <from>
                    <xdr:col>21</xdr:col>
                    <xdr:colOff>19050</xdr:colOff>
                    <xdr:row>50</xdr:row>
                    <xdr:rowOff>161925</xdr:rowOff>
                  </from>
                  <to>
                    <xdr:col>26</xdr:col>
                    <xdr:colOff>57150</xdr:colOff>
                    <xdr:row>51</xdr:row>
                    <xdr:rowOff>171450</xdr:rowOff>
                  </to>
                </anchor>
              </controlPr>
            </control>
          </mc:Choice>
        </mc:AlternateContent>
        <mc:AlternateContent xmlns:mc="http://schemas.openxmlformats.org/markup-compatibility/2006">
          <mc:Choice Requires="x14">
            <control shapeId="1342512" r:id="rId49" name="Check Box 118">
              <controlPr defaultSize="0" autoFill="0" autoLine="0" autoPict="0">
                <anchor moveWithCells="1">
                  <from>
                    <xdr:col>14</xdr:col>
                    <xdr:colOff>19050</xdr:colOff>
                    <xdr:row>50</xdr:row>
                    <xdr:rowOff>161925</xdr:rowOff>
                  </from>
                  <to>
                    <xdr:col>17</xdr:col>
                    <xdr:colOff>47625</xdr:colOff>
                    <xdr:row>51</xdr:row>
                    <xdr:rowOff>171450</xdr:rowOff>
                  </to>
                </anchor>
              </controlPr>
            </control>
          </mc:Choice>
        </mc:AlternateContent>
        <mc:AlternateContent xmlns:mc="http://schemas.openxmlformats.org/markup-compatibility/2006">
          <mc:Choice Requires="x14">
            <control shapeId="1342513" r:id="rId50" name="Check Box 49">
              <controlPr defaultSize="0" autoFill="0" autoLine="0" autoPict="0">
                <anchor moveWithCells="1">
                  <from>
                    <xdr:col>15</xdr:col>
                    <xdr:colOff>171450</xdr:colOff>
                    <xdr:row>58</xdr:row>
                    <xdr:rowOff>152400</xdr:rowOff>
                  </from>
                  <to>
                    <xdr:col>18</xdr:col>
                    <xdr:colOff>28575</xdr:colOff>
                    <xdr:row>60</xdr:row>
                    <xdr:rowOff>0</xdr:rowOff>
                  </to>
                </anchor>
              </controlPr>
            </control>
          </mc:Choice>
        </mc:AlternateContent>
        <mc:AlternateContent xmlns:mc="http://schemas.openxmlformats.org/markup-compatibility/2006">
          <mc:Choice Requires="x14">
            <control shapeId="1342515" r:id="rId51" name="Check Box 51">
              <controlPr defaultSize="0" autoFill="0" autoLine="0" autoPict="0">
                <anchor moveWithCells="1">
                  <from>
                    <xdr:col>21</xdr:col>
                    <xdr:colOff>95250</xdr:colOff>
                    <xdr:row>24</xdr:row>
                    <xdr:rowOff>0</xdr:rowOff>
                  </from>
                  <to>
                    <xdr:col>24</xdr:col>
                    <xdr:colOff>104775</xdr:colOff>
                    <xdr:row>25</xdr:row>
                    <xdr:rowOff>28575</xdr:rowOff>
                  </to>
                </anchor>
              </controlPr>
            </control>
          </mc:Choice>
        </mc:AlternateContent>
        <mc:AlternateContent xmlns:mc="http://schemas.openxmlformats.org/markup-compatibility/2006">
          <mc:Choice Requires="x14">
            <control shapeId="1342516" r:id="rId52" name="Check Box 52">
              <controlPr defaultSize="0" autoFill="0" autoLine="0" autoPict="0">
                <anchor moveWithCells="1">
                  <from>
                    <xdr:col>24</xdr:col>
                    <xdr:colOff>152400</xdr:colOff>
                    <xdr:row>24</xdr:row>
                    <xdr:rowOff>0</xdr:rowOff>
                  </from>
                  <to>
                    <xdr:col>27</xdr:col>
                    <xdr:colOff>161925</xdr:colOff>
                    <xdr:row>25</xdr:row>
                    <xdr:rowOff>19050</xdr:rowOff>
                  </to>
                </anchor>
              </controlPr>
            </control>
          </mc:Choice>
        </mc:AlternateContent>
        <mc:AlternateContent xmlns:mc="http://schemas.openxmlformats.org/markup-compatibility/2006">
          <mc:Choice Requires="x14">
            <control shapeId="1342519" r:id="rId53" name="Check Box 55">
              <controlPr defaultSize="0" autoFill="0" autoLine="0" autoPict="0">
                <anchor moveWithCells="1">
                  <from>
                    <xdr:col>21</xdr:col>
                    <xdr:colOff>85725</xdr:colOff>
                    <xdr:row>28</xdr:row>
                    <xdr:rowOff>123825</xdr:rowOff>
                  </from>
                  <to>
                    <xdr:col>24</xdr:col>
                    <xdr:colOff>95250</xdr:colOff>
                    <xdr:row>29</xdr:row>
                    <xdr:rowOff>152400</xdr:rowOff>
                  </to>
                </anchor>
              </controlPr>
            </control>
          </mc:Choice>
        </mc:AlternateContent>
        <mc:AlternateContent xmlns:mc="http://schemas.openxmlformats.org/markup-compatibility/2006">
          <mc:Choice Requires="x14">
            <control shapeId="1342520" r:id="rId54" name="Check Box 56">
              <controlPr defaultSize="0" autoFill="0" autoLine="0" autoPict="0">
                <anchor moveWithCells="1">
                  <from>
                    <xdr:col>24</xdr:col>
                    <xdr:colOff>142875</xdr:colOff>
                    <xdr:row>28</xdr:row>
                    <xdr:rowOff>123825</xdr:rowOff>
                  </from>
                  <to>
                    <xdr:col>27</xdr:col>
                    <xdr:colOff>152400</xdr:colOff>
                    <xdr:row>29</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87D6D-3979-4708-B807-DA8F81679569}">
  <sheetPr codeName="Sheet12">
    <tabColor rgb="FFFFC000"/>
  </sheetPr>
  <dimension ref="A1:DA44"/>
  <sheetViews>
    <sheetView showGridLines="0" view="pageBreakPreview" zoomScaleNormal="100" zoomScaleSheetLayoutView="100" workbookViewId="0">
      <selection activeCell="M34" sqref="M34:P34"/>
    </sheetView>
  </sheetViews>
  <sheetFormatPr defaultColWidth="8" defaultRowHeight="12"/>
  <cols>
    <col min="1" max="1" width="2" style="598" customWidth="1"/>
    <col min="2" max="5" width="2.875" style="598" customWidth="1"/>
    <col min="6" max="6" width="2.625" style="598" customWidth="1"/>
    <col min="7" max="10" width="2.875" style="598" customWidth="1"/>
    <col min="11" max="11" width="4.125" style="598" customWidth="1"/>
    <col min="12" max="43" width="3.125" style="598" customWidth="1"/>
    <col min="44" max="44" width="3.25" style="598" customWidth="1"/>
    <col min="45" max="47" width="2.125" style="598" hidden="1" customWidth="1"/>
    <col min="48" max="49" width="2.375" style="598" hidden="1" customWidth="1"/>
    <col min="50" max="50" width="2.25" style="598" customWidth="1"/>
    <col min="51" max="52" width="2.375" style="598" customWidth="1"/>
    <col min="53" max="54" width="6.625" style="598" customWidth="1"/>
    <col min="55" max="55" width="4.75" style="598" bestFit="1" customWidth="1"/>
    <col min="56" max="71" width="2.375" style="598" customWidth="1"/>
    <col min="72" max="105" width="2.625" style="598" customWidth="1"/>
    <col min="106" max="16384" width="8" style="598"/>
  </cols>
  <sheetData>
    <row r="1" spans="1:105" ht="14.1" customHeight="1">
      <c r="A1" s="2836" t="s">
        <v>1524</v>
      </c>
      <c r="B1" s="2836"/>
      <c r="C1" s="2836"/>
      <c r="D1" s="2836"/>
      <c r="E1" s="2836"/>
      <c r="F1" s="2836"/>
      <c r="G1" s="2836"/>
      <c r="H1" s="2836"/>
      <c r="I1" s="2836"/>
      <c r="J1" s="2836"/>
      <c r="K1" s="2836"/>
      <c r="L1" s="2836"/>
      <c r="M1" s="2836"/>
      <c r="N1" s="2836"/>
      <c r="O1" s="2836"/>
      <c r="P1" s="2836"/>
      <c r="Q1" s="2836"/>
      <c r="R1" s="2836"/>
      <c r="S1" s="2836"/>
      <c r="T1" s="2836"/>
      <c r="U1" s="2836"/>
      <c r="V1" s="2836"/>
      <c r="W1" s="2836"/>
      <c r="X1" s="2836"/>
      <c r="Y1" s="2836"/>
      <c r="Z1" s="2836"/>
      <c r="AA1" s="2836"/>
      <c r="AB1" s="2836"/>
      <c r="AC1" s="2836"/>
      <c r="AD1" s="2836"/>
      <c r="AE1" s="2836"/>
      <c r="AF1" s="2836"/>
      <c r="AG1" s="2836"/>
      <c r="AH1" s="2836"/>
      <c r="AI1" s="2836"/>
      <c r="AJ1" s="2836"/>
      <c r="AK1" s="2836"/>
      <c r="AL1" s="2836"/>
      <c r="AM1" s="2836"/>
      <c r="AN1" s="2836"/>
      <c r="AO1" s="2836"/>
      <c r="AP1" s="2836"/>
      <c r="AQ1" s="2836"/>
      <c r="AR1" s="2836"/>
      <c r="AS1" s="646">
        <f>IF(OR(AM2=1,AM2=2,AM2=3),2025,2024)</f>
        <v>2024</v>
      </c>
      <c r="AT1" s="646"/>
      <c r="AU1" s="646"/>
      <c r="AV1" s="382"/>
      <c r="AW1" s="382"/>
      <c r="AX1" s="382"/>
      <c r="AY1" s="382"/>
      <c r="AZ1" s="382"/>
      <c r="BJ1" s="2911" t="s">
        <v>1583</v>
      </c>
      <c r="BK1" s="2911"/>
      <c r="BL1" s="2911"/>
      <c r="BM1" s="2911"/>
      <c r="BN1" s="2911"/>
      <c r="BO1" s="2911"/>
      <c r="BP1" s="2911"/>
      <c r="BQ1" s="2911"/>
      <c r="BR1" s="2911"/>
    </row>
    <row r="2" spans="1:105" ht="15" customHeight="1" thickBot="1">
      <c r="B2" s="2837" t="s">
        <v>850</v>
      </c>
      <c r="C2" s="2837"/>
      <c r="D2" s="2838" t="s">
        <v>1116</v>
      </c>
      <c r="E2" s="2838"/>
      <c r="F2" s="2838"/>
      <c r="G2" s="2838"/>
      <c r="H2" s="2838"/>
      <c r="I2" s="2838"/>
      <c r="J2" s="2838"/>
      <c r="K2" s="2838"/>
      <c r="L2" s="2838"/>
      <c r="M2" s="2838"/>
      <c r="N2" s="2838"/>
      <c r="O2" s="2838"/>
      <c r="P2" s="2838"/>
      <c r="Q2" s="2838"/>
      <c r="R2" s="2838"/>
      <c r="S2" s="2838"/>
      <c r="T2" s="2838"/>
      <c r="U2" s="2838"/>
      <c r="V2" s="2838"/>
      <c r="W2" s="2838"/>
      <c r="X2" s="2838"/>
      <c r="Y2" s="2838"/>
      <c r="Z2" s="2838"/>
      <c r="AA2" s="2838"/>
      <c r="AB2" s="2838"/>
      <c r="AC2" s="2838"/>
      <c r="AD2" s="2838"/>
      <c r="AE2" s="2838"/>
      <c r="AF2" s="2838"/>
      <c r="AG2" s="2839" t="s">
        <v>851</v>
      </c>
      <c r="AH2" s="2839"/>
      <c r="AI2" s="2839"/>
      <c r="AJ2" s="2839"/>
      <c r="AK2" s="2839"/>
      <c r="AL2" s="2839"/>
      <c r="AM2" s="2840" t="s">
        <v>138</v>
      </c>
      <c r="AN2" s="2840"/>
      <c r="AO2" s="2839" t="s">
        <v>852</v>
      </c>
      <c r="AP2" s="2839"/>
      <c r="AQ2" s="2839"/>
      <c r="AR2" s="2839"/>
      <c r="BJ2" s="2912"/>
      <c r="BK2" s="2912"/>
      <c r="BL2" s="2912"/>
      <c r="BM2" s="2912"/>
      <c r="BN2" s="2912"/>
      <c r="BO2" s="2912"/>
      <c r="BP2" s="2912"/>
      <c r="BQ2" s="2912"/>
      <c r="BR2" s="2912"/>
      <c r="BS2" s="647"/>
      <c r="BT2" s="647"/>
      <c r="BU2" s="647"/>
      <c r="BV2" s="647"/>
      <c r="BW2" s="647"/>
    </row>
    <row r="3" spans="1:105" s="648" customFormat="1" ht="14.1" customHeight="1" thickBot="1">
      <c r="A3" s="599"/>
      <c r="B3" s="599"/>
      <c r="C3" s="599"/>
      <c r="D3" s="599"/>
      <c r="E3" s="599"/>
      <c r="F3" s="599"/>
      <c r="G3" s="599"/>
      <c r="H3" s="599"/>
      <c r="I3" s="599"/>
      <c r="J3" s="599"/>
      <c r="K3" s="599"/>
      <c r="L3" s="297" t="e">
        <f>DATE(AS1,AM2,1)</f>
        <v>#VALUE!</v>
      </c>
      <c r="M3" s="297" t="e">
        <f>L3+1</f>
        <v>#VALUE!</v>
      </c>
      <c r="N3" s="297" t="e">
        <f>M3+1</f>
        <v>#VALUE!</v>
      </c>
      <c r="O3" s="297" t="e">
        <f>N3+1</f>
        <v>#VALUE!</v>
      </c>
      <c r="P3" s="297" t="e">
        <f t="shared" ref="P3:AP3" si="0">O3+1</f>
        <v>#VALUE!</v>
      </c>
      <c r="Q3" s="297" t="e">
        <f t="shared" si="0"/>
        <v>#VALUE!</v>
      </c>
      <c r="R3" s="297" t="e">
        <f t="shared" si="0"/>
        <v>#VALUE!</v>
      </c>
      <c r="S3" s="297" t="e">
        <f t="shared" si="0"/>
        <v>#VALUE!</v>
      </c>
      <c r="T3" s="297" t="e">
        <f t="shared" si="0"/>
        <v>#VALUE!</v>
      </c>
      <c r="U3" s="297" t="e">
        <f t="shared" si="0"/>
        <v>#VALUE!</v>
      </c>
      <c r="V3" s="297" t="e">
        <f t="shared" si="0"/>
        <v>#VALUE!</v>
      </c>
      <c r="W3" s="297" t="e">
        <f t="shared" si="0"/>
        <v>#VALUE!</v>
      </c>
      <c r="X3" s="297" t="e">
        <f t="shared" si="0"/>
        <v>#VALUE!</v>
      </c>
      <c r="Y3" s="297" t="e">
        <f t="shared" si="0"/>
        <v>#VALUE!</v>
      </c>
      <c r="Z3" s="297" t="e">
        <f t="shared" si="0"/>
        <v>#VALUE!</v>
      </c>
      <c r="AA3" s="297" t="e">
        <f t="shared" si="0"/>
        <v>#VALUE!</v>
      </c>
      <c r="AB3" s="297" t="e">
        <f t="shared" si="0"/>
        <v>#VALUE!</v>
      </c>
      <c r="AC3" s="297" t="e">
        <f t="shared" si="0"/>
        <v>#VALUE!</v>
      </c>
      <c r="AD3" s="297" t="e">
        <f t="shared" si="0"/>
        <v>#VALUE!</v>
      </c>
      <c r="AE3" s="297" t="e">
        <f t="shared" si="0"/>
        <v>#VALUE!</v>
      </c>
      <c r="AF3" s="297" t="e">
        <f t="shared" si="0"/>
        <v>#VALUE!</v>
      </c>
      <c r="AG3" s="297" t="e">
        <f t="shared" si="0"/>
        <v>#VALUE!</v>
      </c>
      <c r="AH3" s="297" t="e">
        <f t="shared" si="0"/>
        <v>#VALUE!</v>
      </c>
      <c r="AI3" s="297" t="e">
        <f t="shared" si="0"/>
        <v>#VALUE!</v>
      </c>
      <c r="AJ3" s="297" t="e">
        <f t="shared" si="0"/>
        <v>#VALUE!</v>
      </c>
      <c r="AK3" s="297" t="e">
        <f t="shared" si="0"/>
        <v>#VALUE!</v>
      </c>
      <c r="AL3" s="297" t="e">
        <f t="shared" si="0"/>
        <v>#VALUE!</v>
      </c>
      <c r="AM3" s="297" t="e">
        <f t="shared" si="0"/>
        <v>#VALUE!</v>
      </c>
      <c r="AN3" s="297" t="e">
        <f t="shared" si="0"/>
        <v>#VALUE!</v>
      </c>
      <c r="AO3" s="297" t="e">
        <f t="shared" si="0"/>
        <v>#VALUE!</v>
      </c>
      <c r="AP3" s="297" t="e">
        <f t="shared" si="0"/>
        <v>#VALUE!</v>
      </c>
      <c r="AZ3" s="2856" t="s">
        <v>1103</v>
      </c>
      <c r="BA3" s="2857"/>
      <c r="BB3" s="2860" t="s">
        <v>1584</v>
      </c>
      <c r="BC3" s="2861"/>
      <c r="BD3" s="2862">
        <f>IF($AZ$4="","",IF($AZ$4="(土)",'No5'!#REF!,'No5'!BE24))</f>
        <v>0</v>
      </c>
      <c r="BE3" s="2862"/>
      <c r="BF3" s="2862"/>
      <c r="BG3" s="2862"/>
      <c r="BH3" s="2862"/>
      <c r="BI3" s="2862">
        <f>IF($AZ$4="","",IF($AZ$4="(土)",'No5'!#REF!,'No5'!BE25))</f>
        <v>0</v>
      </c>
      <c r="BJ3" s="2862"/>
      <c r="BK3" s="2862"/>
      <c r="BL3" s="2862"/>
      <c r="BM3" s="2927">
        <f>IF($AZ$4="","",IF($AZ$4="(土)",'No5'!#REF!,'No5'!BE28))</f>
        <v>0</v>
      </c>
      <c r="BN3" s="2928"/>
      <c r="BO3" s="2928"/>
      <c r="BP3" s="2928"/>
      <c r="BQ3" s="2928"/>
      <c r="BR3" s="2928"/>
      <c r="BS3" s="2928"/>
      <c r="BT3" s="2928"/>
      <c r="BU3" s="2928"/>
      <c r="BV3" s="2928"/>
      <c r="BW3" s="2928"/>
      <c r="BX3" s="2929"/>
      <c r="BY3" s="2927">
        <f>IF($AZ$4="","",IF($AZ$4="(土)",'No5'!#REF!,'No5'!BE29))</f>
        <v>0</v>
      </c>
      <c r="BZ3" s="2928"/>
      <c r="CA3" s="2928"/>
      <c r="CB3" s="2928"/>
      <c r="CC3" s="2928"/>
      <c r="CD3" s="2928"/>
      <c r="CE3" s="2928"/>
      <c r="CF3" s="2929"/>
      <c r="CG3" s="2927">
        <f>IF($AZ$4="","",IF($AZ$4="(土)",'No5'!#REF!,'No5'!BE30))</f>
        <v>0</v>
      </c>
      <c r="CH3" s="2928"/>
      <c r="CI3" s="2928"/>
      <c r="CJ3" s="2928"/>
      <c r="CK3" s="2928"/>
      <c r="CL3" s="2928"/>
      <c r="CM3" s="2928"/>
      <c r="CN3" s="2929"/>
      <c r="CO3" s="2862">
        <f>IF($AZ$4="","",IF($AZ$4="(土)",'No5'!#REF!,'No5'!BE31))</f>
        <v>0</v>
      </c>
      <c r="CP3" s="2862"/>
      <c r="CQ3" s="2862"/>
      <c r="CR3" s="2862"/>
      <c r="CS3" s="2927">
        <f>IF($AZ$4="","",IF($AZ$4="(土)",'No5'!#REF!,'No5'!BE33))</f>
        <v>0</v>
      </c>
      <c r="CT3" s="2928"/>
      <c r="CU3" s="2928"/>
      <c r="CV3" s="2929"/>
      <c r="CW3" s="2927">
        <f>IF($AZ$4="","",IF($AZ$4="(土)",'No5'!#REF!,'No5'!BE35))</f>
        <v>0</v>
      </c>
      <c r="CX3" s="2928"/>
      <c r="CY3" s="2928"/>
      <c r="CZ3" s="2929"/>
      <c r="DA3" s="649">
        <f>IF($AZ$4="","",IF($AZ$4="(土)",'No5'!#REF!,'No5'!BE36))</f>
        <v>0</v>
      </c>
    </row>
    <row r="4" spans="1:105" ht="14.1" customHeight="1" thickBot="1">
      <c r="A4" s="599"/>
      <c r="B4" s="2872" t="s">
        <v>65</v>
      </c>
      <c r="C4" s="2873"/>
      <c r="D4" s="2873"/>
      <c r="E4" s="2873"/>
      <c r="F4" s="2874"/>
      <c r="G4" s="2878" t="s">
        <v>66</v>
      </c>
      <c r="H4" s="2873"/>
      <c r="I4" s="2873"/>
      <c r="J4" s="2874"/>
      <c r="K4" s="650" t="s">
        <v>42</v>
      </c>
      <c r="L4" s="651" t="str">
        <f>IFERROR(IF(MONTH(L3)&gt;$AM$2,"",L3),"")</f>
        <v/>
      </c>
      <c r="M4" s="651" t="str">
        <f t="shared" ref="M4:AP4" si="1">IFERROR(IF(MONTH(M3)&gt;$AM$2,"",M3),"")</f>
        <v/>
      </c>
      <c r="N4" s="651" t="str">
        <f t="shared" si="1"/>
        <v/>
      </c>
      <c r="O4" s="651" t="str">
        <f t="shared" si="1"/>
        <v/>
      </c>
      <c r="P4" s="651" t="str">
        <f t="shared" si="1"/>
        <v/>
      </c>
      <c r="Q4" s="651" t="str">
        <f t="shared" si="1"/>
        <v/>
      </c>
      <c r="R4" s="651" t="str">
        <f t="shared" si="1"/>
        <v/>
      </c>
      <c r="S4" s="651" t="str">
        <f t="shared" si="1"/>
        <v/>
      </c>
      <c r="T4" s="651" t="str">
        <f t="shared" si="1"/>
        <v/>
      </c>
      <c r="U4" s="651" t="str">
        <f t="shared" si="1"/>
        <v/>
      </c>
      <c r="V4" s="651" t="str">
        <f t="shared" si="1"/>
        <v/>
      </c>
      <c r="W4" s="651" t="str">
        <f t="shared" si="1"/>
        <v/>
      </c>
      <c r="X4" s="651" t="str">
        <f t="shared" si="1"/>
        <v/>
      </c>
      <c r="Y4" s="651" t="str">
        <f t="shared" si="1"/>
        <v/>
      </c>
      <c r="Z4" s="651" t="str">
        <f t="shared" si="1"/>
        <v/>
      </c>
      <c r="AA4" s="651" t="str">
        <f t="shared" si="1"/>
        <v/>
      </c>
      <c r="AB4" s="651" t="str">
        <f t="shared" si="1"/>
        <v/>
      </c>
      <c r="AC4" s="651" t="str">
        <f t="shared" si="1"/>
        <v/>
      </c>
      <c r="AD4" s="651" t="str">
        <f t="shared" si="1"/>
        <v/>
      </c>
      <c r="AE4" s="651" t="str">
        <f t="shared" si="1"/>
        <v/>
      </c>
      <c r="AF4" s="651" t="str">
        <f t="shared" si="1"/>
        <v/>
      </c>
      <c r="AG4" s="651" t="str">
        <f t="shared" si="1"/>
        <v/>
      </c>
      <c r="AH4" s="651" t="str">
        <f t="shared" si="1"/>
        <v/>
      </c>
      <c r="AI4" s="651" t="str">
        <f t="shared" si="1"/>
        <v/>
      </c>
      <c r="AJ4" s="651" t="str">
        <f t="shared" si="1"/>
        <v/>
      </c>
      <c r="AK4" s="651" t="str">
        <f t="shared" si="1"/>
        <v/>
      </c>
      <c r="AL4" s="651" t="str">
        <f t="shared" si="1"/>
        <v/>
      </c>
      <c r="AM4" s="651" t="str">
        <f t="shared" si="1"/>
        <v/>
      </c>
      <c r="AN4" s="651" t="str">
        <f t="shared" si="1"/>
        <v/>
      </c>
      <c r="AO4" s="651" t="str">
        <f t="shared" si="1"/>
        <v/>
      </c>
      <c r="AP4" s="651" t="str">
        <f t="shared" si="1"/>
        <v/>
      </c>
      <c r="AQ4" s="2880" t="s">
        <v>67</v>
      </c>
      <c r="AR4" s="2881"/>
      <c r="AY4" s="652"/>
      <c r="AZ4" s="2884" t="s">
        <v>1287</v>
      </c>
      <c r="BA4" s="2885"/>
      <c r="BB4" s="2860" t="s">
        <v>1585</v>
      </c>
      <c r="BC4" s="2861"/>
      <c r="BD4" s="2862">
        <f>COUNTIF(BH6:BH24,"■")</f>
        <v>0</v>
      </c>
      <c r="BE4" s="2862"/>
      <c r="BF4" s="2862"/>
      <c r="BG4" s="2862"/>
      <c r="BH4" s="2862"/>
      <c r="BI4" s="2862">
        <f>COUNTIF(BL6:BL24,"■")</f>
        <v>0</v>
      </c>
      <c r="BJ4" s="2862"/>
      <c r="BK4" s="2862"/>
      <c r="BL4" s="2862"/>
      <c r="BM4" s="2927">
        <f>COUNTIF(BM6:BM24,"■")</f>
        <v>0</v>
      </c>
      <c r="BN4" s="2928"/>
      <c r="BO4" s="2928"/>
      <c r="BP4" s="2928"/>
      <c r="BQ4" s="2928"/>
      <c r="BR4" s="2928"/>
      <c r="BS4" s="2928"/>
      <c r="BT4" s="2928"/>
      <c r="BU4" s="2928"/>
      <c r="BV4" s="2928"/>
      <c r="BW4" s="2928"/>
      <c r="BX4" s="2929"/>
      <c r="BY4" s="2927">
        <f>COUNTIF(BY6:BY24,"■")</f>
        <v>0</v>
      </c>
      <c r="BZ4" s="2928"/>
      <c r="CA4" s="2928"/>
      <c r="CB4" s="2928"/>
      <c r="CC4" s="2928"/>
      <c r="CD4" s="2928"/>
      <c r="CE4" s="2928"/>
      <c r="CF4" s="2929"/>
      <c r="CG4" s="2927">
        <f>COUNTIF(CG6:CG24,"■")</f>
        <v>0</v>
      </c>
      <c r="CH4" s="2928"/>
      <c r="CI4" s="2928"/>
      <c r="CJ4" s="2928"/>
      <c r="CK4" s="2928"/>
      <c r="CL4" s="2928"/>
      <c r="CM4" s="2928"/>
      <c r="CN4" s="2929"/>
      <c r="CO4" s="2862">
        <f>COUNTIF(CO6:CO24,"■")</f>
        <v>0</v>
      </c>
      <c r="CP4" s="2862"/>
      <c r="CQ4" s="2862"/>
      <c r="CR4" s="2862"/>
      <c r="CS4" s="2927">
        <f>COUNTIF(CS6:CS24,"■")</f>
        <v>0</v>
      </c>
      <c r="CT4" s="2928"/>
      <c r="CU4" s="2928"/>
      <c r="CV4" s="2929"/>
      <c r="CW4" s="2927">
        <f>COUNTIF(CW6:CW24,"■")</f>
        <v>0</v>
      </c>
      <c r="CX4" s="2928"/>
      <c r="CY4" s="2928"/>
      <c r="CZ4" s="2929"/>
      <c r="DA4" s="649">
        <f>COUNTIF(DA6:DA24,"■")</f>
        <v>0</v>
      </c>
    </row>
    <row r="5" spans="1:105" ht="14.1" customHeight="1" thickBot="1">
      <c r="A5" s="599"/>
      <c r="B5" s="2875"/>
      <c r="C5" s="2876"/>
      <c r="D5" s="2876"/>
      <c r="E5" s="2876"/>
      <c r="F5" s="2877"/>
      <c r="G5" s="2879"/>
      <c r="H5" s="2876"/>
      <c r="I5" s="2876"/>
      <c r="J5" s="2877"/>
      <c r="K5" s="653" t="s">
        <v>68</v>
      </c>
      <c r="L5" s="654" t="str">
        <f>IFERROR(IF(L4="","",CHOOSE(WEEKDAY(L4,1),"日","月","火","水","木","金","土")),"")</f>
        <v/>
      </c>
      <c r="M5" s="654" t="str">
        <f t="shared" ref="M5:AP5" si="2">IFERROR(IF(M4="","",CHOOSE(WEEKDAY(M4,1),"日","月","火","水","木","金","土")),"")</f>
        <v/>
      </c>
      <c r="N5" s="654" t="str">
        <f t="shared" si="2"/>
        <v/>
      </c>
      <c r="O5" s="654" t="str">
        <f t="shared" si="2"/>
        <v/>
      </c>
      <c r="P5" s="654" t="str">
        <f t="shared" si="2"/>
        <v/>
      </c>
      <c r="Q5" s="654" t="str">
        <f t="shared" si="2"/>
        <v/>
      </c>
      <c r="R5" s="654" t="str">
        <f t="shared" si="2"/>
        <v/>
      </c>
      <c r="S5" s="654" t="str">
        <f t="shared" si="2"/>
        <v/>
      </c>
      <c r="T5" s="654" t="str">
        <f t="shared" si="2"/>
        <v/>
      </c>
      <c r="U5" s="654" t="str">
        <f t="shared" si="2"/>
        <v/>
      </c>
      <c r="V5" s="654" t="str">
        <f t="shared" si="2"/>
        <v/>
      </c>
      <c r="W5" s="654" t="str">
        <f t="shared" si="2"/>
        <v/>
      </c>
      <c r="X5" s="654" t="str">
        <f t="shared" si="2"/>
        <v/>
      </c>
      <c r="Y5" s="654" t="str">
        <f t="shared" si="2"/>
        <v/>
      </c>
      <c r="Z5" s="654" t="str">
        <f t="shared" si="2"/>
        <v/>
      </c>
      <c r="AA5" s="654" t="str">
        <f t="shared" si="2"/>
        <v/>
      </c>
      <c r="AB5" s="654" t="str">
        <f t="shared" si="2"/>
        <v/>
      </c>
      <c r="AC5" s="654" t="str">
        <f t="shared" si="2"/>
        <v/>
      </c>
      <c r="AD5" s="654" t="str">
        <f t="shared" si="2"/>
        <v/>
      </c>
      <c r="AE5" s="654" t="str">
        <f t="shared" si="2"/>
        <v/>
      </c>
      <c r="AF5" s="654" t="str">
        <f t="shared" si="2"/>
        <v/>
      </c>
      <c r="AG5" s="654" t="str">
        <f t="shared" si="2"/>
        <v/>
      </c>
      <c r="AH5" s="654" t="str">
        <f t="shared" si="2"/>
        <v/>
      </c>
      <c r="AI5" s="654" t="str">
        <f t="shared" si="2"/>
        <v/>
      </c>
      <c r="AJ5" s="654" t="str">
        <f t="shared" si="2"/>
        <v/>
      </c>
      <c r="AK5" s="654" t="str">
        <f t="shared" si="2"/>
        <v/>
      </c>
      <c r="AL5" s="654" t="str">
        <f t="shared" si="2"/>
        <v/>
      </c>
      <c r="AM5" s="654" t="str">
        <f t="shared" si="2"/>
        <v/>
      </c>
      <c r="AN5" s="654" t="str">
        <f t="shared" si="2"/>
        <v/>
      </c>
      <c r="AO5" s="654" t="str">
        <f t="shared" si="2"/>
        <v/>
      </c>
      <c r="AP5" s="654" t="str">
        <f t="shared" si="2"/>
        <v/>
      </c>
      <c r="AQ5" s="2882"/>
      <c r="AR5" s="2883"/>
      <c r="AY5" s="655"/>
      <c r="AZ5" s="656" t="s">
        <v>1104</v>
      </c>
      <c r="BA5" s="2863" t="s">
        <v>242</v>
      </c>
      <c r="BB5" s="2864"/>
      <c r="BC5" s="657" t="s">
        <v>1105</v>
      </c>
      <c r="BD5" s="658">
        <v>0.29166666666666669</v>
      </c>
      <c r="BE5" s="659"/>
      <c r="BF5" s="658">
        <v>0.3125</v>
      </c>
      <c r="BG5" s="658"/>
      <c r="BH5" s="658">
        <v>0.33333333333333298</v>
      </c>
      <c r="BI5" s="659"/>
      <c r="BJ5" s="658">
        <v>0.35416666666666702</v>
      </c>
      <c r="BK5" s="658"/>
      <c r="BL5" s="658">
        <v>0.375</v>
      </c>
      <c r="BM5" s="659"/>
      <c r="BN5" s="658">
        <v>0.39583333333333398</v>
      </c>
      <c r="BO5" s="658"/>
      <c r="BP5" s="658">
        <v>0.41666666666666702</v>
      </c>
      <c r="BQ5" s="659"/>
      <c r="BR5" s="658">
        <v>0.4375</v>
      </c>
      <c r="BS5" s="658"/>
      <c r="BT5" s="658">
        <v>0.45833333333333398</v>
      </c>
      <c r="BU5" s="659"/>
      <c r="BV5" s="658">
        <v>0.47916666666666702</v>
      </c>
      <c r="BW5" s="658"/>
      <c r="BX5" s="658">
        <v>0.5</v>
      </c>
      <c r="BY5" s="659"/>
      <c r="BZ5" s="658">
        <v>0.52083333333333304</v>
      </c>
      <c r="CA5" s="658"/>
      <c r="CB5" s="658">
        <v>0.54166666666666696</v>
      </c>
      <c r="CC5" s="659"/>
      <c r="CD5" s="658">
        <v>0.5625</v>
      </c>
      <c r="CE5" s="658"/>
      <c r="CF5" s="658">
        <v>0.58333333333333304</v>
      </c>
      <c r="CG5" s="659"/>
      <c r="CH5" s="658">
        <v>0.60416666666666696</v>
      </c>
      <c r="CI5" s="658"/>
      <c r="CJ5" s="658">
        <v>0.625</v>
      </c>
      <c r="CK5" s="659"/>
      <c r="CL5" s="658">
        <v>0.64583333333333304</v>
      </c>
      <c r="CM5" s="658"/>
      <c r="CN5" s="658">
        <v>0.66666666666666696</v>
      </c>
      <c r="CO5" s="659"/>
      <c r="CP5" s="658">
        <v>0.6875</v>
      </c>
      <c r="CQ5" s="658"/>
      <c r="CR5" s="658">
        <v>0.70833333333333304</v>
      </c>
      <c r="CS5" s="659"/>
      <c r="CT5" s="658">
        <v>0.72916666666666596</v>
      </c>
      <c r="CU5" s="658"/>
      <c r="CV5" s="658">
        <v>0.749999999999999</v>
      </c>
      <c r="CW5" s="659"/>
      <c r="CX5" s="658">
        <v>0.77083333333333204</v>
      </c>
      <c r="CY5" s="658"/>
      <c r="CZ5" s="658">
        <v>0.79166666666666496</v>
      </c>
      <c r="DA5" s="660"/>
    </row>
    <row r="6" spans="1:105" ht="14.1" customHeight="1">
      <c r="A6" s="599"/>
      <c r="B6" s="2865"/>
      <c r="C6" s="2866"/>
      <c r="D6" s="2866"/>
      <c r="E6" s="2866"/>
      <c r="F6" s="2867"/>
      <c r="G6" s="2868" t="s">
        <v>853</v>
      </c>
      <c r="H6" s="2869"/>
      <c r="I6" s="2869"/>
      <c r="J6" s="2870"/>
      <c r="K6" s="641"/>
      <c r="L6" s="641"/>
      <c r="M6" s="641"/>
      <c r="N6" s="641"/>
      <c r="O6" s="641"/>
      <c r="P6" s="641"/>
      <c r="Q6" s="641"/>
      <c r="R6" s="641"/>
      <c r="S6" s="641"/>
      <c r="T6" s="641"/>
      <c r="U6" s="641"/>
      <c r="V6" s="641"/>
      <c r="W6" s="641"/>
      <c r="X6" s="641"/>
      <c r="Y6" s="641"/>
      <c r="Z6" s="641"/>
      <c r="AA6" s="641"/>
      <c r="AB6" s="641"/>
      <c r="AC6" s="641"/>
      <c r="AD6" s="641"/>
      <c r="AE6" s="641"/>
      <c r="AF6" s="641"/>
      <c r="AG6" s="641"/>
      <c r="AH6" s="641"/>
      <c r="AI6" s="641"/>
      <c r="AJ6" s="641"/>
      <c r="AK6" s="641"/>
      <c r="AL6" s="641"/>
      <c r="AM6" s="641"/>
      <c r="AN6" s="641"/>
      <c r="AO6" s="641"/>
      <c r="AP6" s="641"/>
      <c r="AQ6" s="2868"/>
      <c r="AR6" s="2871"/>
      <c r="AS6" s="661"/>
      <c r="AT6" s="661"/>
      <c r="AU6" s="661"/>
      <c r="AY6" s="655"/>
      <c r="AZ6" s="662">
        <v>1</v>
      </c>
      <c r="BA6" s="2858" t="str">
        <f t="shared" ref="BA6:BA24" si="3">IF(B6="","",B6)</f>
        <v/>
      </c>
      <c r="BB6" s="2859"/>
      <c r="BC6" s="663"/>
      <c r="BD6" s="664" t="str">
        <f>IF($BC6="","",IF(VLOOKUP($BC6,$AZ$27:$DA$41,5,0)="","",VLOOKUP($BC6,$AZ$27:$DA$41,5,0)))</f>
        <v/>
      </c>
      <c r="BE6" s="665" t="str">
        <f>IF($BC6="","",IF(VLOOKUP($BC6,$AZ$27:$DA$41,6,0)="","",VLOOKUP($BC6,$AZ$27:$DA$41,6,0)))</f>
        <v/>
      </c>
      <c r="BF6" s="665" t="str">
        <f>IF($BC6="","",IF(VLOOKUP($BC6,$AZ$27:$DA$41,7,0)="","",VLOOKUP($BC6,$AZ$27:$DA$41,7,0)))</f>
        <v/>
      </c>
      <c r="BG6" s="665" t="str">
        <f>IF($BC6="","",IF(VLOOKUP($BC6,$AZ$27:$DA$41,8,0)="","",VLOOKUP($BC6,$AZ$27:$DA$41,8,0)))</f>
        <v/>
      </c>
      <c r="BH6" s="665" t="str">
        <f>IF($BC6="","",IF(VLOOKUP($BC6,$AZ$27:$DA$41,9,0)="","",VLOOKUP($BC6,$AZ$27:$DA$41,9,0)))</f>
        <v/>
      </c>
      <c r="BI6" s="665" t="str">
        <f>IF($BC6="","",IF(VLOOKUP($BC6,$AZ$27:$DA$41,10,0)="","",VLOOKUP($BC6,$AZ$27:$DA$41,10,0)))</f>
        <v/>
      </c>
      <c r="BJ6" s="665" t="str">
        <f>IF($BC6="","",IF(VLOOKUP($BC6,$AZ$27:$DA$41,11,0)="","",VLOOKUP($BC6,$AZ$27:$DA$41,11,0)))</f>
        <v/>
      </c>
      <c r="BK6" s="665" t="str">
        <f>IF($BC6="","",IF(VLOOKUP($BC6,$AZ$27:$DA$41,12,0)="","",VLOOKUP($BC6,$AZ$27:$DA$41,12,0)))</f>
        <v/>
      </c>
      <c r="BL6" s="665" t="str">
        <f>IF($BC6="","",IF(VLOOKUP($BC6,$AZ$27:$DA$41,13,0)="","",VLOOKUP($BC6,$AZ$27:$DA$41,13,0)))</f>
        <v/>
      </c>
      <c r="BM6" s="665" t="str">
        <f>IF($BC6="","",IF(VLOOKUP($BC6,$AZ$27:$DA$41,14,0)="","",VLOOKUP($BC6,$AZ$27:$DA$41,14,0)))</f>
        <v/>
      </c>
      <c r="BN6" s="665" t="str">
        <f>IF($BC6="","",IF(VLOOKUP($BC6,$AZ$27:$DA$41,15,0)="","",VLOOKUP($BC6,$AZ$27:$DA$41,15,0)))</f>
        <v/>
      </c>
      <c r="BO6" s="665" t="str">
        <f>IF($BC6="","",IF(VLOOKUP($BC6,$AZ$27:$DA$41,16,0)="","",VLOOKUP($BC6,$AZ$27:$DA$41,16,0)))</f>
        <v/>
      </c>
      <c r="BP6" s="665" t="str">
        <f>IF($BC6="","",IF(VLOOKUP($BC6,$AZ$27:$DA$41,17,0)="","",VLOOKUP($BC6,$AZ$27:$DA$41,17,0)))</f>
        <v/>
      </c>
      <c r="BQ6" s="665" t="str">
        <f>IF($BC6="","",IF(VLOOKUP($BC6,$AZ$27:$DA$41,18,0)="","",VLOOKUP($BC6,$AZ$27:$DA$41,18,0)))</f>
        <v/>
      </c>
      <c r="BR6" s="665" t="str">
        <f>IF($BC6="","",IF(VLOOKUP($BC6,$AZ$27:$DA$41,19,0)="","",VLOOKUP($BC6,$AZ$27:$DA$41,19,0)))</f>
        <v/>
      </c>
      <c r="BS6" s="665" t="str">
        <f>IF($BC6="","",IF(VLOOKUP($BC6,$AZ$27:$DA$41,20,0)="","",VLOOKUP($BC6,$AZ$27:$DA$41,20,0)))</f>
        <v/>
      </c>
      <c r="BT6" s="665" t="str">
        <f>IF($BC6="","",IF(VLOOKUP($BC6,$AZ$27:$DA$41,21,0)="","",VLOOKUP($BC6,$AZ$27:$DA$41,21,0)))</f>
        <v/>
      </c>
      <c r="BU6" s="665" t="str">
        <f>IF($BC6="","",IF(VLOOKUP($BC6,$AZ$27:$DA$41,22,0)="","",VLOOKUP($BC6,$AZ$27:$DA$41,22,0)))</f>
        <v/>
      </c>
      <c r="BV6" s="665" t="str">
        <f>IF($BC6="","",IF(VLOOKUP($BC6,$AZ$27:$DA$41,23,0)="","",VLOOKUP($BC6,$AZ$27:$DA$41,23,0)))</f>
        <v/>
      </c>
      <c r="BW6" s="665" t="str">
        <f>IF($BC6="","",IF(VLOOKUP($BC6,$AZ$27:$DA$41,24,0)="","",VLOOKUP($BC6,$AZ$27:$DA$41,24,0)))</f>
        <v/>
      </c>
      <c r="BX6" s="665" t="str">
        <f>IF($BC6="","",IF(VLOOKUP($BC6,$AZ$27:$DA$41,25,0)="","",VLOOKUP($BC6,$AZ$27:$DA$41,25,0)))</f>
        <v/>
      </c>
      <c r="BY6" s="665" t="str">
        <f>IF($BC6="","",IF(VLOOKUP($BC6,$AZ$27:$DA$41,26,0)="","",VLOOKUP($BC6,$AZ$27:$DA$41,26,0)))</f>
        <v/>
      </c>
      <c r="BZ6" s="665" t="str">
        <f>IF($BC6="","",IF(VLOOKUP($BC6,$AZ$27:$DA$41,27,0)="","",VLOOKUP($BC6,$AZ$27:$DA$41,27,0)))</f>
        <v/>
      </c>
      <c r="CA6" s="665" t="str">
        <f>IF($BC6="","",IF(VLOOKUP($BC6,$AZ$27:$DA$41,28,0)="","",VLOOKUP($BC6,$AZ$27:$DA$41,28,0)))</f>
        <v/>
      </c>
      <c r="CB6" s="665" t="str">
        <f>IF($BC6="","",IF(VLOOKUP($BC6,$AZ$27:$DA$41,29,0)="","",VLOOKUP($BC6,$AZ$27:$DA$41,29,0)))</f>
        <v/>
      </c>
      <c r="CC6" s="665" t="str">
        <f>IF($BC6="","",IF(VLOOKUP($BC6,$AZ$27:$DA$41,30,0)="","",VLOOKUP($BC6,$AZ$27:$DA$41,30,0)))</f>
        <v/>
      </c>
      <c r="CD6" s="665" t="str">
        <f>IF($BC6="","",IF(VLOOKUP($BC6,$AZ$27:$DA$41,31,0)="","",VLOOKUP($BC6,$AZ$27:$DA$41,31,0)))</f>
        <v/>
      </c>
      <c r="CE6" s="665" t="str">
        <f>IF($BC6="","",IF(VLOOKUP($BC6,$AZ$27:$DA$41,32,0)="","",VLOOKUP($BC6,$AZ$27:$DA$41,32,0)))</f>
        <v/>
      </c>
      <c r="CF6" s="665" t="str">
        <f>IF($BC6="","",IF(VLOOKUP($BC6,$AZ$27:$DA$41,33,0)="","",VLOOKUP($BC6,$AZ$27:$DA$41,33,0)))</f>
        <v/>
      </c>
      <c r="CG6" s="665" t="str">
        <f>IF($BC6="","",IF(VLOOKUP($BC6,$AZ$27:$DA$41,34,0)="","",VLOOKUP($BC6,$AZ$27:$DA$41,34,0)))</f>
        <v/>
      </c>
      <c r="CH6" s="665" t="str">
        <f>IF($BC6="","",IF(VLOOKUP($BC6,$AZ$27:$DA$41,35,0)="","",VLOOKUP($BC6,$AZ$27:$DA$41,35,0)))</f>
        <v/>
      </c>
      <c r="CI6" s="665" t="str">
        <f>IF($BC6="","",IF(VLOOKUP($BC6,$AZ$27:$DA$41,36,0)="","",VLOOKUP($BC6,$AZ$27:$DA$41,36,0)))</f>
        <v/>
      </c>
      <c r="CJ6" s="665" t="str">
        <f>IF($BC6="","",IF(VLOOKUP($BC6,$AZ$27:$DA$41,37,0)="","",VLOOKUP($BC6,$AZ$27:$DA$41,37,0)))</f>
        <v/>
      </c>
      <c r="CK6" s="665" t="str">
        <f>IF($BC6="","",IF(VLOOKUP($BC6,$AZ$27:$DA$41,38,0)="","",VLOOKUP($BC6,$AZ$27:$DA$41,38,0)))</f>
        <v/>
      </c>
      <c r="CL6" s="665" t="str">
        <f>IF($BC6="","",IF(VLOOKUP($BC6,$AZ$27:$DA$41,39,0)="","",VLOOKUP($BC6,$AZ$27:$DA$41,39,0)))</f>
        <v/>
      </c>
      <c r="CM6" s="665" t="str">
        <f>IF($BC6="","",IF(VLOOKUP($BC6,$AZ$27:$DA$41,40,0)="","",VLOOKUP($BC6,$AZ$27:$DA$41,40,0)))</f>
        <v/>
      </c>
      <c r="CN6" s="665" t="str">
        <f>IF($BC6="","",IF(VLOOKUP($BC6,$AZ$27:$DA$41,41,0)="","",VLOOKUP($BC6,$AZ$27:$DA$41,41,0)))</f>
        <v/>
      </c>
      <c r="CO6" s="665" t="str">
        <f>IF($BC6="","",IF(VLOOKUP($BC6,$AZ$27:$DA$41,42,0)="","",VLOOKUP($BC6,$AZ$27:$DA$41,42,0)))</f>
        <v/>
      </c>
      <c r="CP6" s="665" t="str">
        <f>IF($BC6="","",IF(VLOOKUP($BC6,$AZ$27:$DA$41,43,0)="","",VLOOKUP($BC6,$AZ$27:$DA$41,43,0)))</f>
        <v/>
      </c>
      <c r="CQ6" s="665" t="str">
        <f>IF($BC6="","",IF(VLOOKUP($BC6,$AZ$27:$DA$41,44,0)="","",VLOOKUP($BC6,$AZ$27:$DA$41,44,0)))</f>
        <v/>
      </c>
      <c r="CR6" s="665" t="str">
        <f>IF($BC6="","",IF(VLOOKUP($BC6,$AZ$27:$DA$41,45,0)="","",VLOOKUP($BC6,$AZ$27:$DA$41,45,0)))</f>
        <v/>
      </c>
      <c r="CS6" s="665" t="str">
        <f>IF($BC6="","",IF(VLOOKUP($BC6,$AZ$27:$DA$41,46,0)="","",VLOOKUP($BC6,$AZ$27:$DA$41,46,0)))</f>
        <v/>
      </c>
      <c r="CT6" s="665" t="str">
        <f>IF($BC6="","",IF(VLOOKUP($BC6,$AZ$27:$DA$41,47,0)="","",VLOOKUP($BC6,$AZ$27:$DA$41,47,0)))</f>
        <v/>
      </c>
      <c r="CU6" s="665" t="str">
        <f>IF($BC6="","",IF(VLOOKUP($BC6,$AZ$27:$DA$41,48,0)="","",VLOOKUP($BC6,$AZ$27:$DA$41,48,0)))</f>
        <v/>
      </c>
      <c r="CV6" s="665" t="str">
        <f>IF($BC6="","",IF(VLOOKUP($BC6,$AZ$27:$DA$41,49,0)="","",VLOOKUP($BC6,$AZ$27:$DA$41,49,0)))</f>
        <v/>
      </c>
      <c r="CW6" s="665" t="str">
        <f>IF($BC6="","",IF(VLOOKUP($BC6,$AZ$27:$DA$41,50,0)="","",VLOOKUP($BC6,$AZ$27:$DA$41,50,0)))</f>
        <v/>
      </c>
      <c r="CX6" s="665" t="str">
        <f>IF($BC6="","",IF(VLOOKUP($BC6,$AZ$27:$DA$41,51,0)="","",VLOOKUP($BC6,$AZ$27:$DA$41,51,0)))</f>
        <v/>
      </c>
      <c r="CY6" s="665" t="str">
        <f>IF($BC6="","",IF(VLOOKUP($BC6,$AZ$27:$DA$41,52,0)="","",VLOOKUP($BC6,$AZ$27:$DA$41,52,0)))</f>
        <v/>
      </c>
      <c r="CZ6" s="665" t="str">
        <f>IF($BC6="","",IF(VLOOKUP($BC6,$AZ$27:$DA$41,53,0)="","",VLOOKUP($BC6,$AZ$27:$DA$41,53,0)))</f>
        <v/>
      </c>
      <c r="DA6" s="665" t="str">
        <f>IF($BC6="","",IF(VLOOKUP($BC6,$AZ$27:$DA$41,54,0)="","",VLOOKUP($BC6,$AZ$27:$DA$41,54,0)))</f>
        <v/>
      </c>
    </row>
    <row r="7" spans="1:105" ht="14.1" customHeight="1">
      <c r="A7" s="599"/>
      <c r="B7" s="2841"/>
      <c r="C7" s="2842"/>
      <c r="D7" s="2842"/>
      <c r="E7" s="2842"/>
      <c r="F7" s="2843"/>
      <c r="G7" s="2844" t="s">
        <v>1586</v>
      </c>
      <c r="H7" s="2851"/>
      <c r="I7" s="2851"/>
      <c r="J7" s="2852"/>
      <c r="K7" s="346"/>
      <c r="L7" s="346"/>
      <c r="M7" s="346"/>
      <c r="N7" s="346"/>
      <c r="O7" s="346"/>
      <c r="P7" s="346"/>
      <c r="Q7" s="346"/>
      <c r="R7" s="346"/>
      <c r="S7" s="346"/>
      <c r="T7" s="346"/>
      <c r="U7" s="346"/>
      <c r="V7" s="346"/>
      <c r="W7" s="346"/>
      <c r="X7" s="346"/>
      <c r="Y7" s="346"/>
      <c r="Z7" s="346"/>
      <c r="AA7" s="346"/>
      <c r="AB7" s="346"/>
      <c r="AC7" s="346"/>
      <c r="AD7" s="346"/>
      <c r="AE7" s="346"/>
      <c r="AF7" s="346"/>
      <c r="AG7" s="346"/>
      <c r="AH7" s="346"/>
      <c r="AI7" s="346"/>
      <c r="AJ7" s="346"/>
      <c r="AK7" s="346"/>
      <c r="AL7" s="346"/>
      <c r="AM7" s="346"/>
      <c r="AN7" s="346"/>
      <c r="AO7" s="346"/>
      <c r="AP7" s="346"/>
      <c r="AQ7" s="2847"/>
      <c r="AR7" s="2848"/>
      <c r="AY7" s="655"/>
      <c r="AZ7" s="662">
        <v>2</v>
      </c>
      <c r="BA7" s="2858" t="str">
        <f t="shared" si="3"/>
        <v/>
      </c>
      <c r="BB7" s="2859"/>
      <c r="BC7" s="666"/>
      <c r="BD7" s="664" t="str">
        <f t="shared" ref="BD7:BD24" si="4">IF($BC7="","",IF(VLOOKUP($BC7,$AZ$27:$DA$41,5,0)="","",VLOOKUP($BC7,$AZ$27:$DA$41,5,0)))</f>
        <v/>
      </c>
      <c r="BE7" s="665" t="str">
        <f t="shared" ref="BE7:BE24" si="5">IF($BC7="","",IF(VLOOKUP($BC7,$AZ$27:$DA$41,6,0)="","",VLOOKUP($BC7,$AZ$27:$DA$41,6,0)))</f>
        <v/>
      </c>
      <c r="BF7" s="665" t="str">
        <f t="shared" ref="BF7:BF24" si="6">IF($BC7="","",IF(VLOOKUP($BC7,$AZ$27:$DA$41,7,0)="","",VLOOKUP($BC7,$AZ$27:$DA$41,7,0)))</f>
        <v/>
      </c>
      <c r="BG7" s="665" t="str">
        <f t="shared" ref="BG7:BG24" si="7">IF($BC7="","",IF(VLOOKUP($BC7,$AZ$27:$DA$41,8,0)="","",VLOOKUP($BC7,$AZ$27:$DA$41,8,0)))</f>
        <v/>
      </c>
      <c r="BH7" s="665" t="str">
        <f t="shared" ref="BH7:BH24" si="8">IF($BC7="","",IF(VLOOKUP($BC7,$AZ$27:$DA$41,9,0)="","",VLOOKUP($BC7,$AZ$27:$DA$41,9,0)))</f>
        <v/>
      </c>
      <c r="BI7" s="665" t="str">
        <f t="shared" ref="BI7:BI24" si="9">IF($BC7="","",IF(VLOOKUP($BC7,$AZ$27:$DA$41,10,0)="","",VLOOKUP($BC7,$AZ$27:$DA$41,10,0)))</f>
        <v/>
      </c>
      <c r="BJ7" s="665" t="str">
        <f t="shared" ref="BJ7:BJ24" si="10">IF($BC7="","",IF(VLOOKUP($BC7,$AZ$27:$DA$41,11,0)="","",VLOOKUP($BC7,$AZ$27:$DA$41,11,0)))</f>
        <v/>
      </c>
      <c r="BK7" s="665" t="str">
        <f t="shared" ref="BK7:BK24" si="11">IF($BC7="","",IF(VLOOKUP($BC7,$AZ$27:$DA$41,12,0)="","",VLOOKUP($BC7,$AZ$27:$DA$41,12,0)))</f>
        <v/>
      </c>
      <c r="BL7" s="665" t="str">
        <f t="shared" ref="BL7:BL24" si="12">IF($BC7="","",IF(VLOOKUP($BC7,$AZ$27:$DA$41,13,0)="","",VLOOKUP($BC7,$AZ$27:$DA$41,13,0)))</f>
        <v/>
      </c>
      <c r="BM7" s="665" t="str">
        <f t="shared" ref="BM7:BM24" si="13">IF($BC7="","",IF(VLOOKUP($BC7,$AZ$27:$DA$41,14,0)="","",VLOOKUP($BC7,$AZ$27:$DA$41,14,0)))</f>
        <v/>
      </c>
      <c r="BN7" s="665" t="str">
        <f t="shared" ref="BN7:BN24" si="14">IF($BC7="","",IF(VLOOKUP($BC7,$AZ$27:$DA$41,15,0)="","",VLOOKUP($BC7,$AZ$27:$DA$41,15,0)))</f>
        <v/>
      </c>
      <c r="BO7" s="665" t="str">
        <f t="shared" ref="BO7:BO24" si="15">IF($BC7="","",IF(VLOOKUP($BC7,$AZ$27:$DA$41,16,0)="","",VLOOKUP($BC7,$AZ$27:$DA$41,16,0)))</f>
        <v/>
      </c>
      <c r="BP7" s="665" t="str">
        <f t="shared" ref="BP7:BP24" si="16">IF($BC7="","",IF(VLOOKUP($BC7,$AZ$27:$DA$41,17,0)="","",VLOOKUP($BC7,$AZ$27:$DA$41,17,0)))</f>
        <v/>
      </c>
      <c r="BQ7" s="665" t="str">
        <f t="shared" ref="BQ7:BQ24" si="17">IF($BC7="","",IF(VLOOKUP($BC7,$AZ$27:$DA$41,18,0)="","",VLOOKUP($BC7,$AZ$27:$DA$41,18,0)))</f>
        <v/>
      </c>
      <c r="BR7" s="665" t="str">
        <f t="shared" ref="BR7:BR24" si="18">IF($BC7="","",IF(VLOOKUP($BC7,$AZ$27:$DA$41,19,0)="","",VLOOKUP($BC7,$AZ$27:$DA$41,19,0)))</f>
        <v/>
      </c>
      <c r="BS7" s="665" t="str">
        <f t="shared" ref="BS7:BS24" si="19">IF($BC7="","",IF(VLOOKUP($BC7,$AZ$27:$DA$41,20,0)="","",VLOOKUP($BC7,$AZ$27:$DA$41,20,0)))</f>
        <v/>
      </c>
      <c r="BT7" s="665" t="str">
        <f t="shared" ref="BT7:BT24" si="20">IF($BC7="","",IF(VLOOKUP($BC7,$AZ$27:$DA$41,21,0)="","",VLOOKUP($BC7,$AZ$27:$DA$41,21,0)))</f>
        <v/>
      </c>
      <c r="BU7" s="665" t="str">
        <f t="shared" ref="BU7:BU24" si="21">IF($BC7="","",IF(VLOOKUP($BC7,$AZ$27:$DA$41,22,0)="","",VLOOKUP($BC7,$AZ$27:$DA$41,22,0)))</f>
        <v/>
      </c>
      <c r="BV7" s="665" t="str">
        <f t="shared" ref="BV7:BV24" si="22">IF($BC7="","",IF(VLOOKUP($BC7,$AZ$27:$DA$41,23,0)="","",VLOOKUP($BC7,$AZ$27:$DA$41,23,0)))</f>
        <v/>
      </c>
      <c r="BW7" s="665" t="str">
        <f t="shared" ref="BW7:BW24" si="23">IF($BC7="","",IF(VLOOKUP($BC7,$AZ$27:$DA$41,24,0)="","",VLOOKUP($BC7,$AZ$27:$DA$41,24,0)))</f>
        <v/>
      </c>
      <c r="BX7" s="665" t="str">
        <f t="shared" ref="BX7:BX24" si="24">IF($BC7="","",IF(VLOOKUP($BC7,$AZ$27:$DA$41,25,0)="","",VLOOKUP($BC7,$AZ$27:$DA$41,25,0)))</f>
        <v/>
      </c>
      <c r="BY7" s="665" t="str">
        <f t="shared" ref="BY7:BY24" si="25">IF($BC7="","",IF(VLOOKUP($BC7,$AZ$27:$DA$41,26,0)="","",VLOOKUP($BC7,$AZ$27:$DA$41,26,0)))</f>
        <v/>
      </c>
      <c r="BZ7" s="665" t="str">
        <f t="shared" ref="BZ7:BZ24" si="26">IF($BC7="","",IF(VLOOKUP($BC7,$AZ$27:$DA$41,27,0)="","",VLOOKUP($BC7,$AZ$27:$DA$41,27,0)))</f>
        <v/>
      </c>
      <c r="CA7" s="665" t="str">
        <f t="shared" ref="CA7:CA24" si="27">IF($BC7="","",IF(VLOOKUP($BC7,$AZ$27:$DA$41,28,0)="","",VLOOKUP($BC7,$AZ$27:$DA$41,28,0)))</f>
        <v/>
      </c>
      <c r="CB7" s="665" t="str">
        <f t="shared" ref="CB7:CB24" si="28">IF($BC7="","",IF(VLOOKUP($BC7,$AZ$27:$DA$41,29,0)="","",VLOOKUP($BC7,$AZ$27:$DA$41,29,0)))</f>
        <v/>
      </c>
      <c r="CC7" s="665" t="str">
        <f t="shared" ref="CC7:CC24" si="29">IF($BC7="","",IF(VLOOKUP($BC7,$AZ$27:$DA$41,30,0)="","",VLOOKUP($BC7,$AZ$27:$DA$41,30,0)))</f>
        <v/>
      </c>
      <c r="CD7" s="665" t="str">
        <f t="shared" ref="CD7:CD24" si="30">IF($BC7="","",IF(VLOOKUP($BC7,$AZ$27:$DA$41,31,0)="","",VLOOKUP($BC7,$AZ$27:$DA$41,31,0)))</f>
        <v/>
      </c>
      <c r="CE7" s="665" t="str">
        <f t="shared" ref="CE7:CE24" si="31">IF($BC7="","",IF(VLOOKUP($BC7,$AZ$27:$DA$41,32,0)="","",VLOOKUP($BC7,$AZ$27:$DA$41,32,0)))</f>
        <v/>
      </c>
      <c r="CF7" s="665" t="str">
        <f t="shared" ref="CF7:CF24" si="32">IF($BC7="","",IF(VLOOKUP($BC7,$AZ$27:$DA$41,33,0)="","",VLOOKUP($BC7,$AZ$27:$DA$41,33,0)))</f>
        <v/>
      </c>
      <c r="CG7" s="665" t="str">
        <f t="shared" ref="CG7:CG24" si="33">IF($BC7="","",IF(VLOOKUP($BC7,$AZ$27:$DA$41,34,0)="","",VLOOKUP($BC7,$AZ$27:$DA$41,34,0)))</f>
        <v/>
      </c>
      <c r="CH7" s="665" t="str">
        <f t="shared" ref="CH7:CH24" si="34">IF($BC7="","",IF(VLOOKUP($BC7,$AZ$27:$DA$41,35,0)="","",VLOOKUP($BC7,$AZ$27:$DA$41,35,0)))</f>
        <v/>
      </c>
      <c r="CI7" s="665" t="str">
        <f t="shared" ref="CI7:CI24" si="35">IF($BC7="","",IF(VLOOKUP($BC7,$AZ$27:$DA$41,36,0)="","",VLOOKUP($BC7,$AZ$27:$DA$41,36,0)))</f>
        <v/>
      </c>
      <c r="CJ7" s="665" t="str">
        <f t="shared" ref="CJ7:CJ24" si="36">IF($BC7="","",IF(VLOOKUP($BC7,$AZ$27:$DA$41,37,0)="","",VLOOKUP($BC7,$AZ$27:$DA$41,37,0)))</f>
        <v/>
      </c>
      <c r="CK7" s="665" t="str">
        <f t="shared" ref="CK7:CK24" si="37">IF($BC7="","",IF(VLOOKUP($BC7,$AZ$27:$DA$41,38,0)="","",VLOOKUP($BC7,$AZ$27:$DA$41,38,0)))</f>
        <v/>
      </c>
      <c r="CL7" s="665" t="str">
        <f t="shared" ref="CL7:CL24" si="38">IF($BC7="","",IF(VLOOKUP($BC7,$AZ$27:$DA$41,39,0)="","",VLOOKUP($BC7,$AZ$27:$DA$41,39,0)))</f>
        <v/>
      </c>
      <c r="CM7" s="665" t="str">
        <f t="shared" ref="CM7:CM24" si="39">IF($BC7="","",IF(VLOOKUP($BC7,$AZ$27:$DA$41,40,0)="","",VLOOKUP($BC7,$AZ$27:$DA$41,40,0)))</f>
        <v/>
      </c>
      <c r="CN7" s="665" t="str">
        <f t="shared" ref="CN7:CN24" si="40">IF($BC7="","",IF(VLOOKUP($BC7,$AZ$27:$DA$41,41,0)="","",VLOOKUP($BC7,$AZ$27:$DA$41,41,0)))</f>
        <v/>
      </c>
      <c r="CO7" s="665" t="str">
        <f t="shared" ref="CO7:CO24" si="41">IF($BC7="","",IF(VLOOKUP($BC7,$AZ$27:$DA$41,42,0)="","",VLOOKUP($BC7,$AZ$27:$DA$41,42,0)))</f>
        <v/>
      </c>
      <c r="CP7" s="665" t="str">
        <f t="shared" ref="CP7:CP24" si="42">IF($BC7="","",IF(VLOOKUP($BC7,$AZ$27:$DA$41,43,0)="","",VLOOKUP($BC7,$AZ$27:$DA$41,43,0)))</f>
        <v/>
      </c>
      <c r="CQ7" s="665" t="str">
        <f t="shared" ref="CQ7:CQ24" si="43">IF($BC7="","",IF(VLOOKUP($BC7,$AZ$27:$DA$41,44,0)="","",VLOOKUP($BC7,$AZ$27:$DA$41,44,0)))</f>
        <v/>
      </c>
      <c r="CR7" s="665" t="str">
        <f t="shared" ref="CR7:CR24" si="44">IF($BC7="","",IF(VLOOKUP($BC7,$AZ$27:$DA$41,45,0)="","",VLOOKUP($BC7,$AZ$27:$DA$41,45,0)))</f>
        <v/>
      </c>
      <c r="CS7" s="665" t="str">
        <f t="shared" ref="CS7:CS24" si="45">IF($BC7="","",IF(VLOOKUP($BC7,$AZ$27:$DA$41,46,0)="","",VLOOKUP($BC7,$AZ$27:$DA$41,46,0)))</f>
        <v/>
      </c>
      <c r="CT7" s="665" t="str">
        <f t="shared" ref="CT7:CT24" si="46">IF($BC7="","",IF(VLOOKUP($BC7,$AZ$27:$DA$41,47,0)="","",VLOOKUP($BC7,$AZ$27:$DA$41,47,0)))</f>
        <v/>
      </c>
      <c r="CU7" s="665" t="str">
        <f t="shared" ref="CU7:CU24" si="47">IF($BC7="","",IF(VLOOKUP($BC7,$AZ$27:$DA$41,48,0)="","",VLOOKUP($BC7,$AZ$27:$DA$41,48,0)))</f>
        <v/>
      </c>
      <c r="CV7" s="665" t="str">
        <f t="shared" ref="CV7:CV24" si="48">IF($BC7="","",IF(VLOOKUP($BC7,$AZ$27:$DA$41,49,0)="","",VLOOKUP($BC7,$AZ$27:$DA$41,49,0)))</f>
        <v/>
      </c>
      <c r="CW7" s="665" t="str">
        <f t="shared" ref="CW7:CW24" si="49">IF($BC7="","",IF(VLOOKUP($BC7,$AZ$27:$DA$41,50,0)="","",VLOOKUP($BC7,$AZ$27:$DA$41,50,0)))</f>
        <v/>
      </c>
      <c r="CX7" s="665" t="str">
        <f t="shared" ref="CX7:CX24" si="50">IF($BC7="","",IF(VLOOKUP($BC7,$AZ$27:$DA$41,51,0)="","",VLOOKUP($BC7,$AZ$27:$DA$41,51,0)))</f>
        <v/>
      </c>
      <c r="CY7" s="665" t="str">
        <f t="shared" ref="CY7:CY24" si="51">IF($BC7="","",IF(VLOOKUP($BC7,$AZ$27:$DA$41,52,0)="","",VLOOKUP($BC7,$AZ$27:$DA$41,52,0)))</f>
        <v/>
      </c>
      <c r="CZ7" s="665" t="str">
        <f t="shared" ref="CZ7:CZ24" si="52">IF($BC7="","",IF(VLOOKUP($BC7,$AZ$27:$DA$41,53,0)="","",VLOOKUP($BC7,$AZ$27:$DA$41,53,0)))</f>
        <v/>
      </c>
      <c r="DA7" s="665" t="str">
        <f t="shared" ref="DA7:DA24" si="53">IF($BC7="","",IF(VLOOKUP($BC7,$AZ$27:$DA$41,54,0)="","",VLOOKUP($BC7,$AZ$27:$DA$41,54,0)))</f>
        <v/>
      </c>
    </row>
    <row r="8" spans="1:105" ht="14.1" customHeight="1">
      <c r="A8" s="599"/>
      <c r="B8" s="2841"/>
      <c r="C8" s="2842"/>
      <c r="D8" s="2842"/>
      <c r="E8" s="2842"/>
      <c r="F8" s="2843"/>
      <c r="G8" s="2844" t="s">
        <v>64</v>
      </c>
      <c r="H8" s="2845"/>
      <c r="I8" s="2845"/>
      <c r="J8" s="2846"/>
      <c r="K8" s="346"/>
      <c r="L8" s="346"/>
      <c r="M8" s="346"/>
      <c r="N8" s="346"/>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2847"/>
      <c r="AR8" s="2848"/>
      <c r="AY8" s="655"/>
      <c r="AZ8" s="662">
        <v>3</v>
      </c>
      <c r="BA8" s="2858" t="str">
        <f t="shared" si="3"/>
        <v/>
      </c>
      <c r="BB8" s="2859"/>
      <c r="BC8" s="666"/>
      <c r="BD8" s="664" t="str">
        <f t="shared" si="4"/>
        <v/>
      </c>
      <c r="BE8" s="665" t="str">
        <f t="shared" si="5"/>
        <v/>
      </c>
      <c r="BF8" s="665" t="str">
        <f t="shared" si="6"/>
        <v/>
      </c>
      <c r="BG8" s="665" t="str">
        <f t="shared" si="7"/>
        <v/>
      </c>
      <c r="BH8" s="665" t="str">
        <f t="shared" si="8"/>
        <v/>
      </c>
      <c r="BI8" s="665" t="str">
        <f t="shared" si="9"/>
        <v/>
      </c>
      <c r="BJ8" s="665" t="str">
        <f t="shared" si="10"/>
        <v/>
      </c>
      <c r="BK8" s="665" t="str">
        <f t="shared" si="11"/>
        <v/>
      </c>
      <c r="BL8" s="665" t="str">
        <f t="shared" si="12"/>
        <v/>
      </c>
      <c r="BM8" s="665" t="str">
        <f t="shared" si="13"/>
        <v/>
      </c>
      <c r="BN8" s="665" t="str">
        <f t="shared" si="14"/>
        <v/>
      </c>
      <c r="BO8" s="665" t="str">
        <f t="shared" si="15"/>
        <v/>
      </c>
      <c r="BP8" s="665" t="str">
        <f t="shared" si="16"/>
        <v/>
      </c>
      <c r="BQ8" s="665" t="str">
        <f t="shared" si="17"/>
        <v/>
      </c>
      <c r="BR8" s="665" t="str">
        <f t="shared" si="18"/>
        <v/>
      </c>
      <c r="BS8" s="665" t="str">
        <f t="shared" si="19"/>
        <v/>
      </c>
      <c r="BT8" s="665" t="str">
        <f t="shared" si="20"/>
        <v/>
      </c>
      <c r="BU8" s="665" t="str">
        <f t="shared" si="21"/>
        <v/>
      </c>
      <c r="BV8" s="665" t="str">
        <f t="shared" si="22"/>
        <v/>
      </c>
      <c r="BW8" s="665" t="str">
        <f t="shared" si="23"/>
        <v/>
      </c>
      <c r="BX8" s="665" t="str">
        <f t="shared" si="24"/>
        <v/>
      </c>
      <c r="BY8" s="665" t="str">
        <f t="shared" si="25"/>
        <v/>
      </c>
      <c r="BZ8" s="665" t="str">
        <f t="shared" si="26"/>
        <v/>
      </c>
      <c r="CA8" s="665" t="str">
        <f t="shared" si="27"/>
        <v/>
      </c>
      <c r="CB8" s="665" t="str">
        <f t="shared" si="28"/>
        <v/>
      </c>
      <c r="CC8" s="665" t="str">
        <f t="shared" si="29"/>
        <v/>
      </c>
      <c r="CD8" s="665" t="str">
        <f t="shared" si="30"/>
        <v/>
      </c>
      <c r="CE8" s="665" t="str">
        <f t="shared" si="31"/>
        <v/>
      </c>
      <c r="CF8" s="665" t="str">
        <f t="shared" si="32"/>
        <v/>
      </c>
      <c r="CG8" s="665" t="str">
        <f t="shared" si="33"/>
        <v/>
      </c>
      <c r="CH8" s="665" t="str">
        <f t="shared" si="34"/>
        <v/>
      </c>
      <c r="CI8" s="665" t="str">
        <f t="shared" si="35"/>
        <v/>
      </c>
      <c r="CJ8" s="665" t="str">
        <f t="shared" si="36"/>
        <v/>
      </c>
      <c r="CK8" s="665" t="str">
        <f t="shared" si="37"/>
        <v/>
      </c>
      <c r="CL8" s="665" t="str">
        <f t="shared" si="38"/>
        <v/>
      </c>
      <c r="CM8" s="665" t="str">
        <f t="shared" si="39"/>
        <v/>
      </c>
      <c r="CN8" s="665" t="str">
        <f t="shared" si="40"/>
        <v/>
      </c>
      <c r="CO8" s="665" t="str">
        <f t="shared" si="41"/>
        <v/>
      </c>
      <c r="CP8" s="665" t="str">
        <f t="shared" si="42"/>
        <v/>
      </c>
      <c r="CQ8" s="665" t="str">
        <f t="shared" si="43"/>
        <v/>
      </c>
      <c r="CR8" s="665" t="str">
        <f t="shared" si="44"/>
        <v/>
      </c>
      <c r="CS8" s="665" t="str">
        <f t="shared" si="45"/>
        <v/>
      </c>
      <c r="CT8" s="665" t="str">
        <f t="shared" si="46"/>
        <v/>
      </c>
      <c r="CU8" s="665" t="str">
        <f t="shared" si="47"/>
        <v/>
      </c>
      <c r="CV8" s="665" t="str">
        <f t="shared" si="48"/>
        <v/>
      </c>
      <c r="CW8" s="665" t="str">
        <f t="shared" si="49"/>
        <v/>
      </c>
      <c r="CX8" s="665" t="str">
        <f t="shared" si="50"/>
        <v/>
      </c>
      <c r="CY8" s="665" t="str">
        <f t="shared" si="51"/>
        <v/>
      </c>
      <c r="CZ8" s="665" t="str">
        <f t="shared" si="52"/>
        <v/>
      </c>
      <c r="DA8" s="665" t="str">
        <f t="shared" si="53"/>
        <v/>
      </c>
    </row>
    <row r="9" spans="1:105" ht="14.1" customHeight="1">
      <c r="A9" s="599"/>
      <c r="B9" s="2841"/>
      <c r="C9" s="2842"/>
      <c r="D9" s="2842"/>
      <c r="E9" s="2842"/>
      <c r="F9" s="2843"/>
      <c r="G9" s="2844" t="s">
        <v>64</v>
      </c>
      <c r="H9" s="2845"/>
      <c r="I9" s="2845"/>
      <c r="J9" s="2846"/>
      <c r="K9" s="642"/>
      <c r="L9" s="642"/>
      <c r="M9" s="642"/>
      <c r="N9" s="642"/>
      <c r="O9" s="642"/>
      <c r="P9" s="642"/>
      <c r="Q9" s="642"/>
      <c r="R9" s="642"/>
      <c r="S9" s="642"/>
      <c r="T9" s="642"/>
      <c r="U9" s="642"/>
      <c r="V9" s="642"/>
      <c r="W9" s="642"/>
      <c r="X9" s="642"/>
      <c r="Y9" s="642"/>
      <c r="Z9" s="642"/>
      <c r="AA9" s="642"/>
      <c r="AB9" s="642"/>
      <c r="AC9" s="642"/>
      <c r="AD9" s="642"/>
      <c r="AE9" s="642"/>
      <c r="AF9" s="642"/>
      <c r="AG9" s="642"/>
      <c r="AH9" s="642"/>
      <c r="AI9" s="642"/>
      <c r="AJ9" s="642"/>
      <c r="AK9" s="642"/>
      <c r="AL9" s="642"/>
      <c r="AM9" s="642"/>
      <c r="AN9" s="642"/>
      <c r="AO9" s="642"/>
      <c r="AP9" s="642"/>
      <c r="AQ9" s="2847"/>
      <c r="AR9" s="2848"/>
      <c r="AY9" s="655"/>
      <c r="AZ9" s="662">
        <v>4</v>
      </c>
      <c r="BA9" s="2858" t="str">
        <f t="shared" si="3"/>
        <v/>
      </c>
      <c r="BB9" s="2859"/>
      <c r="BC9" s="666"/>
      <c r="BD9" s="664" t="str">
        <f t="shared" si="4"/>
        <v/>
      </c>
      <c r="BE9" s="665" t="str">
        <f t="shared" si="5"/>
        <v/>
      </c>
      <c r="BF9" s="665" t="str">
        <f t="shared" si="6"/>
        <v/>
      </c>
      <c r="BG9" s="665" t="str">
        <f t="shared" si="7"/>
        <v/>
      </c>
      <c r="BH9" s="665" t="str">
        <f t="shared" si="8"/>
        <v/>
      </c>
      <c r="BI9" s="665" t="str">
        <f t="shared" si="9"/>
        <v/>
      </c>
      <c r="BJ9" s="665" t="str">
        <f t="shared" si="10"/>
        <v/>
      </c>
      <c r="BK9" s="665" t="str">
        <f t="shared" si="11"/>
        <v/>
      </c>
      <c r="BL9" s="665" t="str">
        <f t="shared" si="12"/>
        <v/>
      </c>
      <c r="BM9" s="665" t="str">
        <f t="shared" si="13"/>
        <v/>
      </c>
      <c r="BN9" s="665" t="str">
        <f t="shared" si="14"/>
        <v/>
      </c>
      <c r="BO9" s="665" t="str">
        <f t="shared" si="15"/>
        <v/>
      </c>
      <c r="BP9" s="665" t="str">
        <f t="shared" si="16"/>
        <v/>
      </c>
      <c r="BQ9" s="665" t="str">
        <f t="shared" si="17"/>
        <v/>
      </c>
      <c r="BR9" s="665" t="str">
        <f t="shared" si="18"/>
        <v/>
      </c>
      <c r="BS9" s="665" t="str">
        <f t="shared" si="19"/>
        <v/>
      </c>
      <c r="BT9" s="665" t="str">
        <f t="shared" si="20"/>
        <v/>
      </c>
      <c r="BU9" s="665" t="str">
        <f t="shared" si="21"/>
        <v/>
      </c>
      <c r="BV9" s="665" t="str">
        <f t="shared" si="22"/>
        <v/>
      </c>
      <c r="BW9" s="665" t="str">
        <f t="shared" si="23"/>
        <v/>
      </c>
      <c r="BX9" s="665" t="str">
        <f t="shared" si="24"/>
        <v/>
      </c>
      <c r="BY9" s="665" t="str">
        <f t="shared" si="25"/>
        <v/>
      </c>
      <c r="BZ9" s="665" t="str">
        <f t="shared" si="26"/>
        <v/>
      </c>
      <c r="CA9" s="665" t="str">
        <f t="shared" si="27"/>
        <v/>
      </c>
      <c r="CB9" s="665" t="str">
        <f t="shared" si="28"/>
        <v/>
      </c>
      <c r="CC9" s="665" t="str">
        <f t="shared" si="29"/>
        <v/>
      </c>
      <c r="CD9" s="665" t="str">
        <f t="shared" si="30"/>
        <v/>
      </c>
      <c r="CE9" s="665" t="str">
        <f t="shared" si="31"/>
        <v/>
      </c>
      <c r="CF9" s="665" t="str">
        <f t="shared" si="32"/>
        <v/>
      </c>
      <c r="CG9" s="665" t="str">
        <f t="shared" si="33"/>
        <v/>
      </c>
      <c r="CH9" s="665" t="str">
        <f t="shared" si="34"/>
        <v/>
      </c>
      <c r="CI9" s="665" t="str">
        <f t="shared" si="35"/>
        <v/>
      </c>
      <c r="CJ9" s="665" t="str">
        <f t="shared" si="36"/>
        <v/>
      </c>
      <c r="CK9" s="665" t="str">
        <f t="shared" si="37"/>
        <v/>
      </c>
      <c r="CL9" s="665" t="str">
        <f t="shared" si="38"/>
        <v/>
      </c>
      <c r="CM9" s="665" t="str">
        <f t="shared" si="39"/>
        <v/>
      </c>
      <c r="CN9" s="665" t="str">
        <f t="shared" si="40"/>
        <v/>
      </c>
      <c r="CO9" s="665" t="str">
        <f t="shared" si="41"/>
        <v/>
      </c>
      <c r="CP9" s="665" t="str">
        <f t="shared" si="42"/>
        <v/>
      </c>
      <c r="CQ9" s="665" t="str">
        <f t="shared" si="43"/>
        <v/>
      </c>
      <c r="CR9" s="665" t="str">
        <f t="shared" si="44"/>
        <v/>
      </c>
      <c r="CS9" s="665" t="str">
        <f t="shared" si="45"/>
        <v/>
      </c>
      <c r="CT9" s="665" t="str">
        <f t="shared" si="46"/>
        <v/>
      </c>
      <c r="CU9" s="665" t="str">
        <f t="shared" si="47"/>
        <v/>
      </c>
      <c r="CV9" s="665" t="str">
        <f t="shared" si="48"/>
        <v/>
      </c>
      <c r="CW9" s="665" t="str">
        <f t="shared" si="49"/>
        <v/>
      </c>
      <c r="CX9" s="665" t="str">
        <f t="shared" si="50"/>
        <v/>
      </c>
      <c r="CY9" s="665" t="str">
        <f t="shared" si="51"/>
        <v/>
      </c>
      <c r="CZ9" s="665" t="str">
        <f t="shared" si="52"/>
        <v/>
      </c>
      <c r="DA9" s="665" t="str">
        <f t="shared" si="53"/>
        <v/>
      </c>
    </row>
    <row r="10" spans="1:105" ht="14.1" customHeight="1">
      <c r="A10" s="599"/>
      <c r="B10" s="2841"/>
      <c r="C10" s="2842"/>
      <c r="D10" s="2842"/>
      <c r="E10" s="2842"/>
      <c r="F10" s="2843"/>
      <c r="G10" s="2844" t="s">
        <v>64</v>
      </c>
      <c r="H10" s="2845"/>
      <c r="I10" s="2845"/>
      <c r="J10" s="2846"/>
      <c r="K10" s="642"/>
      <c r="L10" s="642"/>
      <c r="M10" s="642"/>
      <c r="N10" s="642"/>
      <c r="O10" s="642"/>
      <c r="P10" s="642"/>
      <c r="Q10" s="642"/>
      <c r="R10" s="642"/>
      <c r="S10" s="642"/>
      <c r="T10" s="642"/>
      <c r="U10" s="642"/>
      <c r="V10" s="642"/>
      <c r="W10" s="642"/>
      <c r="X10" s="642"/>
      <c r="Y10" s="642"/>
      <c r="Z10" s="642"/>
      <c r="AA10" s="642"/>
      <c r="AB10" s="642"/>
      <c r="AC10" s="642"/>
      <c r="AD10" s="642"/>
      <c r="AE10" s="642"/>
      <c r="AF10" s="642"/>
      <c r="AG10" s="642"/>
      <c r="AH10" s="642"/>
      <c r="AI10" s="642"/>
      <c r="AJ10" s="642"/>
      <c r="AK10" s="642"/>
      <c r="AL10" s="642"/>
      <c r="AM10" s="642"/>
      <c r="AN10" s="642"/>
      <c r="AO10" s="642"/>
      <c r="AP10" s="642"/>
      <c r="AQ10" s="2847"/>
      <c r="AR10" s="2848"/>
      <c r="AY10" s="655"/>
      <c r="AZ10" s="662">
        <v>5</v>
      </c>
      <c r="BA10" s="2858" t="str">
        <f t="shared" si="3"/>
        <v/>
      </c>
      <c r="BB10" s="2859"/>
      <c r="BC10" s="666"/>
      <c r="BD10" s="664" t="str">
        <f t="shared" si="4"/>
        <v/>
      </c>
      <c r="BE10" s="665" t="str">
        <f t="shared" si="5"/>
        <v/>
      </c>
      <c r="BF10" s="665" t="str">
        <f t="shared" si="6"/>
        <v/>
      </c>
      <c r="BG10" s="665" t="str">
        <f t="shared" si="7"/>
        <v/>
      </c>
      <c r="BH10" s="665" t="str">
        <f t="shared" si="8"/>
        <v/>
      </c>
      <c r="BI10" s="665" t="str">
        <f t="shared" si="9"/>
        <v/>
      </c>
      <c r="BJ10" s="665" t="str">
        <f t="shared" si="10"/>
        <v/>
      </c>
      <c r="BK10" s="665" t="str">
        <f t="shared" si="11"/>
        <v/>
      </c>
      <c r="BL10" s="665" t="str">
        <f t="shared" si="12"/>
        <v/>
      </c>
      <c r="BM10" s="665" t="str">
        <f t="shared" si="13"/>
        <v/>
      </c>
      <c r="BN10" s="665" t="str">
        <f t="shared" si="14"/>
        <v/>
      </c>
      <c r="BO10" s="665" t="str">
        <f t="shared" si="15"/>
        <v/>
      </c>
      <c r="BP10" s="665" t="str">
        <f t="shared" si="16"/>
        <v/>
      </c>
      <c r="BQ10" s="665" t="str">
        <f t="shared" si="17"/>
        <v/>
      </c>
      <c r="BR10" s="665" t="str">
        <f t="shared" si="18"/>
        <v/>
      </c>
      <c r="BS10" s="665" t="str">
        <f t="shared" si="19"/>
        <v/>
      </c>
      <c r="BT10" s="665" t="str">
        <f t="shared" si="20"/>
        <v/>
      </c>
      <c r="BU10" s="665" t="str">
        <f t="shared" si="21"/>
        <v/>
      </c>
      <c r="BV10" s="665" t="str">
        <f t="shared" si="22"/>
        <v/>
      </c>
      <c r="BW10" s="665" t="str">
        <f t="shared" si="23"/>
        <v/>
      </c>
      <c r="BX10" s="665" t="str">
        <f t="shared" si="24"/>
        <v/>
      </c>
      <c r="BY10" s="665" t="str">
        <f t="shared" si="25"/>
        <v/>
      </c>
      <c r="BZ10" s="665" t="str">
        <f t="shared" si="26"/>
        <v/>
      </c>
      <c r="CA10" s="665" t="str">
        <f t="shared" si="27"/>
        <v/>
      </c>
      <c r="CB10" s="665" t="str">
        <f t="shared" si="28"/>
        <v/>
      </c>
      <c r="CC10" s="665" t="str">
        <f t="shared" si="29"/>
        <v/>
      </c>
      <c r="CD10" s="665" t="str">
        <f t="shared" si="30"/>
        <v/>
      </c>
      <c r="CE10" s="665" t="str">
        <f t="shared" si="31"/>
        <v/>
      </c>
      <c r="CF10" s="665" t="str">
        <f t="shared" si="32"/>
        <v/>
      </c>
      <c r="CG10" s="665" t="str">
        <f t="shared" si="33"/>
        <v/>
      </c>
      <c r="CH10" s="665" t="str">
        <f t="shared" si="34"/>
        <v/>
      </c>
      <c r="CI10" s="665" t="str">
        <f t="shared" si="35"/>
        <v/>
      </c>
      <c r="CJ10" s="665" t="str">
        <f t="shared" si="36"/>
        <v/>
      </c>
      <c r="CK10" s="665" t="str">
        <f t="shared" si="37"/>
        <v/>
      </c>
      <c r="CL10" s="665" t="str">
        <f t="shared" si="38"/>
        <v/>
      </c>
      <c r="CM10" s="665" t="str">
        <f t="shared" si="39"/>
        <v/>
      </c>
      <c r="CN10" s="665" t="str">
        <f t="shared" si="40"/>
        <v/>
      </c>
      <c r="CO10" s="665" t="str">
        <f t="shared" si="41"/>
        <v/>
      </c>
      <c r="CP10" s="665" t="str">
        <f t="shared" si="42"/>
        <v/>
      </c>
      <c r="CQ10" s="665" t="str">
        <f t="shared" si="43"/>
        <v/>
      </c>
      <c r="CR10" s="665" t="str">
        <f t="shared" si="44"/>
        <v/>
      </c>
      <c r="CS10" s="665" t="str">
        <f t="shared" si="45"/>
        <v/>
      </c>
      <c r="CT10" s="665" t="str">
        <f t="shared" si="46"/>
        <v/>
      </c>
      <c r="CU10" s="665" t="str">
        <f t="shared" si="47"/>
        <v/>
      </c>
      <c r="CV10" s="665" t="str">
        <f t="shared" si="48"/>
        <v/>
      </c>
      <c r="CW10" s="665" t="str">
        <f t="shared" si="49"/>
        <v/>
      </c>
      <c r="CX10" s="665" t="str">
        <f t="shared" si="50"/>
        <v/>
      </c>
      <c r="CY10" s="665" t="str">
        <f t="shared" si="51"/>
        <v/>
      </c>
      <c r="CZ10" s="665" t="str">
        <f t="shared" si="52"/>
        <v/>
      </c>
      <c r="DA10" s="665" t="str">
        <f t="shared" si="53"/>
        <v/>
      </c>
    </row>
    <row r="11" spans="1:105" ht="14.1" customHeight="1">
      <c r="A11" s="599"/>
      <c r="B11" s="2841"/>
      <c r="C11" s="2842"/>
      <c r="D11" s="2842"/>
      <c r="E11" s="2842"/>
      <c r="F11" s="2843"/>
      <c r="G11" s="2844" t="s">
        <v>64</v>
      </c>
      <c r="H11" s="2845"/>
      <c r="I11" s="2845"/>
      <c r="J11" s="2846"/>
      <c r="K11" s="643"/>
      <c r="L11" s="642"/>
      <c r="M11" s="642"/>
      <c r="N11" s="642"/>
      <c r="O11" s="642"/>
      <c r="P11" s="642"/>
      <c r="Q11" s="642"/>
      <c r="R11" s="642"/>
      <c r="S11" s="642"/>
      <c r="T11" s="642"/>
      <c r="U11" s="642"/>
      <c r="V11" s="642"/>
      <c r="W11" s="642"/>
      <c r="X11" s="642"/>
      <c r="Y11" s="642"/>
      <c r="Z11" s="642"/>
      <c r="AA11" s="642"/>
      <c r="AB11" s="642"/>
      <c r="AC11" s="642"/>
      <c r="AD11" s="642"/>
      <c r="AE11" s="642"/>
      <c r="AF11" s="642"/>
      <c r="AG11" s="642"/>
      <c r="AH11" s="642"/>
      <c r="AI11" s="642"/>
      <c r="AJ11" s="642"/>
      <c r="AK11" s="642"/>
      <c r="AL11" s="642"/>
      <c r="AM11" s="642"/>
      <c r="AN11" s="642"/>
      <c r="AO11" s="642"/>
      <c r="AP11" s="642"/>
      <c r="AQ11" s="2847"/>
      <c r="AR11" s="2848"/>
      <c r="AY11" s="655"/>
      <c r="AZ11" s="662">
        <v>6</v>
      </c>
      <c r="BA11" s="2858" t="str">
        <f t="shared" si="3"/>
        <v/>
      </c>
      <c r="BB11" s="2859"/>
      <c r="BC11" s="666"/>
      <c r="BD11" s="664" t="str">
        <f t="shared" si="4"/>
        <v/>
      </c>
      <c r="BE11" s="665" t="str">
        <f t="shared" si="5"/>
        <v/>
      </c>
      <c r="BF11" s="665" t="str">
        <f t="shared" si="6"/>
        <v/>
      </c>
      <c r="BG11" s="665" t="str">
        <f t="shared" si="7"/>
        <v/>
      </c>
      <c r="BH11" s="665" t="str">
        <f t="shared" si="8"/>
        <v/>
      </c>
      <c r="BI11" s="665" t="str">
        <f t="shared" si="9"/>
        <v/>
      </c>
      <c r="BJ11" s="665" t="str">
        <f t="shared" si="10"/>
        <v/>
      </c>
      <c r="BK11" s="665" t="str">
        <f t="shared" si="11"/>
        <v/>
      </c>
      <c r="BL11" s="665" t="str">
        <f t="shared" si="12"/>
        <v/>
      </c>
      <c r="BM11" s="665" t="str">
        <f t="shared" si="13"/>
        <v/>
      </c>
      <c r="BN11" s="665" t="str">
        <f t="shared" si="14"/>
        <v/>
      </c>
      <c r="BO11" s="665" t="str">
        <f t="shared" si="15"/>
        <v/>
      </c>
      <c r="BP11" s="665" t="str">
        <f t="shared" si="16"/>
        <v/>
      </c>
      <c r="BQ11" s="665" t="str">
        <f t="shared" si="17"/>
        <v/>
      </c>
      <c r="BR11" s="665" t="str">
        <f t="shared" si="18"/>
        <v/>
      </c>
      <c r="BS11" s="665" t="str">
        <f t="shared" si="19"/>
        <v/>
      </c>
      <c r="BT11" s="665" t="str">
        <f t="shared" si="20"/>
        <v/>
      </c>
      <c r="BU11" s="665" t="str">
        <f t="shared" si="21"/>
        <v/>
      </c>
      <c r="BV11" s="665" t="str">
        <f t="shared" si="22"/>
        <v/>
      </c>
      <c r="BW11" s="665" t="str">
        <f t="shared" si="23"/>
        <v/>
      </c>
      <c r="BX11" s="665" t="str">
        <f t="shared" si="24"/>
        <v/>
      </c>
      <c r="BY11" s="665" t="str">
        <f t="shared" si="25"/>
        <v/>
      </c>
      <c r="BZ11" s="665" t="str">
        <f t="shared" si="26"/>
        <v/>
      </c>
      <c r="CA11" s="665" t="str">
        <f t="shared" si="27"/>
        <v/>
      </c>
      <c r="CB11" s="665" t="str">
        <f t="shared" si="28"/>
        <v/>
      </c>
      <c r="CC11" s="665" t="str">
        <f t="shared" si="29"/>
        <v/>
      </c>
      <c r="CD11" s="665" t="str">
        <f t="shared" si="30"/>
        <v/>
      </c>
      <c r="CE11" s="665" t="str">
        <f t="shared" si="31"/>
        <v/>
      </c>
      <c r="CF11" s="665" t="str">
        <f t="shared" si="32"/>
        <v/>
      </c>
      <c r="CG11" s="665" t="str">
        <f t="shared" si="33"/>
        <v/>
      </c>
      <c r="CH11" s="665" t="str">
        <f t="shared" si="34"/>
        <v/>
      </c>
      <c r="CI11" s="665" t="str">
        <f t="shared" si="35"/>
        <v/>
      </c>
      <c r="CJ11" s="665" t="str">
        <f t="shared" si="36"/>
        <v/>
      </c>
      <c r="CK11" s="665" t="str">
        <f t="shared" si="37"/>
        <v/>
      </c>
      <c r="CL11" s="665" t="str">
        <f t="shared" si="38"/>
        <v/>
      </c>
      <c r="CM11" s="665" t="str">
        <f t="shared" si="39"/>
        <v/>
      </c>
      <c r="CN11" s="665" t="str">
        <f t="shared" si="40"/>
        <v/>
      </c>
      <c r="CO11" s="665" t="str">
        <f t="shared" si="41"/>
        <v/>
      </c>
      <c r="CP11" s="665" t="str">
        <f t="shared" si="42"/>
        <v/>
      </c>
      <c r="CQ11" s="665" t="str">
        <f t="shared" si="43"/>
        <v/>
      </c>
      <c r="CR11" s="665" t="str">
        <f t="shared" si="44"/>
        <v/>
      </c>
      <c r="CS11" s="665" t="str">
        <f t="shared" si="45"/>
        <v/>
      </c>
      <c r="CT11" s="665" t="str">
        <f t="shared" si="46"/>
        <v/>
      </c>
      <c r="CU11" s="665" t="str">
        <f t="shared" si="47"/>
        <v/>
      </c>
      <c r="CV11" s="665" t="str">
        <f t="shared" si="48"/>
        <v/>
      </c>
      <c r="CW11" s="665" t="str">
        <f t="shared" si="49"/>
        <v/>
      </c>
      <c r="CX11" s="665" t="str">
        <f t="shared" si="50"/>
        <v/>
      </c>
      <c r="CY11" s="665" t="str">
        <f t="shared" si="51"/>
        <v/>
      </c>
      <c r="CZ11" s="665" t="str">
        <f t="shared" si="52"/>
        <v/>
      </c>
      <c r="DA11" s="665" t="str">
        <f t="shared" si="53"/>
        <v/>
      </c>
    </row>
    <row r="12" spans="1:105" ht="14.1" customHeight="1">
      <c r="A12" s="599"/>
      <c r="B12" s="2841"/>
      <c r="C12" s="2842"/>
      <c r="D12" s="2842"/>
      <c r="E12" s="2842"/>
      <c r="F12" s="2843"/>
      <c r="G12" s="2844" t="s">
        <v>64</v>
      </c>
      <c r="H12" s="2845"/>
      <c r="I12" s="2845"/>
      <c r="J12" s="2846"/>
      <c r="K12" s="642"/>
      <c r="L12" s="642"/>
      <c r="M12" s="642"/>
      <c r="N12" s="642"/>
      <c r="O12" s="642"/>
      <c r="P12" s="642"/>
      <c r="Q12" s="642"/>
      <c r="R12" s="642"/>
      <c r="S12" s="642"/>
      <c r="T12" s="642"/>
      <c r="U12" s="642"/>
      <c r="V12" s="642"/>
      <c r="W12" s="642"/>
      <c r="X12" s="642"/>
      <c r="Y12" s="642"/>
      <c r="Z12" s="642"/>
      <c r="AA12" s="642"/>
      <c r="AB12" s="642"/>
      <c r="AC12" s="642"/>
      <c r="AD12" s="642"/>
      <c r="AE12" s="642"/>
      <c r="AF12" s="642"/>
      <c r="AG12" s="642"/>
      <c r="AH12" s="642"/>
      <c r="AI12" s="642"/>
      <c r="AJ12" s="642"/>
      <c r="AK12" s="642"/>
      <c r="AL12" s="642"/>
      <c r="AM12" s="642"/>
      <c r="AN12" s="642"/>
      <c r="AO12" s="642"/>
      <c r="AP12" s="642"/>
      <c r="AQ12" s="2847"/>
      <c r="AR12" s="2848"/>
      <c r="AY12" s="655"/>
      <c r="AZ12" s="662">
        <v>7</v>
      </c>
      <c r="BA12" s="2858" t="str">
        <f t="shared" si="3"/>
        <v/>
      </c>
      <c r="BB12" s="2859"/>
      <c r="BC12" s="666"/>
      <c r="BD12" s="664" t="str">
        <f t="shared" si="4"/>
        <v/>
      </c>
      <c r="BE12" s="665" t="str">
        <f t="shared" si="5"/>
        <v/>
      </c>
      <c r="BF12" s="665" t="str">
        <f t="shared" si="6"/>
        <v/>
      </c>
      <c r="BG12" s="665" t="str">
        <f t="shared" si="7"/>
        <v/>
      </c>
      <c r="BH12" s="665" t="str">
        <f t="shared" si="8"/>
        <v/>
      </c>
      <c r="BI12" s="665" t="str">
        <f t="shared" si="9"/>
        <v/>
      </c>
      <c r="BJ12" s="665" t="str">
        <f t="shared" si="10"/>
        <v/>
      </c>
      <c r="BK12" s="665" t="str">
        <f t="shared" si="11"/>
        <v/>
      </c>
      <c r="BL12" s="665" t="str">
        <f t="shared" si="12"/>
        <v/>
      </c>
      <c r="BM12" s="665" t="str">
        <f t="shared" si="13"/>
        <v/>
      </c>
      <c r="BN12" s="665" t="str">
        <f t="shared" si="14"/>
        <v/>
      </c>
      <c r="BO12" s="665" t="str">
        <f t="shared" si="15"/>
        <v/>
      </c>
      <c r="BP12" s="665" t="str">
        <f t="shared" si="16"/>
        <v/>
      </c>
      <c r="BQ12" s="665" t="str">
        <f t="shared" si="17"/>
        <v/>
      </c>
      <c r="BR12" s="665" t="str">
        <f t="shared" si="18"/>
        <v/>
      </c>
      <c r="BS12" s="665" t="str">
        <f t="shared" si="19"/>
        <v/>
      </c>
      <c r="BT12" s="665" t="str">
        <f t="shared" si="20"/>
        <v/>
      </c>
      <c r="BU12" s="665" t="str">
        <f t="shared" si="21"/>
        <v/>
      </c>
      <c r="BV12" s="665" t="str">
        <f t="shared" si="22"/>
        <v/>
      </c>
      <c r="BW12" s="665" t="str">
        <f t="shared" si="23"/>
        <v/>
      </c>
      <c r="BX12" s="665" t="str">
        <f t="shared" si="24"/>
        <v/>
      </c>
      <c r="BY12" s="665" t="str">
        <f t="shared" si="25"/>
        <v/>
      </c>
      <c r="BZ12" s="665" t="str">
        <f t="shared" si="26"/>
        <v/>
      </c>
      <c r="CA12" s="665" t="str">
        <f t="shared" si="27"/>
        <v/>
      </c>
      <c r="CB12" s="665" t="str">
        <f t="shared" si="28"/>
        <v/>
      </c>
      <c r="CC12" s="665" t="str">
        <f t="shared" si="29"/>
        <v/>
      </c>
      <c r="CD12" s="665" t="str">
        <f t="shared" si="30"/>
        <v/>
      </c>
      <c r="CE12" s="665" t="str">
        <f t="shared" si="31"/>
        <v/>
      </c>
      <c r="CF12" s="665" t="str">
        <f t="shared" si="32"/>
        <v/>
      </c>
      <c r="CG12" s="665" t="str">
        <f t="shared" si="33"/>
        <v/>
      </c>
      <c r="CH12" s="665" t="str">
        <f t="shared" si="34"/>
        <v/>
      </c>
      <c r="CI12" s="665" t="str">
        <f t="shared" si="35"/>
        <v/>
      </c>
      <c r="CJ12" s="665" t="str">
        <f t="shared" si="36"/>
        <v/>
      </c>
      <c r="CK12" s="665" t="str">
        <f t="shared" si="37"/>
        <v/>
      </c>
      <c r="CL12" s="665" t="str">
        <f t="shared" si="38"/>
        <v/>
      </c>
      <c r="CM12" s="665" t="str">
        <f t="shared" si="39"/>
        <v/>
      </c>
      <c r="CN12" s="665" t="str">
        <f t="shared" si="40"/>
        <v/>
      </c>
      <c r="CO12" s="665" t="str">
        <f t="shared" si="41"/>
        <v/>
      </c>
      <c r="CP12" s="665" t="str">
        <f t="shared" si="42"/>
        <v/>
      </c>
      <c r="CQ12" s="665" t="str">
        <f t="shared" si="43"/>
        <v/>
      </c>
      <c r="CR12" s="665" t="str">
        <f t="shared" si="44"/>
        <v/>
      </c>
      <c r="CS12" s="665" t="str">
        <f t="shared" si="45"/>
        <v/>
      </c>
      <c r="CT12" s="665" t="str">
        <f t="shared" si="46"/>
        <v/>
      </c>
      <c r="CU12" s="665" t="str">
        <f t="shared" si="47"/>
        <v/>
      </c>
      <c r="CV12" s="665" t="str">
        <f t="shared" si="48"/>
        <v/>
      </c>
      <c r="CW12" s="665" t="str">
        <f t="shared" si="49"/>
        <v/>
      </c>
      <c r="CX12" s="665" t="str">
        <f t="shared" si="50"/>
        <v/>
      </c>
      <c r="CY12" s="665" t="str">
        <f t="shared" si="51"/>
        <v/>
      </c>
      <c r="CZ12" s="665" t="str">
        <f t="shared" si="52"/>
        <v/>
      </c>
      <c r="DA12" s="665" t="str">
        <f t="shared" si="53"/>
        <v/>
      </c>
    </row>
    <row r="13" spans="1:105" ht="14.1" customHeight="1">
      <c r="A13" s="599"/>
      <c r="B13" s="2841"/>
      <c r="C13" s="2842"/>
      <c r="D13" s="2842"/>
      <c r="E13" s="2842"/>
      <c r="F13" s="2843"/>
      <c r="G13" s="2844" t="s">
        <v>64</v>
      </c>
      <c r="H13" s="2845"/>
      <c r="I13" s="2845"/>
      <c r="J13" s="2846"/>
      <c r="K13" s="642"/>
      <c r="L13" s="642"/>
      <c r="M13" s="642"/>
      <c r="N13" s="642"/>
      <c r="O13" s="642"/>
      <c r="P13" s="642"/>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c r="AN13" s="642"/>
      <c r="AO13" s="642"/>
      <c r="AP13" s="642"/>
      <c r="AQ13" s="2847"/>
      <c r="AR13" s="2848"/>
      <c r="AY13" s="655"/>
      <c r="AZ13" s="662">
        <v>8</v>
      </c>
      <c r="BA13" s="2858" t="str">
        <f t="shared" si="3"/>
        <v/>
      </c>
      <c r="BB13" s="2859"/>
      <c r="BC13" s="666"/>
      <c r="BD13" s="664" t="str">
        <f t="shared" si="4"/>
        <v/>
      </c>
      <c r="BE13" s="665" t="str">
        <f t="shared" si="5"/>
        <v/>
      </c>
      <c r="BF13" s="665" t="str">
        <f t="shared" si="6"/>
        <v/>
      </c>
      <c r="BG13" s="665" t="str">
        <f t="shared" si="7"/>
        <v/>
      </c>
      <c r="BH13" s="665" t="str">
        <f t="shared" si="8"/>
        <v/>
      </c>
      <c r="BI13" s="665" t="str">
        <f t="shared" si="9"/>
        <v/>
      </c>
      <c r="BJ13" s="665" t="str">
        <f t="shared" si="10"/>
        <v/>
      </c>
      <c r="BK13" s="665" t="str">
        <f t="shared" si="11"/>
        <v/>
      </c>
      <c r="BL13" s="665" t="str">
        <f t="shared" si="12"/>
        <v/>
      </c>
      <c r="BM13" s="665" t="str">
        <f t="shared" si="13"/>
        <v/>
      </c>
      <c r="BN13" s="665" t="str">
        <f t="shared" si="14"/>
        <v/>
      </c>
      <c r="BO13" s="665" t="str">
        <f t="shared" si="15"/>
        <v/>
      </c>
      <c r="BP13" s="665" t="str">
        <f t="shared" si="16"/>
        <v/>
      </c>
      <c r="BQ13" s="665" t="str">
        <f t="shared" si="17"/>
        <v/>
      </c>
      <c r="BR13" s="665" t="str">
        <f t="shared" si="18"/>
        <v/>
      </c>
      <c r="BS13" s="665" t="str">
        <f t="shared" si="19"/>
        <v/>
      </c>
      <c r="BT13" s="665" t="str">
        <f t="shared" si="20"/>
        <v/>
      </c>
      <c r="BU13" s="665" t="str">
        <f t="shared" si="21"/>
        <v/>
      </c>
      <c r="BV13" s="665" t="str">
        <f t="shared" si="22"/>
        <v/>
      </c>
      <c r="BW13" s="665" t="str">
        <f t="shared" si="23"/>
        <v/>
      </c>
      <c r="BX13" s="665" t="str">
        <f t="shared" si="24"/>
        <v/>
      </c>
      <c r="BY13" s="665" t="str">
        <f t="shared" si="25"/>
        <v/>
      </c>
      <c r="BZ13" s="665" t="str">
        <f t="shared" si="26"/>
        <v/>
      </c>
      <c r="CA13" s="665" t="str">
        <f t="shared" si="27"/>
        <v/>
      </c>
      <c r="CB13" s="665" t="str">
        <f t="shared" si="28"/>
        <v/>
      </c>
      <c r="CC13" s="665" t="str">
        <f t="shared" si="29"/>
        <v/>
      </c>
      <c r="CD13" s="665" t="str">
        <f t="shared" si="30"/>
        <v/>
      </c>
      <c r="CE13" s="665" t="str">
        <f t="shared" si="31"/>
        <v/>
      </c>
      <c r="CF13" s="665" t="str">
        <f t="shared" si="32"/>
        <v/>
      </c>
      <c r="CG13" s="665" t="str">
        <f t="shared" si="33"/>
        <v/>
      </c>
      <c r="CH13" s="665" t="str">
        <f t="shared" si="34"/>
        <v/>
      </c>
      <c r="CI13" s="665" t="str">
        <f t="shared" si="35"/>
        <v/>
      </c>
      <c r="CJ13" s="665" t="str">
        <f t="shared" si="36"/>
        <v/>
      </c>
      <c r="CK13" s="665" t="str">
        <f t="shared" si="37"/>
        <v/>
      </c>
      <c r="CL13" s="665" t="str">
        <f t="shared" si="38"/>
        <v/>
      </c>
      <c r="CM13" s="665" t="str">
        <f t="shared" si="39"/>
        <v/>
      </c>
      <c r="CN13" s="665" t="str">
        <f t="shared" si="40"/>
        <v/>
      </c>
      <c r="CO13" s="665" t="str">
        <f t="shared" si="41"/>
        <v/>
      </c>
      <c r="CP13" s="665" t="str">
        <f t="shared" si="42"/>
        <v/>
      </c>
      <c r="CQ13" s="665" t="str">
        <f t="shared" si="43"/>
        <v/>
      </c>
      <c r="CR13" s="665" t="str">
        <f t="shared" si="44"/>
        <v/>
      </c>
      <c r="CS13" s="665" t="str">
        <f t="shared" si="45"/>
        <v/>
      </c>
      <c r="CT13" s="665" t="str">
        <f t="shared" si="46"/>
        <v/>
      </c>
      <c r="CU13" s="665" t="str">
        <f t="shared" si="47"/>
        <v/>
      </c>
      <c r="CV13" s="665" t="str">
        <f t="shared" si="48"/>
        <v/>
      </c>
      <c r="CW13" s="665" t="str">
        <f t="shared" si="49"/>
        <v/>
      </c>
      <c r="CX13" s="665" t="str">
        <f t="shared" si="50"/>
        <v/>
      </c>
      <c r="CY13" s="665" t="str">
        <f t="shared" si="51"/>
        <v/>
      </c>
      <c r="CZ13" s="665" t="str">
        <f t="shared" si="52"/>
        <v/>
      </c>
      <c r="DA13" s="665" t="str">
        <f t="shared" si="53"/>
        <v/>
      </c>
    </row>
    <row r="14" spans="1:105" ht="14.1" customHeight="1">
      <c r="A14" s="599"/>
      <c r="B14" s="2841"/>
      <c r="C14" s="2842"/>
      <c r="D14" s="2842"/>
      <c r="E14" s="2842"/>
      <c r="F14" s="2843"/>
      <c r="G14" s="2844"/>
      <c r="H14" s="2845"/>
      <c r="I14" s="2845"/>
      <c r="J14" s="2846"/>
      <c r="K14" s="643"/>
      <c r="L14" s="642"/>
      <c r="M14" s="642"/>
      <c r="N14" s="642"/>
      <c r="O14" s="642"/>
      <c r="P14" s="642"/>
      <c r="Q14" s="642"/>
      <c r="R14" s="642"/>
      <c r="S14" s="642"/>
      <c r="T14" s="642"/>
      <c r="U14" s="642"/>
      <c r="V14" s="642"/>
      <c r="W14" s="642"/>
      <c r="X14" s="642"/>
      <c r="Y14" s="642"/>
      <c r="Z14" s="642"/>
      <c r="AA14" s="642"/>
      <c r="AB14" s="642"/>
      <c r="AC14" s="642"/>
      <c r="AD14" s="642"/>
      <c r="AE14" s="642"/>
      <c r="AF14" s="642"/>
      <c r="AG14" s="642"/>
      <c r="AH14" s="642"/>
      <c r="AI14" s="642"/>
      <c r="AJ14" s="642"/>
      <c r="AK14" s="642"/>
      <c r="AL14" s="642"/>
      <c r="AM14" s="642"/>
      <c r="AN14" s="642"/>
      <c r="AO14" s="642"/>
      <c r="AP14" s="642"/>
      <c r="AQ14" s="2847"/>
      <c r="AR14" s="2848"/>
      <c r="AY14" s="655"/>
      <c r="AZ14" s="662">
        <v>9</v>
      </c>
      <c r="BA14" s="2858" t="str">
        <f t="shared" si="3"/>
        <v/>
      </c>
      <c r="BB14" s="2859"/>
      <c r="BC14" s="666"/>
      <c r="BD14" s="664" t="str">
        <f t="shared" si="4"/>
        <v/>
      </c>
      <c r="BE14" s="665" t="str">
        <f t="shared" si="5"/>
        <v/>
      </c>
      <c r="BF14" s="665" t="str">
        <f t="shared" si="6"/>
        <v/>
      </c>
      <c r="BG14" s="665" t="str">
        <f t="shared" si="7"/>
        <v/>
      </c>
      <c r="BH14" s="665" t="str">
        <f t="shared" si="8"/>
        <v/>
      </c>
      <c r="BI14" s="665" t="str">
        <f t="shared" si="9"/>
        <v/>
      </c>
      <c r="BJ14" s="665" t="str">
        <f t="shared" si="10"/>
        <v/>
      </c>
      <c r="BK14" s="665" t="str">
        <f t="shared" si="11"/>
        <v/>
      </c>
      <c r="BL14" s="665" t="str">
        <f t="shared" si="12"/>
        <v/>
      </c>
      <c r="BM14" s="665" t="str">
        <f t="shared" si="13"/>
        <v/>
      </c>
      <c r="BN14" s="665" t="str">
        <f t="shared" si="14"/>
        <v/>
      </c>
      <c r="BO14" s="665" t="str">
        <f t="shared" si="15"/>
        <v/>
      </c>
      <c r="BP14" s="665" t="str">
        <f t="shared" si="16"/>
        <v/>
      </c>
      <c r="BQ14" s="665" t="str">
        <f t="shared" si="17"/>
        <v/>
      </c>
      <c r="BR14" s="665" t="str">
        <f t="shared" si="18"/>
        <v/>
      </c>
      <c r="BS14" s="665" t="str">
        <f t="shared" si="19"/>
        <v/>
      </c>
      <c r="BT14" s="665" t="str">
        <f t="shared" si="20"/>
        <v/>
      </c>
      <c r="BU14" s="665" t="str">
        <f t="shared" si="21"/>
        <v/>
      </c>
      <c r="BV14" s="665" t="str">
        <f t="shared" si="22"/>
        <v/>
      </c>
      <c r="BW14" s="665" t="str">
        <f t="shared" si="23"/>
        <v/>
      </c>
      <c r="BX14" s="665" t="str">
        <f t="shared" si="24"/>
        <v/>
      </c>
      <c r="BY14" s="665" t="str">
        <f t="shared" si="25"/>
        <v/>
      </c>
      <c r="BZ14" s="665" t="str">
        <f t="shared" si="26"/>
        <v/>
      </c>
      <c r="CA14" s="665" t="str">
        <f t="shared" si="27"/>
        <v/>
      </c>
      <c r="CB14" s="665" t="str">
        <f t="shared" si="28"/>
        <v/>
      </c>
      <c r="CC14" s="665" t="str">
        <f t="shared" si="29"/>
        <v/>
      </c>
      <c r="CD14" s="665" t="str">
        <f t="shared" si="30"/>
        <v/>
      </c>
      <c r="CE14" s="665" t="str">
        <f t="shared" si="31"/>
        <v/>
      </c>
      <c r="CF14" s="665" t="str">
        <f t="shared" si="32"/>
        <v/>
      </c>
      <c r="CG14" s="665" t="str">
        <f t="shared" si="33"/>
        <v/>
      </c>
      <c r="CH14" s="665" t="str">
        <f t="shared" si="34"/>
        <v/>
      </c>
      <c r="CI14" s="665" t="str">
        <f t="shared" si="35"/>
        <v/>
      </c>
      <c r="CJ14" s="665" t="str">
        <f t="shared" si="36"/>
        <v/>
      </c>
      <c r="CK14" s="665" t="str">
        <f t="shared" si="37"/>
        <v/>
      </c>
      <c r="CL14" s="665" t="str">
        <f t="shared" si="38"/>
        <v/>
      </c>
      <c r="CM14" s="665" t="str">
        <f t="shared" si="39"/>
        <v/>
      </c>
      <c r="CN14" s="665" t="str">
        <f t="shared" si="40"/>
        <v/>
      </c>
      <c r="CO14" s="665" t="str">
        <f t="shared" si="41"/>
        <v/>
      </c>
      <c r="CP14" s="665" t="str">
        <f t="shared" si="42"/>
        <v/>
      </c>
      <c r="CQ14" s="665" t="str">
        <f t="shared" si="43"/>
        <v/>
      </c>
      <c r="CR14" s="665" t="str">
        <f t="shared" si="44"/>
        <v/>
      </c>
      <c r="CS14" s="665" t="str">
        <f t="shared" si="45"/>
        <v/>
      </c>
      <c r="CT14" s="665" t="str">
        <f t="shared" si="46"/>
        <v/>
      </c>
      <c r="CU14" s="665" t="str">
        <f t="shared" si="47"/>
        <v/>
      </c>
      <c r="CV14" s="665" t="str">
        <f t="shared" si="48"/>
        <v/>
      </c>
      <c r="CW14" s="665" t="str">
        <f t="shared" si="49"/>
        <v/>
      </c>
      <c r="CX14" s="665" t="str">
        <f t="shared" si="50"/>
        <v/>
      </c>
      <c r="CY14" s="665" t="str">
        <f t="shared" si="51"/>
        <v/>
      </c>
      <c r="CZ14" s="665" t="str">
        <f t="shared" si="52"/>
        <v/>
      </c>
      <c r="DA14" s="665" t="str">
        <f t="shared" si="53"/>
        <v/>
      </c>
    </row>
    <row r="15" spans="1:105" ht="14.1" customHeight="1">
      <c r="A15" s="599"/>
      <c r="B15" s="2841"/>
      <c r="C15" s="2842"/>
      <c r="D15" s="2842"/>
      <c r="E15" s="2842"/>
      <c r="F15" s="2843"/>
      <c r="G15" s="2844"/>
      <c r="H15" s="2845"/>
      <c r="I15" s="2845"/>
      <c r="J15" s="2846"/>
      <c r="K15" s="642"/>
      <c r="L15" s="642"/>
      <c r="M15" s="642"/>
      <c r="N15" s="642"/>
      <c r="O15" s="642"/>
      <c r="P15" s="642"/>
      <c r="Q15" s="642"/>
      <c r="R15" s="642"/>
      <c r="S15" s="642"/>
      <c r="T15" s="642"/>
      <c r="U15" s="642"/>
      <c r="V15" s="642"/>
      <c r="W15" s="642"/>
      <c r="X15" s="642"/>
      <c r="Y15" s="642"/>
      <c r="Z15" s="642"/>
      <c r="AA15" s="642"/>
      <c r="AB15" s="642"/>
      <c r="AC15" s="642"/>
      <c r="AD15" s="642"/>
      <c r="AE15" s="642"/>
      <c r="AF15" s="642"/>
      <c r="AG15" s="642"/>
      <c r="AH15" s="642"/>
      <c r="AI15" s="642"/>
      <c r="AJ15" s="642"/>
      <c r="AK15" s="642"/>
      <c r="AL15" s="642"/>
      <c r="AM15" s="642"/>
      <c r="AN15" s="642"/>
      <c r="AO15" s="642"/>
      <c r="AP15" s="642"/>
      <c r="AQ15" s="2847"/>
      <c r="AR15" s="2848"/>
      <c r="AZ15" s="662">
        <v>10</v>
      </c>
      <c r="BA15" s="2858" t="str">
        <f t="shared" si="3"/>
        <v/>
      </c>
      <c r="BB15" s="2859"/>
      <c r="BC15" s="666"/>
      <c r="BD15" s="664" t="str">
        <f t="shared" si="4"/>
        <v/>
      </c>
      <c r="BE15" s="665" t="str">
        <f t="shared" si="5"/>
        <v/>
      </c>
      <c r="BF15" s="665" t="str">
        <f t="shared" si="6"/>
        <v/>
      </c>
      <c r="BG15" s="665" t="str">
        <f t="shared" si="7"/>
        <v/>
      </c>
      <c r="BH15" s="665" t="str">
        <f t="shared" si="8"/>
        <v/>
      </c>
      <c r="BI15" s="665" t="str">
        <f t="shared" si="9"/>
        <v/>
      </c>
      <c r="BJ15" s="665" t="str">
        <f t="shared" si="10"/>
        <v/>
      </c>
      <c r="BK15" s="665" t="str">
        <f t="shared" si="11"/>
        <v/>
      </c>
      <c r="BL15" s="665" t="str">
        <f t="shared" si="12"/>
        <v/>
      </c>
      <c r="BM15" s="665" t="str">
        <f t="shared" si="13"/>
        <v/>
      </c>
      <c r="BN15" s="665" t="str">
        <f t="shared" si="14"/>
        <v/>
      </c>
      <c r="BO15" s="665" t="str">
        <f t="shared" si="15"/>
        <v/>
      </c>
      <c r="BP15" s="665" t="str">
        <f t="shared" si="16"/>
        <v/>
      </c>
      <c r="BQ15" s="665" t="str">
        <f t="shared" si="17"/>
        <v/>
      </c>
      <c r="BR15" s="665" t="str">
        <f t="shared" si="18"/>
        <v/>
      </c>
      <c r="BS15" s="665" t="str">
        <f t="shared" si="19"/>
        <v/>
      </c>
      <c r="BT15" s="665" t="str">
        <f t="shared" si="20"/>
        <v/>
      </c>
      <c r="BU15" s="665" t="str">
        <f t="shared" si="21"/>
        <v/>
      </c>
      <c r="BV15" s="665" t="str">
        <f t="shared" si="22"/>
        <v/>
      </c>
      <c r="BW15" s="665" t="str">
        <f t="shared" si="23"/>
        <v/>
      </c>
      <c r="BX15" s="665" t="str">
        <f t="shared" si="24"/>
        <v/>
      </c>
      <c r="BY15" s="665" t="str">
        <f t="shared" si="25"/>
        <v/>
      </c>
      <c r="BZ15" s="665" t="str">
        <f t="shared" si="26"/>
        <v/>
      </c>
      <c r="CA15" s="665" t="str">
        <f t="shared" si="27"/>
        <v/>
      </c>
      <c r="CB15" s="665" t="str">
        <f t="shared" si="28"/>
        <v/>
      </c>
      <c r="CC15" s="665" t="str">
        <f t="shared" si="29"/>
        <v/>
      </c>
      <c r="CD15" s="665" t="str">
        <f t="shared" si="30"/>
        <v/>
      </c>
      <c r="CE15" s="665" t="str">
        <f t="shared" si="31"/>
        <v/>
      </c>
      <c r="CF15" s="665" t="str">
        <f t="shared" si="32"/>
        <v/>
      </c>
      <c r="CG15" s="665" t="str">
        <f t="shared" si="33"/>
        <v/>
      </c>
      <c r="CH15" s="665" t="str">
        <f t="shared" si="34"/>
        <v/>
      </c>
      <c r="CI15" s="665" t="str">
        <f t="shared" si="35"/>
        <v/>
      </c>
      <c r="CJ15" s="665" t="str">
        <f t="shared" si="36"/>
        <v/>
      </c>
      <c r="CK15" s="665" t="str">
        <f t="shared" si="37"/>
        <v/>
      </c>
      <c r="CL15" s="665" t="str">
        <f t="shared" si="38"/>
        <v/>
      </c>
      <c r="CM15" s="665" t="str">
        <f t="shared" si="39"/>
        <v/>
      </c>
      <c r="CN15" s="665" t="str">
        <f t="shared" si="40"/>
        <v/>
      </c>
      <c r="CO15" s="665" t="str">
        <f t="shared" si="41"/>
        <v/>
      </c>
      <c r="CP15" s="665" t="str">
        <f t="shared" si="42"/>
        <v/>
      </c>
      <c r="CQ15" s="665" t="str">
        <f t="shared" si="43"/>
        <v/>
      </c>
      <c r="CR15" s="665" t="str">
        <f t="shared" si="44"/>
        <v/>
      </c>
      <c r="CS15" s="665" t="str">
        <f t="shared" si="45"/>
        <v/>
      </c>
      <c r="CT15" s="665" t="str">
        <f t="shared" si="46"/>
        <v/>
      </c>
      <c r="CU15" s="665" t="str">
        <f t="shared" si="47"/>
        <v/>
      </c>
      <c r="CV15" s="665" t="str">
        <f t="shared" si="48"/>
        <v/>
      </c>
      <c r="CW15" s="665" t="str">
        <f t="shared" si="49"/>
        <v/>
      </c>
      <c r="CX15" s="665" t="str">
        <f t="shared" si="50"/>
        <v/>
      </c>
      <c r="CY15" s="665" t="str">
        <f t="shared" si="51"/>
        <v/>
      </c>
      <c r="CZ15" s="665" t="str">
        <f t="shared" si="52"/>
        <v/>
      </c>
      <c r="DA15" s="665" t="str">
        <f t="shared" si="53"/>
        <v/>
      </c>
    </row>
    <row r="16" spans="1:105" ht="14.1" customHeight="1">
      <c r="A16" s="599"/>
      <c r="B16" s="2841"/>
      <c r="C16" s="2842"/>
      <c r="D16" s="2842"/>
      <c r="E16" s="2842"/>
      <c r="F16" s="2843"/>
      <c r="G16" s="2844"/>
      <c r="H16" s="2845"/>
      <c r="I16" s="2845"/>
      <c r="J16" s="2846"/>
      <c r="K16" s="642"/>
      <c r="L16" s="642"/>
      <c r="M16" s="642"/>
      <c r="N16" s="642"/>
      <c r="O16" s="642"/>
      <c r="P16" s="642"/>
      <c r="Q16" s="642"/>
      <c r="R16" s="642"/>
      <c r="S16" s="642"/>
      <c r="T16" s="642"/>
      <c r="U16" s="642"/>
      <c r="V16" s="642"/>
      <c r="W16" s="642"/>
      <c r="X16" s="642"/>
      <c r="Y16" s="642"/>
      <c r="Z16" s="642"/>
      <c r="AA16" s="642"/>
      <c r="AB16" s="642"/>
      <c r="AC16" s="642"/>
      <c r="AD16" s="642"/>
      <c r="AE16" s="642"/>
      <c r="AF16" s="642"/>
      <c r="AG16" s="642"/>
      <c r="AH16" s="642"/>
      <c r="AI16" s="642"/>
      <c r="AJ16" s="642"/>
      <c r="AK16" s="642"/>
      <c r="AL16" s="642"/>
      <c r="AM16" s="642"/>
      <c r="AN16" s="642"/>
      <c r="AO16" s="642"/>
      <c r="AP16" s="642"/>
      <c r="AQ16" s="2847"/>
      <c r="AR16" s="2848"/>
      <c r="AZ16" s="662">
        <v>11</v>
      </c>
      <c r="BA16" s="2858" t="str">
        <f t="shared" si="3"/>
        <v/>
      </c>
      <c r="BB16" s="2859"/>
      <c r="BC16" s="666"/>
      <c r="BD16" s="664" t="str">
        <f t="shared" si="4"/>
        <v/>
      </c>
      <c r="BE16" s="665" t="str">
        <f t="shared" si="5"/>
        <v/>
      </c>
      <c r="BF16" s="665" t="str">
        <f t="shared" si="6"/>
        <v/>
      </c>
      <c r="BG16" s="665" t="str">
        <f t="shared" si="7"/>
        <v/>
      </c>
      <c r="BH16" s="665" t="str">
        <f t="shared" si="8"/>
        <v/>
      </c>
      <c r="BI16" s="665" t="str">
        <f t="shared" si="9"/>
        <v/>
      </c>
      <c r="BJ16" s="665" t="str">
        <f t="shared" si="10"/>
        <v/>
      </c>
      <c r="BK16" s="665" t="str">
        <f t="shared" si="11"/>
        <v/>
      </c>
      <c r="BL16" s="665" t="str">
        <f t="shared" si="12"/>
        <v/>
      </c>
      <c r="BM16" s="665" t="str">
        <f t="shared" si="13"/>
        <v/>
      </c>
      <c r="BN16" s="665" t="str">
        <f t="shared" si="14"/>
        <v/>
      </c>
      <c r="BO16" s="665" t="str">
        <f t="shared" si="15"/>
        <v/>
      </c>
      <c r="BP16" s="665" t="str">
        <f t="shared" si="16"/>
        <v/>
      </c>
      <c r="BQ16" s="665" t="str">
        <f t="shared" si="17"/>
        <v/>
      </c>
      <c r="BR16" s="665" t="str">
        <f t="shared" si="18"/>
        <v/>
      </c>
      <c r="BS16" s="665" t="str">
        <f t="shared" si="19"/>
        <v/>
      </c>
      <c r="BT16" s="665" t="str">
        <f t="shared" si="20"/>
        <v/>
      </c>
      <c r="BU16" s="665" t="str">
        <f t="shared" si="21"/>
        <v/>
      </c>
      <c r="BV16" s="665" t="str">
        <f t="shared" si="22"/>
        <v/>
      </c>
      <c r="BW16" s="665" t="str">
        <f t="shared" si="23"/>
        <v/>
      </c>
      <c r="BX16" s="665" t="str">
        <f t="shared" si="24"/>
        <v/>
      </c>
      <c r="BY16" s="665" t="str">
        <f t="shared" si="25"/>
        <v/>
      </c>
      <c r="BZ16" s="665" t="str">
        <f t="shared" si="26"/>
        <v/>
      </c>
      <c r="CA16" s="665" t="str">
        <f t="shared" si="27"/>
        <v/>
      </c>
      <c r="CB16" s="665" t="str">
        <f t="shared" si="28"/>
        <v/>
      </c>
      <c r="CC16" s="665" t="str">
        <f t="shared" si="29"/>
        <v/>
      </c>
      <c r="CD16" s="665" t="str">
        <f t="shared" si="30"/>
        <v/>
      </c>
      <c r="CE16" s="665" t="str">
        <f t="shared" si="31"/>
        <v/>
      </c>
      <c r="CF16" s="665" t="str">
        <f t="shared" si="32"/>
        <v/>
      </c>
      <c r="CG16" s="665" t="str">
        <f t="shared" si="33"/>
        <v/>
      </c>
      <c r="CH16" s="665" t="str">
        <f t="shared" si="34"/>
        <v/>
      </c>
      <c r="CI16" s="665" t="str">
        <f t="shared" si="35"/>
        <v/>
      </c>
      <c r="CJ16" s="665" t="str">
        <f t="shared" si="36"/>
        <v/>
      </c>
      <c r="CK16" s="665" t="str">
        <f t="shared" si="37"/>
        <v/>
      </c>
      <c r="CL16" s="665" t="str">
        <f t="shared" si="38"/>
        <v/>
      </c>
      <c r="CM16" s="665" t="str">
        <f t="shared" si="39"/>
        <v/>
      </c>
      <c r="CN16" s="665" t="str">
        <f t="shared" si="40"/>
        <v/>
      </c>
      <c r="CO16" s="665" t="str">
        <f t="shared" si="41"/>
        <v/>
      </c>
      <c r="CP16" s="665" t="str">
        <f t="shared" si="42"/>
        <v/>
      </c>
      <c r="CQ16" s="665" t="str">
        <f t="shared" si="43"/>
        <v/>
      </c>
      <c r="CR16" s="665" t="str">
        <f t="shared" si="44"/>
        <v/>
      </c>
      <c r="CS16" s="665" t="str">
        <f t="shared" si="45"/>
        <v/>
      </c>
      <c r="CT16" s="665" t="str">
        <f t="shared" si="46"/>
        <v/>
      </c>
      <c r="CU16" s="665" t="str">
        <f t="shared" si="47"/>
        <v/>
      </c>
      <c r="CV16" s="665" t="str">
        <f t="shared" si="48"/>
        <v/>
      </c>
      <c r="CW16" s="665" t="str">
        <f t="shared" si="49"/>
        <v/>
      </c>
      <c r="CX16" s="665" t="str">
        <f t="shared" si="50"/>
        <v/>
      </c>
      <c r="CY16" s="665" t="str">
        <f t="shared" si="51"/>
        <v/>
      </c>
      <c r="CZ16" s="665" t="str">
        <f t="shared" si="52"/>
        <v/>
      </c>
      <c r="DA16" s="665" t="str">
        <f t="shared" si="53"/>
        <v/>
      </c>
    </row>
    <row r="17" spans="1:105" ht="14.1" customHeight="1">
      <c r="A17" s="599"/>
      <c r="B17" s="2841"/>
      <c r="C17" s="2842"/>
      <c r="D17" s="2842"/>
      <c r="E17" s="2842"/>
      <c r="F17" s="2843"/>
      <c r="G17" s="2844"/>
      <c r="H17" s="2845"/>
      <c r="I17" s="2845"/>
      <c r="J17" s="2846"/>
      <c r="K17" s="642"/>
      <c r="L17" s="642"/>
      <c r="M17" s="642"/>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642"/>
      <c r="AK17" s="642"/>
      <c r="AL17" s="642"/>
      <c r="AM17" s="642"/>
      <c r="AN17" s="642"/>
      <c r="AO17" s="642"/>
      <c r="AP17" s="642"/>
      <c r="AQ17" s="2847"/>
      <c r="AR17" s="2848"/>
      <c r="AZ17" s="662">
        <v>12</v>
      </c>
      <c r="BA17" s="2858" t="str">
        <f t="shared" si="3"/>
        <v/>
      </c>
      <c r="BB17" s="2859"/>
      <c r="BC17" s="666"/>
      <c r="BD17" s="664" t="str">
        <f t="shared" si="4"/>
        <v/>
      </c>
      <c r="BE17" s="665" t="str">
        <f t="shared" si="5"/>
        <v/>
      </c>
      <c r="BF17" s="665" t="str">
        <f t="shared" si="6"/>
        <v/>
      </c>
      <c r="BG17" s="665" t="str">
        <f t="shared" si="7"/>
        <v/>
      </c>
      <c r="BH17" s="665" t="str">
        <f t="shared" si="8"/>
        <v/>
      </c>
      <c r="BI17" s="665" t="str">
        <f t="shared" si="9"/>
        <v/>
      </c>
      <c r="BJ17" s="665" t="str">
        <f t="shared" si="10"/>
        <v/>
      </c>
      <c r="BK17" s="665" t="str">
        <f t="shared" si="11"/>
        <v/>
      </c>
      <c r="BL17" s="665" t="str">
        <f t="shared" si="12"/>
        <v/>
      </c>
      <c r="BM17" s="665" t="str">
        <f t="shared" si="13"/>
        <v/>
      </c>
      <c r="BN17" s="665" t="str">
        <f t="shared" si="14"/>
        <v/>
      </c>
      <c r="BO17" s="665" t="str">
        <f t="shared" si="15"/>
        <v/>
      </c>
      <c r="BP17" s="665" t="str">
        <f t="shared" si="16"/>
        <v/>
      </c>
      <c r="BQ17" s="665" t="str">
        <f t="shared" si="17"/>
        <v/>
      </c>
      <c r="BR17" s="665" t="str">
        <f t="shared" si="18"/>
        <v/>
      </c>
      <c r="BS17" s="665" t="str">
        <f t="shared" si="19"/>
        <v/>
      </c>
      <c r="BT17" s="665" t="str">
        <f t="shared" si="20"/>
        <v/>
      </c>
      <c r="BU17" s="665" t="str">
        <f t="shared" si="21"/>
        <v/>
      </c>
      <c r="BV17" s="665" t="str">
        <f t="shared" si="22"/>
        <v/>
      </c>
      <c r="BW17" s="665" t="str">
        <f t="shared" si="23"/>
        <v/>
      </c>
      <c r="BX17" s="665" t="str">
        <f t="shared" si="24"/>
        <v/>
      </c>
      <c r="BY17" s="665" t="str">
        <f t="shared" si="25"/>
        <v/>
      </c>
      <c r="BZ17" s="665" t="str">
        <f t="shared" si="26"/>
        <v/>
      </c>
      <c r="CA17" s="665" t="str">
        <f t="shared" si="27"/>
        <v/>
      </c>
      <c r="CB17" s="665" t="str">
        <f t="shared" si="28"/>
        <v/>
      </c>
      <c r="CC17" s="665" t="str">
        <f t="shared" si="29"/>
        <v/>
      </c>
      <c r="CD17" s="665" t="str">
        <f t="shared" si="30"/>
        <v/>
      </c>
      <c r="CE17" s="665" t="str">
        <f t="shared" si="31"/>
        <v/>
      </c>
      <c r="CF17" s="665" t="str">
        <f t="shared" si="32"/>
        <v/>
      </c>
      <c r="CG17" s="665" t="str">
        <f t="shared" si="33"/>
        <v/>
      </c>
      <c r="CH17" s="665" t="str">
        <f t="shared" si="34"/>
        <v/>
      </c>
      <c r="CI17" s="665" t="str">
        <f t="shared" si="35"/>
        <v/>
      </c>
      <c r="CJ17" s="665" t="str">
        <f t="shared" si="36"/>
        <v/>
      </c>
      <c r="CK17" s="665" t="str">
        <f t="shared" si="37"/>
        <v/>
      </c>
      <c r="CL17" s="665" t="str">
        <f t="shared" si="38"/>
        <v/>
      </c>
      <c r="CM17" s="665" t="str">
        <f t="shared" si="39"/>
        <v/>
      </c>
      <c r="CN17" s="665" t="str">
        <f t="shared" si="40"/>
        <v/>
      </c>
      <c r="CO17" s="665" t="str">
        <f t="shared" si="41"/>
        <v/>
      </c>
      <c r="CP17" s="665" t="str">
        <f t="shared" si="42"/>
        <v/>
      </c>
      <c r="CQ17" s="665" t="str">
        <f t="shared" si="43"/>
        <v/>
      </c>
      <c r="CR17" s="665" t="str">
        <f t="shared" si="44"/>
        <v/>
      </c>
      <c r="CS17" s="665" t="str">
        <f t="shared" si="45"/>
        <v/>
      </c>
      <c r="CT17" s="665" t="str">
        <f t="shared" si="46"/>
        <v/>
      </c>
      <c r="CU17" s="665" t="str">
        <f t="shared" si="47"/>
        <v/>
      </c>
      <c r="CV17" s="665" t="str">
        <f t="shared" si="48"/>
        <v/>
      </c>
      <c r="CW17" s="665" t="str">
        <f t="shared" si="49"/>
        <v/>
      </c>
      <c r="CX17" s="665" t="str">
        <f t="shared" si="50"/>
        <v/>
      </c>
      <c r="CY17" s="665" t="str">
        <f t="shared" si="51"/>
        <v/>
      </c>
      <c r="CZ17" s="665" t="str">
        <f t="shared" si="52"/>
        <v/>
      </c>
      <c r="DA17" s="665" t="str">
        <f t="shared" si="53"/>
        <v/>
      </c>
    </row>
    <row r="18" spans="1:105" ht="14.1" customHeight="1">
      <c r="A18" s="599"/>
      <c r="B18" s="2841"/>
      <c r="C18" s="2842"/>
      <c r="D18" s="2842"/>
      <c r="E18" s="2842"/>
      <c r="F18" s="2843"/>
      <c r="G18" s="2844"/>
      <c r="H18" s="2845"/>
      <c r="I18" s="2845"/>
      <c r="J18" s="2846"/>
      <c r="K18" s="643"/>
      <c r="L18" s="642"/>
      <c r="M18" s="642"/>
      <c r="N18" s="642"/>
      <c r="O18" s="642"/>
      <c r="P18" s="642"/>
      <c r="Q18" s="642"/>
      <c r="R18" s="642"/>
      <c r="S18" s="642"/>
      <c r="T18" s="642"/>
      <c r="U18" s="642"/>
      <c r="V18" s="642"/>
      <c r="W18" s="642"/>
      <c r="X18" s="642"/>
      <c r="Y18" s="642"/>
      <c r="Z18" s="642"/>
      <c r="AA18" s="642"/>
      <c r="AB18" s="642"/>
      <c r="AC18" s="642"/>
      <c r="AD18" s="642"/>
      <c r="AE18" s="642"/>
      <c r="AF18" s="642"/>
      <c r="AG18" s="642"/>
      <c r="AH18" s="642"/>
      <c r="AI18" s="642"/>
      <c r="AJ18" s="642"/>
      <c r="AK18" s="642"/>
      <c r="AL18" s="642"/>
      <c r="AM18" s="642"/>
      <c r="AN18" s="642"/>
      <c r="AO18" s="642"/>
      <c r="AP18" s="642"/>
      <c r="AQ18" s="2847"/>
      <c r="AR18" s="2848"/>
      <c r="AZ18" s="662">
        <v>13</v>
      </c>
      <c r="BA18" s="2858" t="str">
        <f t="shared" si="3"/>
        <v/>
      </c>
      <c r="BB18" s="2859"/>
      <c r="BC18" s="666"/>
      <c r="BD18" s="664" t="str">
        <f t="shared" si="4"/>
        <v/>
      </c>
      <c r="BE18" s="665" t="str">
        <f t="shared" si="5"/>
        <v/>
      </c>
      <c r="BF18" s="665" t="str">
        <f t="shared" si="6"/>
        <v/>
      </c>
      <c r="BG18" s="665" t="str">
        <f t="shared" si="7"/>
        <v/>
      </c>
      <c r="BH18" s="665" t="str">
        <f t="shared" si="8"/>
        <v/>
      </c>
      <c r="BI18" s="665" t="str">
        <f t="shared" si="9"/>
        <v/>
      </c>
      <c r="BJ18" s="665" t="str">
        <f t="shared" si="10"/>
        <v/>
      </c>
      <c r="BK18" s="665" t="str">
        <f t="shared" si="11"/>
        <v/>
      </c>
      <c r="BL18" s="665" t="str">
        <f t="shared" si="12"/>
        <v/>
      </c>
      <c r="BM18" s="665" t="str">
        <f t="shared" si="13"/>
        <v/>
      </c>
      <c r="BN18" s="665" t="str">
        <f t="shared" si="14"/>
        <v/>
      </c>
      <c r="BO18" s="665" t="str">
        <f t="shared" si="15"/>
        <v/>
      </c>
      <c r="BP18" s="665" t="str">
        <f t="shared" si="16"/>
        <v/>
      </c>
      <c r="BQ18" s="665" t="str">
        <f t="shared" si="17"/>
        <v/>
      </c>
      <c r="BR18" s="665" t="str">
        <f t="shared" si="18"/>
        <v/>
      </c>
      <c r="BS18" s="665" t="str">
        <f t="shared" si="19"/>
        <v/>
      </c>
      <c r="BT18" s="665" t="str">
        <f t="shared" si="20"/>
        <v/>
      </c>
      <c r="BU18" s="665" t="str">
        <f t="shared" si="21"/>
        <v/>
      </c>
      <c r="BV18" s="665" t="str">
        <f t="shared" si="22"/>
        <v/>
      </c>
      <c r="BW18" s="665" t="str">
        <f t="shared" si="23"/>
        <v/>
      </c>
      <c r="BX18" s="665" t="str">
        <f t="shared" si="24"/>
        <v/>
      </c>
      <c r="BY18" s="665" t="str">
        <f t="shared" si="25"/>
        <v/>
      </c>
      <c r="BZ18" s="665" t="str">
        <f t="shared" si="26"/>
        <v/>
      </c>
      <c r="CA18" s="665" t="str">
        <f t="shared" si="27"/>
        <v/>
      </c>
      <c r="CB18" s="665" t="str">
        <f t="shared" si="28"/>
        <v/>
      </c>
      <c r="CC18" s="665" t="str">
        <f t="shared" si="29"/>
        <v/>
      </c>
      <c r="CD18" s="665" t="str">
        <f t="shared" si="30"/>
        <v/>
      </c>
      <c r="CE18" s="665" t="str">
        <f t="shared" si="31"/>
        <v/>
      </c>
      <c r="CF18" s="665" t="str">
        <f t="shared" si="32"/>
        <v/>
      </c>
      <c r="CG18" s="665" t="str">
        <f t="shared" si="33"/>
        <v/>
      </c>
      <c r="CH18" s="665" t="str">
        <f t="shared" si="34"/>
        <v/>
      </c>
      <c r="CI18" s="665" t="str">
        <f t="shared" si="35"/>
        <v/>
      </c>
      <c r="CJ18" s="665" t="str">
        <f t="shared" si="36"/>
        <v/>
      </c>
      <c r="CK18" s="665" t="str">
        <f t="shared" si="37"/>
        <v/>
      </c>
      <c r="CL18" s="665" t="str">
        <f t="shared" si="38"/>
        <v/>
      </c>
      <c r="CM18" s="665" t="str">
        <f t="shared" si="39"/>
        <v/>
      </c>
      <c r="CN18" s="665" t="str">
        <f t="shared" si="40"/>
        <v/>
      </c>
      <c r="CO18" s="665" t="str">
        <f t="shared" si="41"/>
        <v/>
      </c>
      <c r="CP18" s="665" t="str">
        <f t="shared" si="42"/>
        <v/>
      </c>
      <c r="CQ18" s="665" t="str">
        <f t="shared" si="43"/>
        <v/>
      </c>
      <c r="CR18" s="665" t="str">
        <f t="shared" si="44"/>
        <v/>
      </c>
      <c r="CS18" s="665" t="str">
        <f t="shared" si="45"/>
        <v/>
      </c>
      <c r="CT18" s="665" t="str">
        <f t="shared" si="46"/>
        <v/>
      </c>
      <c r="CU18" s="665" t="str">
        <f t="shared" si="47"/>
        <v/>
      </c>
      <c r="CV18" s="665" t="str">
        <f t="shared" si="48"/>
        <v/>
      </c>
      <c r="CW18" s="665" t="str">
        <f t="shared" si="49"/>
        <v/>
      </c>
      <c r="CX18" s="665" t="str">
        <f t="shared" si="50"/>
        <v/>
      </c>
      <c r="CY18" s="665" t="str">
        <f t="shared" si="51"/>
        <v/>
      </c>
      <c r="CZ18" s="665" t="str">
        <f t="shared" si="52"/>
        <v/>
      </c>
      <c r="DA18" s="665" t="str">
        <f t="shared" si="53"/>
        <v/>
      </c>
    </row>
    <row r="19" spans="1:105" ht="14.1" customHeight="1">
      <c r="A19" s="599"/>
      <c r="B19" s="2841"/>
      <c r="C19" s="2842"/>
      <c r="D19" s="2842"/>
      <c r="E19" s="2842"/>
      <c r="F19" s="2843"/>
      <c r="G19" s="2844"/>
      <c r="H19" s="2845"/>
      <c r="I19" s="2845"/>
      <c r="J19" s="2846"/>
      <c r="K19" s="642"/>
      <c r="L19" s="642"/>
      <c r="M19" s="642"/>
      <c r="N19" s="642"/>
      <c r="O19" s="642"/>
      <c r="P19" s="642"/>
      <c r="Q19" s="642"/>
      <c r="R19" s="642"/>
      <c r="S19" s="642"/>
      <c r="T19" s="642"/>
      <c r="U19" s="642"/>
      <c r="V19" s="642"/>
      <c r="W19" s="642"/>
      <c r="X19" s="642"/>
      <c r="Y19" s="642"/>
      <c r="Z19" s="642"/>
      <c r="AA19" s="642"/>
      <c r="AB19" s="642"/>
      <c r="AC19" s="642"/>
      <c r="AD19" s="642"/>
      <c r="AE19" s="642"/>
      <c r="AF19" s="642"/>
      <c r="AG19" s="642"/>
      <c r="AH19" s="642"/>
      <c r="AI19" s="642"/>
      <c r="AJ19" s="642"/>
      <c r="AK19" s="642"/>
      <c r="AL19" s="642"/>
      <c r="AM19" s="642"/>
      <c r="AN19" s="642"/>
      <c r="AO19" s="642"/>
      <c r="AP19" s="642"/>
      <c r="AQ19" s="2847"/>
      <c r="AR19" s="2848"/>
      <c r="AZ19" s="662">
        <v>14</v>
      </c>
      <c r="BA19" s="2858" t="str">
        <f t="shared" si="3"/>
        <v/>
      </c>
      <c r="BB19" s="2859"/>
      <c r="BC19" s="666"/>
      <c r="BD19" s="664" t="str">
        <f t="shared" si="4"/>
        <v/>
      </c>
      <c r="BE19" s="665" t="str">
        <f t="shared" si="5"/>
        <v/>
      </c>
      <c r="BF19" s="665" t="str">
        <f t="shared" si="6"/>
        <v/>
      </c>
      <c r="BG19" s="665" t="str">
        <f t="shared" si="7"/>
        <v/>
      </c>
      <c r="BH19" s="665" t="str">
        <f t="shared" si="8"/>
        <v/>
      </c>
      <c r="BI19" s="665" t="str">
        <f t="shared" si="9"/>
        <v/>
      </c>
      <c r="BJ19" s="665" t="str">
        <f t="shared" si="10"/>
        <v/>
      </c>
      <c r="BK19" s="665" t="str">
        <f t="shared" si="11"/>
        <v/>
      </c>
      <c r="BL19" s="665" t="str">
        <f t="shared" si="12"/>
        <v/>
      </c>
      <c r="BM19" s="665" t="str">
        <f t="shared" si="13"/>
        <v/>
      </c>
      <c r="BN19" s="665" t="str">
        <f t="shared" si="14"/>
        <v/>
      </c>
      <c r="BO19" s="665" t="str">
        <f t="shared" si="15"/>
        <v/>
      </c>
      <c r="BP19" s="665" t="str">
        <f t="shared" si="16"/>
        <v/>
      </c>
      <c r="BQ19" s="665" t="str">
        <f t="shared" si="17"/>
        <v/>
      </c>
      <c r="BR19" s="665" t="str">
        <f t="shared" si="18"/>
        <v/>
      </c>
      <c r="BS19" s="665" t="str">
        <f t="shared" si="19"/>
        <v/>
      </c>
      <c r="BT19" s="665" t="str">
        <f t="shared" si="20"/>
        <v/>
      </c>
      <c r="BU19" s="665" t="str">
        <f t="shared" si="21"/>
        <v/>
      </c>
      <c r="BV19" s="665" t="str">
        <f t="shared" si="22"/>
        <v/>
      </c>
      <c r="BW19" s="665" t="str">
        <f t="shared" si="23"/>
        <v/>
      </c>
      <c r="BX19" s="665" t="str">
        <f t="shared" si="24"/>
        <v/>
      </c>
      <c r="BY19" s="665" t="str">
        <f t="shared" si="25"/>
        <v/>
      </c>
      <c r="BZ19" s="665" t="str">
        <f t="shared" si="26"/>
        <v/>
      </c>
      <c r="CA19" s="665" t="str">
        <f t="shared" si="27"/>
        <v/>
      </c>
      <c r="CB19" s="665" t="str">
        <f t="shared" si="28"/>
        <v/>
      </c>
      <c r="CC19" s="665" t="str">
        <f t="shared" si="29"/>
        <v/>
      </c>
      <c r="CD19" s="665" t="str">
        <f t="shared" si="30"/>
        <v/>
      </c>
      <c r="CE19" s="665" t="str">
        <f t="shared" si="31"/>
        <v/>
      </c>
      <c r="CF19" s="665" t="str">
        <f t="shared" si="32"/>
        <v/>
      </c>
      <c r="CG19" s="665" t="str">
        <f t="shared" si="33"/>
        <v/>
      </c>
      <c r="CH19" s="665" t="str">
        <f t="shared" si="34"/>
        <v/>
      </c>
      <c r="CI19" s="665" t="str">
        <f t="shared" si="35"/>
        <v/>
      </c>
      <c r="CJ19" s="665" t="str">
        <f t="shared" si="36"/>
        <v/>
      </c>
      <c r="CK19" s="665" t="str">
        <f t="shared" si="37"/>
        <v/>
      </c>
      <c r="CL19" s="665" t="str">
        <f t="shared" si="38"/>
        <v/>
      </c>
      <c r="CM19" s="665" t="str">
        <f t="shared" si="39"/>
        <v/>
      </c>
      <c r="CN19" s="665" t="str">
        <f t="shared" si="40"/>
        <v/>
      </c>
      <c r="CO19" s="665" t="str">
        <f t="shared" si="41"/>
        <v/>
      </c>
      <c r="CP19" s="665" t="str">
        <f t="shared" si="42"/>
        <v/>
      </c>
      <c r="CQ19" s="665" t="str">
        <f t="shared" si="43"/>
        <v/>
      </c>
      <c r="CR19" s="665" t="str">
        <f t="shared" si="44"/>
        <v/>
      </c>
      <c r="CS19" s="665" t="str">
        <f t="shared" si="45"/>
        <v/>
      </c>
      <c r="CT19" s="665" t="str">
        <f t="shared" si="46"/>
        <v/>
      </c>
      <c r="CU19" s="665" t="str">
        <f t="shared" si="47"/>
        <v/>
      </c>
      <c r="CV19" s="665" t="str">
        <f t="shared" si="48"/>
        <v/>
      </c>
      <c r="CW19" s="665" t="str">
        <f t="shared" si="49"/>
        <v/>
      </c>
      <c r="CX19" s="665" t="str">
        <f t="shared" si="50"/>
        <v/>
      </c>
      <c r="CY19" s="665" t="str">
        <f t="shared" si="51"/>
        <v/>
      </c>
      <c r="CZ19" s="665" t="str">
        <f t="shared" si="52"/>
        <v/>
      </c>
      <c r="DA19" s="665" t="str">
        <f t="shared" si="53"/>
        <v/>
      </c>
    </row>
    <row r="20" spans="1:105" ht="14.1" customHeight="1">
      <c r="A20" s="599"/>
      <c r="B20" s="2841"/>
      <c r="C20" s="2842"/>
      <c r="D20" s="2842"/>
      <c r="E20" s="2842"/>
      <c r="F20" s="2843"/>
      <c r="G20" s="2844"/>
      <c r="H20" s="2845"/>
      <c r="I20" s="2845"/>
      <c r="J20" s="2846"/>
      <c r="K20" s="642"/>
      <c r="L20" s="642"/>
      <c r="M20" s="642"/>
      <c r="N20" s="642"/>
      <c r="O20" s="642"/>
      <c r="P20" s="642"/>
      <c r="Q20" s="642"/>
      <c r="R20" s="642"/>
      <c r="S20" s="642"/>
      <c r="T20" s="642"/>
      <c r="U20" s="642"/>
      <c r="V20" s="642"/>
      <c r="W20" s="642"/>
      <c r="X20" s="642"/>
      <c r="Y20" s="642"/>
      <c r="Z20" s="642"/>
      <c r="AA20" s="642"/>
      <c r="AB20" s="642"/>
      <c r="AC20" s="642"/>
      <c r="AD20" s="642"/>
      <c r="AE20" s="642"/>
      <c r="AF20" s="642"/>
      <c r="AG20" s="642"/>
      <c r="AH20" s="642"/>
      <c r="AI20" s="642"/>
      <c r="AJ20" s="642"/>
      <c r="AK20" s="642"/>
      <c r="AL20" s="642"/>
      <c r="AM20" s="642"/>
      <c r="AN20" s="642"/>
      <c r="AO20" s="642"/>
      <c r="AP20" s="642"/>
      <c r="AQ20" s="2847"/>
      <c r="AR20" s="2848"/>
      <c r="AZ20" s="662">
        <v>15</v>
      </c>
      <c r="BA20" s="2858" t="str">
        <f t="shared" si="3"/>
        <v/>
      </c>
      <c r="BB20" s="2859"/>
      <c r="BC20" s="666"/>
      <c r="BD20" s="664" t="str">
        <f t="shared" si="4"/>
        <v/>
      </c>
      <c r="BE20" s="665" t="str">
        <f t="shared" si="5"/>
        <v/>
      </c>
      <c r="BF20" s="665" t="str">
        <f t="shared" si="6"/>
        <v/>
      </c>
      <c r="BG20" s="665" t="str">
        <f t="shared" si="7"/>
        <v/>
      </c>
      <c r="BH20" s="665" t="str">
        <f t="shared" si="8"/>
        <v/>
      </c>
      <c r="BI20" s="665" t="str">
        <f t="shared" si="9"/>
        <v/>
      </c>
      <c r="BJ20" s="665" t="str">
        <f t="shared" si="10"/>
        <v/>
      </c>
      <c r="BK20" s="665" t="str">
        <f t="shared" si="11"/>
        <v/>
      </c>
      <c r="BL20" s="665" t="str">
        <f t="shared" si="12"/>
        <v/>
      </c>
      <c r="BM20" s="665" t="str">
        <f t="shared" si="13"/>
        <v/>
      </c>
      <c r="BN20" s="665" t="str">
        <f t="shared" si="14"/>
        <v/>
      </c>
      <c r="BO20" s="665" t="str">
        <f t="shared" si="15"/>
        <v/>
      </c>
      <c r="BP20" s="665" t="str">
        <f t="shared" si="16"/>
        <v/>
      </c>
      <c r="BQ20" s="665" t="str">
        <f t="shared" si="17"/>
        <v/>
      </c>
      <c r="BR20" s="665" t="str">
        <f t="shared" si="18"/>
        <v/>
      </c>
      <c r="BS20" s="665" t="str">
        <f t="shared" si="19"/>
        <v/>
      </c>
      <c r="BT20" s="665" t="str">
        <f t="shared" si="20"/>
        <v/>
      </c>
      <c r="BU20" s="665" t="str">
        <f t="shared" si="21"/>
        <v/>
      </c>
      <c r="BV20" s="665" t="str">
        <f t="shared" si="22"/>
        <v/>
      </c>
      <c r="BW20" s="665" t="str">
        <f t="shared" si="23"/>
        <v/>
      </c>
      <c r="BX20" s="665" t="str">
        <f t="shared" si="24"/>
        <v/>
      </c>
      <c r="BY20" s="665" t="str">
        <f t="shared" si="25"/>
        <v/>
      </c>
      <c r="BZ20" s="665" t="str">
        <f t="shared" si="26"/>
        <v/>
      </c>
      <c r="CA20" s="665" t="str">
        <f t="shared" si="27"/>
        <v/>
      </c>
      <c r="CB20" s="665" t="str">
        <f t="shared" si="28"/>
        <v/>
      </c>
      <c r="CC20" s="665" t="str">
        <f t="shared" si="29"/>
        <v/>
      </c>
      <c r="CD20" s="665" t="str">
        <f t="shared" si="30"/>
        <v/>
      </c>
      <c r="CE20" s="665" t="str">
        <f t="shared" si="31"/>
        <v/>
      </c>
      <c r="CF20" s="665" t="str">
        <f t="shared" si="32"/>
        <v/>
      </c>
      <c r="CG20" s="665" t="str">
        <f t="shared" si="33"/>
        <v/>
      </c>
      <c r="CH20" s="665" t="str">
        <f t="shared" si="34"/>
        <v/>
      </c>
      <c r="CI20" s="665" t="str">
        <f t="shared" si="35"/>
        <v/>
      </c>
      <c r="CJ20" s="665" t="str">
        <f t="shared" si="36"/>
        <v/>
      </c>
      <c r="CK20" s="665" t="str">
        <f t="shared" si="37"/>
        <v/>
      </c>
      <c r="CL20" s="665" t="str">
        <f t="shared" si="38"/>
        <v/>
      </c>
      <c r="CM20" s="665" t="str">
        <f t="shared" si="39"/>
        <v/>
      </c>
      <c r="CN20" s="665" t="str">
        <f t="shared" si="40"/>
        <v/>
      </c>
      <c r="CO20" s="665" t="str">
        <f t="shared" si="41"/>
        <v/>
      </c>
      <c r="CP20" s="665" t="str">
        <f t="shared" si="42"/>
        <v/>
      </c>
      <c r="CQ20" s="665" t="str">
        <f t="shared" si="43"/>
        <v/>
      </c>
      <c r="CR20" s="665" t="str">
        <f t="shared" si="44"/>
        <v/>
      </c>
      <c r="CS20" s="665" t="str">
        <f t="shared" si="45"/>
        <v/>
      </c>
      <c r="CT20" s="665" t="str">
        <f t="shared" si="46"/>
        <v/>
      </c>
      <c r="CU20" s="665" t="str">
        <f t="shared" si="47"/>
        <v/>
      </c>
      <c r="CV20" s="665" t="str">
        <f t="shared" si="48"/>
        <v/>
      </c>
      <c r="CW20" s="665" t="str">
        <f t="shared" si="49"/>
        <v/>
      </c>
      <c r="CX20" s="665" t="str">
        <f t="shared" si="50"/>
        <v/>
      </c>
      <c r="CY20" s="665" t="str">
        <f t="shared" si="51"/>
        <v/>
      </c>
      <c r="CZ20" s="665" t="str">
        <f t="shared" si="52"/>
        <v/>
      </c>
      <c r="DA20" s="665" t="str">
        <f t="shared" si="53"/>
        <v/>
      </c>
    </row>
    <row r="21" spans="1:105" ht="14.1" customHeight="1">
      <c r="A21" s="599"/>
      <c r="B21" s="2841"/>
      <c r="C21" s="2842"/>
      <c r="D21" s="2842"/>
      <c r="E21" s="2842"/>
      <c r="F21" s="2843"/>
      <c r="G21" s="2844" t="s">
        <v>63</v>
      </c>
      <c r="H21" s="2845"/>
      <c r="I21" s="2845"/>
      <c r="J21" s="2846"/>
      <c r="K21" s="643"/>
      <c r="L21" s="642"/>
      <c r="M21" s="642"/>
      <c r="N21" s="642"/>
      <c r="O21" s="642"/>
      <c r="P21" s="642"/>
      <c r="Q21" s="642"/>
      <c r="R21" s="642"/>
      <c r="S21" s="642"/>
      <c r="T21" s="642"/>
      <c r="U21" s="642"/>
      <c r="V21" s="642"/>
      <c r="W21" s="642"/>
      <c r="X21" s="642"/>
      <c r="Y21" s="642"/>
      <c r="Z21" s="642"/>
      <c r="AA21" s="642"/>
      <c r="AB21" s="642"/>
      <c r="AC21" s="642"/>
      <c r="AD21" s="642"/>
      <c r="AE21" s="642"/>
      <c r="AF21" s="642"/>
      <c r="AG21" s="642"/>
      <c r="AH21" s="642"/>
      <c r="AI21" s="642"/>
      <c r="AJ21" s="642"/>
      <c r="AK21" s="642"/>
      <c r="AL21" s="642"/>
      <c r="AM21" s="642"/>
      <c r="AN21" s="642"/>
      <c r="AO21" s="642"/>
      <c r="AP21" s="642"/>
      <c r="AQ21" s="2847"/>
      <c r="AR21" s="2848"/>
      <c r="AZ21" s="662">
        <v>16</v>
      </c>
      <c r="BA21" s="2858" t="str">
        <f t="shared" si="3"/>
        <v/>
      </c>
      <c r="BB21" s="2859"/>
      <c r="BC21" s="666"/>
      <c r="BD21" s="664" t="str">
        <f t="shared" si="4"/>
        <v/>
      </c>
      <c r="BE21" s="665" t="str">
        <f t="shared" si="5"/>
        <v/>
      </c>
      <c r="BF21" s="665" t="str">
        <f t="shared" si="6"/>
        <v/>
      </c>
      <c r="BG21" s="665" t="str">
        <f t="shared" si="7"/>
        <v/>
      </c>
      <c r="BH21" s="665" t="str">
        <f t="shared" si="8"/>
        <v/>
      </c>
      <c r="BI21" s="665" t="str">
        <f t="shared" si="9"/>
        <v/>
      </c>
      <c r="BJ21" s="665" t="str">
        <f t="shared" si="10"/>
        <v/>
      </c>
      <c r="BK21" s="665" t="str">
        <f t="shared" si="11"/>
        <v/>
      </c>
      <c r="BL21" s="665" t="str">
        <f t="shared" si="12"/>
        <v/>
      </c>
      <c r="BM21" s="665" t="str">
        <f t="shared" si="13"/>
        <v/>
      </c>
      <c r="BN21" s="665" t="str">
        <f t="shared" si="14"/>
        <v/>
      </c>
      <c r="BO21" s="665" t="str">
        <f t="shared" si="15"/>
        <v/>
      </c>
      <c r="BP21" s="665" t="str">
        <f t="shared" si="16"/>
        <v/>
      </c>
      <c r="BQ21" s="665" t="str">
        <f t="shared" si="17"/>
        <v/>
      </c>
      <c r="BR21" s="665" t="str">
        <f t="shared" si="18"/>
        <v/>
      </c>
      <c r="BS21" s="665" t="str">
        <f t="shared" si="19"/>
        <v/>
      </c>
      <c r="BT21" s="665" t="str">
        <f t="shared" si="20"/>
        <v/>
      </c>
      <c r="BU21" s="665" t="str">
        <f t="shared" si="21"/>
        <v/>
      </c>
      <c r="BV21" s="665" t="str">
        <f t="shared" si="22"/>
        <v/>
      </c>
      <c r="BW21" s="665" t="str">
        <f t="shared" si="23"/>
        <v/>
      </c>
      <c r="BX21" s="665" t="str">
        <f t="shared" si="24"/>
        <v/>
      </c>
      <c r="BY21" s="665" t="str">
        <f t="shared" si="25"/>
        <v/>
      </c>
      <c r="BZ21" s="665" t="str">
        <f t="shared" si="26"/>
        <v/>
      </c>
      <c r="CA21" s="665" t="str">
        <f t="shared" si="27"/>
        <v/>
      </c>
      <c r="CB21" s="665" t="str">
        <f t="shared" si="28"/>
        <v/>
      </c>
      <c r="CC21" s="665" t="str">
        <f t="shared" si="29"/>
        <v/>
      </c>
      <c r="CD21" s="665" t="str">
        <f t="shared" si="30"/>
        <v/>
      </c>
      <c r="CE21" s="665" t="str">
        <f t="shared" si="31"/>
        <v/>
      </c>
      <c r="CF21" s="665" t="str">
        <f t="shared" si="32"/>
        <v/>
      </c>
      <c r="CG21" s="665" t="str">
        <f t="shared" si="33"/>
        <v/>
      </c>
      <c r="CH21" s="665" t="str">
        <f t="shared" si="34"/>
        <v/>
      </c>
      <c r="CI21" s="665" t="str">
        <f t="shared" si="35"/>
        <v/>
      </c>
      <c r="CJ21" s="665" t="str">
        <f t="shared" si="36"/>
        <v/>
      </c>
      <c r="CK21" s="665" t="str">
        <f t="shared" si="37"/>
        <v/>
      </c>
      <c r="CL21" s="665" t="str">
        <f t="shared" si="38"/>
        <v/>
      </c>
      <c r="CM21" s="665" t="str">
        <f t="shared" si="39"/>
        <v/>
      </c>
      <c r="CN21" s="665" t="str">
        <f t="shared" si="40"/>
        <v/>
      </c>
      <c r="CO21" s="665" t="str">
        <f t="shared" si="41"/>
        <v/>
      </c>
      <c r="CP21" s="665" t="str">
        <f t="shared" si="42"/>
        <v/>
      </c>
      <c r="CQ21" s="665" t="str">
        <f t="shared" si="43"/>
        <v/>
      </c>
      <c r="CR21" s="665" t="str">
        <f t="shared" si="44"/>
        <v/>
      </c>
      <c r="CS21" s="665" t="str">
        <f t="shared" si="45"/>
        <v/>
      </c>
      <c r="CT21" s="665" t="str">
        <f t="shared" si="46"/>
        <v/>
      </c>
      <c r="CU21" s="665" t="str">
        <f t="shared" si="47"/>
        <v/>
      </c>
      <c r="CV21" s="665" t="str">
        <f t="shared" si="48"/>
        <v/>
      </c>
      <c r="CW21" s="665" t="str">
        <f t="shared" si="49"/>
        <v/>
      </c>
      <c r="CX21" s="665" t="str">
        <f t="shared" si="50"/>
        <v/>
      </c>
      <c r="CY21" s="665" t="str">
        <f t="shared" si="51"/>
        <v/>
      </c>
      <c r="CZ21" s="665" t="str">
        <f t="shared" si="52"/>
        <v/>
      </c>
      <c r="DA21" s="665" t="str">
        <f t="shared" si="53"/>
        <v/>
      </c>
    </row>
    <row r="22" spans="1:105" ht="14.1" customHeight="1">
      <c r="A22" s="599"/>
      <c r="B22" s="2841"/>
      <c r="C22" s="2842"/>
      <c r="D22" s="2842"/>
      <c r="E22" s="2842"/>
      <c r="F22" s="2843"/>
      <c r="G22" s="2844" t="s">
        <v>64</v>
      </c>
      <c r="H22" s="2845"/>
      <c r="I22" s="2845"/>
      <c r="J22" s="2846"/>
      <c r="K22" s="642"/>
      <c r="L22" s="642"/>
      <c r="M22" s="642"/>
      <c r="N22" s="642"/>
      <c r="O22" s="642"/>
      <c r="P22" s="642"/>
      <c r="Q22" s="642"/>
      <c r="R22" s="642"/>
      <c r="S22" s="642"/>
      <c r="T22" s="642"/>
      <c r="U22" s="642"/>
      <c r="V22" s="642"/>
      <c r="W22" s="642"/>
      <c r="X22" s="642"/>
      <c r="Y22" s="642"/>
      <c r="Z22" s="642"/>
      <c r="AA22" s="642"/>
      <c r="AB22" s="642"/>
      <c r="AC22" s="642"/>
      <c r="AD22" s="642"/>
      <c r="AE22" s="642"/>
      <c r="AF22" s="642"/>
      <c r="AG22" s="642"/>
      <c r="AH22" s="642"/>
      <c r="AI22" s="642"/>
      <c r="AJ22" s="642"/>
      <c r="AK22" s="642"/>
      <c r="AL22" s="642"/>
      <c r="AM22" s="642"/>
      <c r="AN22" s="642"/>
      <c r="AO22" s="642"/>
      <c r="AP22" s="642"/>
      <c r="AQ22" s="2847"/>
      <c r="AR22" s="2848"/>
      <c r="AZ22" s="662">
        <v>17</v>
      </c>
      <c r="BA22" s="2858" t="str">
        <f t="shared" si="3"/>
        <v/>
      </c>
      <c r="BB22" s="2859"/>
      <c r="BC22" s="666"/>
      <c r="BD22" s="664" t="str">
        <f t="shared" si="4"/>
        <v/>
      </c>
      <c r="BE22" s="665" t="str">
        <f t="shared" si="5"/>
        <v/>
      </c>
      <c r="BF22" s="665" t="str">
        <f t="shared" si="6"/>
        <v/>
      </c>
      <c r="BG22" s="665" t="str">
        <f t="shared" si="7"/>
        <v/>
      </c>
      <c r="BH22" s="665" t="str">
        <f t="shared" si="8"/>
        <v/>
      </c>
      <c r="BI22" s="665" t="str">
        <f t="shared" si="9"/>
        <v/>
      </c>
      <c r="BJ22" s="665" t="str">
        <f t="shared" si="10"/>
        <v/>
      </c>
      <c r="BK22" s="665" t="str">
        <f t="shared" si="11"/>
        <v/>
      </c>
      <c r="BL22" s="665" t="str">
        <f t="shared" si="12"/>
        <v/>
      </c>
      <c r="BM22" s="665" t="str">
        <f t="shared" si="13"/>
        <v/>
      </c>
      <c r="BN22" s="665" t="str">
        <f t="shared" si="14"/>
        <v/>
      </c>
      <c r="BO22" s="665" t="str">
        <f t="shared" si="15"/>
        <v/>
      </c>
      <c r="BP22" s="665" t="str">
        <f t="shared" si="16"/>
        <v/>
      </c>
      <c r="BQ22" s="665" t="str">
        <f t="shared" si="17"/>
        <v/>
      </c>
      <c r="BR22" s="665" t="str">
        <f t="shared" si="18"/>
        <v/>
      </c>
      <c r="BS22" s="665" t="str">
        <f t="shared" si="19"/>
        <v/>
      </c>
      <c r="BT22" s="665" t="str">
        <f t="shared" si="20"/>
        <v/>
      </c>
      <c r="BU22" s="665" t="str">
        <f t="shared" si="21"/>
        <v/>
      </c>
      <c r="BV22" s="665" t="str">
        <f t="shared" si="22"/>
        <v/>
      </c>
      <c r="BW22" s="665" t="str">
        <f t="shared" si="23"/>
        <v/>
      </c>
      <c r="BX22" s="665" t="str">
        <f t="shared" si="24"/>
        <v/>
      </c>
      <c r="BY22" s="665" t="str">
        <f t="shared" si="25"/>
        <v/>
      </c>
      <c r="BZ22" s="665" t="str">
        <f t="shared" si="26"/>
        <v/>
      </c>
      <c r="CA22" s="665" t="str">
        <f t="shared" si="27"/>
        <v/>
      </c>
      <c r="CB22" s="665" t="str">
        <f t="shared" si="28"/>
        <v/>
      </c>
      <c r="CC22" s="665" t="str">
        <f t="shared" si="29"/>
        <v/>
      </c>
      <c r="CD22" s="665" t="str">
        <f t="shared" si="30"/>
        <v/>
      </c>
      <c r="CE22" s="665" t="str">
        <f t="shared" si="31"/>
        <v/>
      </c>
      <c r="CF22" s="665" t="str">
        <f t="shared" si="32"/>
        <v/>
      </c>
      <c r="CG22" s="665" t="str">
        <f t="shared" si="33"/>
        <v/>
      </c>
      <c r="CH22" s="665" t="str">
        <f t="shared" si="34"/>
        <v/>
      </c>
      <c r="CI22" s="665" t="str">
        <f t="shared" si="35"/>
        <v/>
      </c>
      <c r="CJ22" s="665" t="str">
        <f t="shared" si="36"/>
        <v/>
      </c>
      <c r="CK22" s="665" t="str">
        <f t="shared" si="37"/>
        <v/>
      </c>
      <c r="CL22" s="665" t="str">
        <f t="shared" si="38"/>
        <v/>
      </c>
      <c r="CM22" s="665" t="str">
        <f t="shared" si="39"/>
        <v/>
      </c>
      <c r="CN22" s="665" t="str">
        <f t="shared" si="40"/>
        <v/>
      </c>
      <c r="CO22" s="665" t="str">
        <f t="shared" si="41"/>
        <v/>
      </c>
      <c r="CP22" s="665" t="str">
        <f t="shared" si="42"/>
        <v/>
      </c>
      <c r="CQ22" s="665" t="str">
        <f t="shared" si="43"/>
        <v/>
      </c>
      <c r="CR22" s="665" t="str">
        <f t="shared" si="44"/>
        <v/>
      </c>
      <c r="CS22" s="665" t="str">
        <f t="shared" si="45"/>
        <v/>
      </c>
      <c r="CT22" s="665" t="str">
        <f t="shared" si="46"/>
        <v/>
      </c>
      <c r="CU22" s="665" t="str">
        <f t="shared" si="47"/>
        <v/>
      </c>
      <c r="CV22" s="665" t="str">
        <f t="shared" si="48"/>
        <v/>
      </c>
      <c r="CW22" s="665" t="str">
        <f t="shared" si="49"/>
        <v/>
      </c>
      <c r="CX22" s="665" t="str">
        <f t="shared" si="50"/>
        <v/>
      </c>
      <c r="CY22" s="665" t="str">
        <f t="shared" si="51"/>
        <v/>
      </c>
      <c r="CZ22" s="665" t="str">
        <f t="shared" si="52"/>
        <v/>
      </c>
      <c r="DA22" s="665" t="str">
        <f t="shared" si="53"/>
        <v/>
      </c>
    </row>
    <row r="23" spans="1:105" ht="14.1" customHeight="1">
      <c r="A23" s="599"/>
      <c r="B23" s="2841"/>
      <c r="C23" s="2842"/>
      <c r="D23" s="2842"/>
      <c r="E23" s="2842"/>
      <c r="F23" s="2843"/>
      <c r="G23" s="2844" t="s">
        <v>62</v>
      </c>
      <c r="H23" s="2845"/>
      <c r="I23" s="2845"/>
      <c r="J23" s="2846"/>
      <c r="K23" s="642"/>
      <c r="L23" s="642"/>
      <c r="M23" s="642"/>
      <c r="N23" s="642"/>
      <c r="O23" s="642"/>
      <c r="P23" s="642"/>
      <c r="Q23" s="642"/>
      <c r="R23" s="642"/>
      <c r="S23" s="642"/>
      <c r="T23" s="642"/>
      <c r="U23" s="642"/>
      <c r="V23" s="642"/>
      <c r="W23" s="642"/>
      <c r="X23" s="642"/>
      <c r="Y23" s="642"/>
      <c r="Z23" s="642"/>
      <c r="AA23" s="642"/>
      <c r="AB23" s="642"/>
      <c r="AC23" s="642"/>
      <c r="AD23" s="642"/>
      <c r="AE23" s="642"/>
      <c r="AF23" s="642"/>
      <c r="AG23" s="642"/>
      <c r="AH23" s="642"/>
      <c r="AI23" s="642"/>
      <c r="AJ23" s="642"/>
      <c r="AK23" s="642"/>
      <c r="AL23" s="642"/>
      <c r="AM23" s="642"/>
      <c r="AN23" s="642"/>
      <c r="AO23" s="642"/>
      <c r="AP23" s="642"/>
      <c r="AQ23" s="2847"/>
      <c r="AR23" s="2848"/>
      <c r="AZ23" s="662">
        <v>18</v>
      </c>
      <c r="BA23" s="2858" t="str">
        <f t="shared" si="3"/>
        <v/>
      </c>
      <c r="BB23" s="2859"/>
      <c r="BC23" s="666"/>
      <c r="BD23" s="664" t="str">
        <f t="shared" si="4"/>
        <v/>
      </c>
      <c r="BE23" s="665" t="str">
        <f t="shared" si="5"/>
        <v/>
      </c>
      <c r="BF23" s="665" t="str">
        <f t="shared" si="6"/>
        <v/>
      </c>
      <c r="BG23" s="665" t="str">
        <f t="shared" si="7"/>
        <v/>
      </c>
      <c r="BH23" s="665" t="str">
        <f t="shared" si="8"/>
        <v/>
      </c>
      <c r="BI23" s="665" t="str">
        <f t="shared" si="9"/>
        <v/>
      </c>
      <c r="BJ23" s="665" t="str">
        <f t="shared" si="10"/>
        <v/>
      </c>
      <c r="BK23" s="665" t="str">
        <f t="shared" si="11"/>
        <v/>
      </c>
      <c r="BL23" s="665" t="str">
        <f t="shared" si="12"/>
        <v/>
      </c>
      <c r="BM23" s="665" t="str">
        <f t="shared" si="13"/>
        <v/>
      </c>
      <c r="BN23" s="665" t="str">
        <f t="shared" si="14"/>
        <v/>
      </c>
      <c r="BO23" s="665" t="str">
        <f t="shared" si="15"/>
        <v/>
      </c>
      <c r="BP23" s="665" t="str">
        <f t="shared" si="16"/>
        <v/>
      </c>
      <c r="BQ23" s="665" t="str">
        <f t="shared" si="17"/>
        <v/>
      </c>
      <c r="BR23" s="665" t="str">
        <f t="shared" si="18"/>
        <v/>
      </c>
      <c r="BS23" s="665" t="str">
        <f t="shared" si="19"/>
        <v/>
      </c>
      <c r="BT23" s="665" t="str">
        <f t="shared" si="20"/>
        <v/>
      </c>
      <c r="BU23" s="665" t="str">
        <f t="shared" si="21"/>
        <v/>
      </c>
      <c r="BV23" s="665" t="str">
        <f t="shared" si="22"/>
        <v/>
      </c>
      <c r="BW23" s="665" t="str">
        <f t="shared" si="23"/>
        <v/>
      </c>
      <c r="BX23" s="665" t="str">
        <f t="shared" si="24"/>
        <v/>
      </c>
      <c r="BY23" s="665" t="str">
        <f t="shared" si="25"/>
        <v/>
      </c>
      <c r="BZ23" s="665" t="str">
        <f t="shared" si="26"/>
        <v/>
      </c>
      <c r="CA23" s="665" t="str">
        <f t="shared" si="27"/>
        <v/>
      </c>
      <c r="CB23" s="665" t="str">
        <f t="shared" si="28"/>
        <v/>
      </c>
      <c r="CC23" s="665" t="str">
        <f t="shared" si="29"/>
        <v/>
      </c>
      <c r="CD23" s="665" t="str">
        <f t="shared" si="30"/>
        <v/>
      </c>
      <c r="CE23" s="665" t="str">
        <f t="shared" si="31"/>
        <v/>
      </c>
      <c r="CF23" s="665" t="str">
        <f t="shared" si="32"/>
        <v/>
      </c>
      <c r="CG23" s="665" t="str">
        <f t="shared" si="33"/>
        <v/>
      </c>
      <c r="CH23" s="665" t="str">
        <f t="shared" si="34"/>
        <v/>
      </c>
      <c r="CI23" s="665" t="str">
        <f t="shared" si="35"/>
        <v/>
      </c>
      <c r="CJ23" s="665" t="str">
        <f t="shared" si="36"/>
        <v/>
      </c>
      <c r="CK23" s="665" t="str">
        <f t="shared" si="37"/>
        <v/>
      </c>
      <c r="CL23" s="665" t="str">
        <f t="shared" si="38"/>
        <v/>
      </c>
      <c r="CM23" s="665" t="str">
        <f t="shared" si="39"/>
        <v/>
      </c>
      <c r="CN23" s="665" t="str">
        <f t="shared" si="40"/>
        <v/>
      </c>
      <c r="CO23" s="665" t="str">
        <f t="shared" si="41"/>
        <v/>
      </c>
      <c r="CP23" s="665" t="str">
        <f t="shared" si="42"/>
        <v/>
      </c>
      <c r="CQ23" s="665" t="str">
        <f t="shared" si="43"/>
        <v/>
      </c>
      <c r="CR23" s="665" t="str">
        <f t="shared" si="44"/>
        <v/>
      </c>
      <c r="CS23" s="665" t="str">
        <f t="shared" si="45"/>
        <v/>
      </c>
      <c r="CT23" s="665" t="str">
        <f t="shared" si="46"/>
        <v/>
      </c>
      <c r="CU23" s="665" t="str">
        <f t="shared" si="47"/>
        <v/>
      </c>
      <c r="CV23" s="665" t="str">
        <f t="shared" si="48"/>
        <v/>
      </c>
      <c r="CW23" s="665" t="str">
        <f t="shared" si="49"/>
        <v/>
      </c>
      <c r="CX23" s="665" t="str">
        <f t="shared" si="50"/>
        <v/>
      </c>
      <c r="CY23" s="665" t="str">
        <f t="shared" si="51"/>
        <v/>
      </c>
      <c r="CZ23" s="665" t="str">
        <f t="shared" si="52"/>
        <v/>
      </c>
      <c r="DA23" s="665" t="str">
        <f t="shared" si="53"/>
        <v/>
      </c>
    </row>
    <row r="24" spans="1:105" ht="14.1" customHeight="1" thickBot="1">
      <c r="A24" s="599"/>
      <c r="B24" s="2888"/>
      <c r="C24" s="2889"/>
      <c r="D24" s="2889"/>
      <c r="E24" s="2889"/>
      <c r="F24" s="2890"/>
      <c r="G24" s="2891"/>
      <c r="H24" s="2892"/>
      <c r="I24" s="2892"/>
      <c r="J24" s="2893"/>
      <c r="K24" s="644"/>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645"/>
      <c r="AN24" s="645"/>
      <c r="AO24" s="645"/>
      <c r="AP24" s="645"/>
      <c r="AQ24" s="2894"/>
      <c r="AR24" s="2895"/>
      <c r="AZ24" s="662">
        <v>19</v>
      </c>
      <c r="BA24" s="2858" t="str">
        <f t="shared" si="3"/>
        <v/>
      </c>
      <c r="BB24" s="2859"/>
      <c r="BC24" s="667"/>
      <c r="BD24" s="664" t="str">
        <f t="shared" si="4"/>
        <v/>
      </c>
      <c r="BE24" s="665" t="str">
        <f t="shared" si="5"/>
        <v/>
      </c>
      <c r="BF24" s="665" t="str">
        <f t="shared" si="6"/>
        <v/>
      </c>
      <c r="BG24" s="665" t="str">
        <f t="shared" si="7"/>
        <v/>
      </c>
      <c r="BH24" s="665" t="str">
        <f t="shared" si="8"/>
        <v/>
      </c>
      <c r="BI24" s="665" t="str">
        <f t="shared" si="9"/>
        <v/>
      </c>
      <c r="BJ24" s="665" t="str">
        <f t="shared" si="10"/>
        <v/>
      </c>
      <c r="BK24" s="665" t="str">
        <f t="shared" si="11"/>
        <v/>
      </c>
      <c r="BL24" s="665" t="str">
        <f t="shared" si="12"/>
        <v/>
      </c>
      <c r="BM24" s="665" t="str">
        <f t="shared" si="13"/>
        <v/>
      </c>
      <c r="BN24" s="665" t="str">
        <f t="shared" si="14"/>
        <v/>
      </c>
      <c r="BO24" s="665" t="str">
        <f t="shared" si="15"/>
        <v/>
      </c>
      <c r="BP24" s="665" t="str">
        <f t="shared" si="16"/>
        <v/>
      </c>
      <c r="BQ24" s="665" t="str">
        <f t="shared" si="17"/>
        <v/>
      </c>
      <c r="BR24" s="665" t="str">
        <f t="shared" si="18"/>
        <v/>
      </c>
      <c r="BS24" s="665" t="str">
        <f t="shared" si="19"/>
        <v/>
      </c>
      <c r="BT24" s="665" t="str">
        <f t="shared" si="20"/>
        <v/>
      </c>
      <c r="BU24" s="665" t="str">
        <f t="shared" si="21"/>
        <v/>
      </c>
      <c r="BV24" s="665" t="str">
        <f t="shared" si="22"/>
        <v/>
      </c>
      <c r="BW24" s="665" t="str">
        <f t="shared" si="23"/>
        <v/>
      </c>
      <c r="BX24" s="665" t="str">
        <f t="shared" si="24"/>
        <v/>
      </c>
      <c r="BY24" s="665" t="str">
        <f t="shared" si="25"/>
        <v/>
      </c>
      <c r="BZ24" s="665" t="str">
        <f t="shared" si="26"/>
        <v/>
      </c>
      <c r="CA24" s="665" t="str">
        <f t="shared" si="27"/>
        <v/>
      </c>
      <c r="CB24" s="665" t="str">
        <f t="shared" si="28"/>
        <v/>
      </c>
      <c r="CC24" s="665" t="str">
        <f t="shared" si="29"/>
        <v/>
      </c>
      <c r="CD24" s="665" t="str">
        <f t="shared" si="30"/>
        <v/>
      </c>
      <c r="CE24" s="665" t="str">
        <f t="shared" si="31"/>
        <v/>
      </c>
      <c r="CF24" s="665" t="str">
        <f t="shared" si="32"/>
        <v/>
      </c>
      <c r="CG24" s="665" t="str">
        <f t="shared" si="33"/>
        <v/>
      </c>
      <c r="CH24" s="665" t="str">
        <f t="shared" si="34"/>
        <v/>
      </c>
      <c r="CI24" s="665" t="str">
        <f t="shared" si="35"/>
        <v/>
      </c>
      <c r="CJ24" s="665" t="str">
        <f t="shared" si="36"/>
        <v/>
      </c>
      <c r="CK24" s="665" t="str">
        <f t="shared" si="37"/>
        <v/>
      </c>
      <c r="CL24" s="665" t="str">
        <f t="shared" si="38"/>
        <v/>
      </c>
      <c r="CM24" s="665" t="str">
        <f t="shared" si="39"/>
        <v/>
      </c>
      <c r="CN24" s="665" t="str">
        <f t="shared" si="40"/>
        <v/>
      </c>
      <c r="CO24" s="665" t="str">
        <f t="shared" si="41"/>
        <v/>
      </c>
      <c r="CP24" s="665" t="str">
        <f t="shared" si="42"/>
        <v/>
      </c>
      <c r="CQ24" s="665" t="str">
        <f t="shared" si="43"/>
        <v/>
      </c>
      <c r="CR24" s="665" t="str">
        <f t="shared" si="44"/>
        <v/>
      </c>
      <c r="CS24" s="665" t="str">
        <f t="shared" si="45"/>
        <v/>
      </c>
      <c r="CT24" s="665" t="str">
        <f t="shared" si="46"/>
        <v/>
      </c>
      <c r="CU24" s="665" t="str">
        <f t="shared" si="47"/>
        <v/>
      </c>
      <c r="CV24" s="665" t="str">
        <f t="shared" si="48"/>
        <v/>
      </c>
      <c r="CW24" s="665" t="str">
        <f t="shared" si="49"/>
        <v/>
      </c>
      <c r="CX24" s="665" t="str">
        <f t="shared" si="50"/>
        <v/>
      </c>
      <c r="CY24" s="665" t="str">
        <f t="shared" si="51"/>
        <v/>
      </c>
      <c r="CZ24" s="665" t="str">
        <f t="shared" si="52"/>
        <v/>
      </c>
      <c r="DA24" s="665" t="str">
        <f t="shared" si="53"/>
        <v/>
      </c>
    </row>
    <row r="25" spans="1:105" ht="12" customHeight="1">
      <c r="A25" s="599"/>
      <c r="B25" s="599"/>
      <c r="C25" s="599"/>
      <c r="D25" s="599"/>
      <c r="E25" s="599"/>
      <c r="F25" s="599"/>
      <c r="G25" s="599"/>
      <c r="H25" s="599"/>
      <c r="I25" s="599"/>
      <c r="J25" s="599"/>
      <c r="K25" s="599"/>
      <c r="L25" s="599"/>
      <c r="M25" s="599"/>
      <c r="N25" s="599"/>
      <c r="O25" s="599"/>
      <c r="P25" s="599"/>
      <c r="Q25" s="668"/>
      <c r="R25" s="599"/>
      <c r="S25" s="599"/>
      <c r="T25" s="599"/>
      <c r="U25" s="599"/>
      <c r="V25" s="599"/>
      <c r="W25" s="599"/>
      <c r="X25" s="599"/>
      <c r="Y25" s="599"/>
      <c r="Z25" s="599"/>
      <c r="AA25" s="599"/>
      <c r="AB25" s="599"/>
      <c r="AC25" s="599"/>
      <c r="AD25" s="599"/>
      <c r="AE25" s="599"/>
      <c r="AF25" s="599"/>
      <c r="AG25" s="599"/>
      <c r="AH25" s="599"/>
      <c r="AI25" s="599"/>
      <c r="AJ25" s="599"/>
      <c r="AK25" s="599"/>
      <c r="AL25" s="668"/>
      <c r="AM25" s="599"/>
      <c r="AN25" s="599"/>
      <c r="AO25" s="599"/>
      <c r="AP25" s="599"/>
      <c r="AQ25" s="599"/>
      <c r="AR25" s="599"/>
      <c r="AZ25" s="669"/>
      <c r="BA25" s="669"/>
      <c r="BB25" s="669"/>
      <c r="BC25" s="669"/>
      <c r="BD25" s="669"/>
      <c r="BE25" s="669"/>
      <c r="BF25" s="669"/>
      <c r="BG25" s="669"/>
      <c r="BH25" s="669"/>
      <c r="BI25" s="669"/>
      <c r="BJ25" s="669"/>
      <c r="BK25" s="669"/>
      <c r="BL25" s="669"/>
      <c r="BM25" s="669"/>
      <c r="BN25" s="669"/>
      <c r="BO25" s="669"/>
      <c r="BP25" s="669"/>
      <c r="BQ25" s="669"/>
      <c r="BR25" s="669"/>
      <c r="BS25" s="669"/>
      <c r="BT25" s="669"/>
      <c r="BU25" s="669"/>
      <c r="BV25" s="669"/>
      <c r="BW25" s="669"/>
      <c r="BX25" s="669"/>
      <c r="BY25" s="669"/>
      <c r="BZ25" s="669"/>
      <c r="CA25" s="669"/>
      <c r="CB25" s="669"/>
      <c r="CC25" s="669"/>
      <c r="CD25" s="669"/>
      <c r="CE25" s="669"/>
      <c r="CF25" s="669"/>
      <c r="CG25" s="669"/>
      <c r="CH25" s="669"/>
      <c r="CI25" s="669"/>
      <c r="CJ25" s="669"/>
      <c r="CK25" s="669"/>
      <c r="CL25" s="669"/>
      <c r="CM25" s="669"/>
      <c r="CN25" s="669"/>
      <c r="CO25" s="669"/>
      <c r="CP25" s="669"/>
      <c r="CQ25" s="669"/>
      <c r="CR25" s="669"/>
      <c r="CS25" s="669"/>
      <c r="CT25" s="669"/>
      <c r="CU25" s="669"/>
      <c r="CV25" s="669"/>
      <c r="CW25" s="669"/>
      <c r="CX25" s="669"/>
      <c r="CY25" s="669"/>
      <c r="CZ25" s="669"/>
      <c r="DA25" s="669"/>
    </row>
    <row r="26" spans="1:105" ht="14.1" customHeight="1" thickBot="1">
      <c r="A26" s="599"/>
      <c r="B26" s="599"/>
      <c r="C26" s="2853" t="s">
        <v>69</v>
      </c>
      <c r="D26" s="2854"/>
      <c r="E26" s="2854"/>
      <c r="F26" s="2853" t="s">
        <v>70</v>
      </c>
      <c r="G26" s="2854"/>
      <c r="H26" s="2854"/>
      <c r="I26" s="2854"/>
      <c r="J26" s="2854"/>
      <c r="K26" s="2854"/>
      <c r="L26" s="2855"/>
      <c r="M26" s="2853" t="s">
        <v>85</v>
      </c>
      <c r="N26" s="2854"/>
      <c r="O26" s="2854"/>
      <c r="P26" s="2854"/>
      <c r="Q26" s="2854"/>
      <c r="R26" s="2854"/>
      <c r="S26" s="2854"/>
      <c r="T26" s="2854"/>
      <c r="U26" s="2854"/>
      <c r="V26" s="2853" t="s">
        <v>1107</v>
      </c>
      <c r="W26" s="2854"/>
      <c r="X26" s="2854"/>
      <c r="Y26" s="2855"/>
      <c r="Z26" s="2853" t="s">
        <v>67</v>
      </c>
      <c r="AA26" s="2854"/>
      <c r="AB26" s="2854"/>
      <c r="AC26" s="2855"/>
      <c r="AD26" s="174"/>
      <c r="AE26" s="604" t="s">
        <v>30</v>
      </c>
      <c r="AF26" s="648" t="s">
        <v>1076</v>
      </c>
      <c r="AG26" s="12"/>
      <c r="AH26" s="599"/>
      <c r="AK26" s="599"/>
      <c r="AL26" s="599"/>
      <c r="AN26" s="648"/>
      <c r="AO26" s="670"/>
      <c r="AP26" s="670"/>
      <c r="AQ26" s="668"/>
      <c r="AR26" s="670"/>
      <c r="AS26" s="599"/>
      <c r="AT26" s="599"/>
      <c r="AU26" s="599"/>
      <c r="AV26" s="599"/>
      <c r="AW26" s="599"/>
      <c r="AX26" s="599"/>
      <c r="AY26" s="599"/>
      <c r="AZ26" s="671" t="s">
        <v>1108</v>
      </c>
      <c r="BA26" s="671" t="s">
        <v>1109</v>
      </c>
      <c r="BB26" s="671" t="s">
        <v>1110</v>
      </c>
      <c r="BC26" s="671" t="s">
        <v>1111</v>
      </c>
      <c r="BD26" s="2886">
        <v>0.29166666666666669</v>
      </c>
      <c r="BE26" s="2887"/>
      <c r="BF26" s="2886">
        <v>0.3125</v>
      </c>
      <c r="BG26" s="2886"/>
      <c r="BH26" s="2886">
        <v>0.33333333333333298</v>
      </c>
      <c r="BI26" s="2887"/>
      <c r="BJ26" s="2886">
        <v>0.35416666666666702</v>
      </c>
      <c r="BK26" s="2886"/>
      <c r="BL26" s="2886">
        <v>0.375</v>
      </c>
      <c r="BM26" s="2887"/>
      <c r="BN26" s="2886">
        <v>0.39583333333333398</v>
      </c>
      <c r="BO26" s="2886"/>
      <c r="BP26" s="2886">
        <v>0.41666666666666702</v>
      </c>
      <c r="BQ26" s="2887"/>
      <c r="BR26" s="2886">
        <v>0.4375</v>
      </c>
      <c r="BS26" s="2886"/>
      <c r="BT26" s="2886">
        <v>0.45833333333333398</v>
      </c>
      <c r="BU26" s="2887"/>
      <c r="BV26" s="2886">
        <v>0.47916666666666702</v>
      </c>
      <c r="BW26" s="2886"/>
      <c r="BX26" s="2886">
        <v>0.5</v>
      </c>
      <c r="BY26" s="2887"/>
      <c r="BZ26" s="2886">
        <v>0.52083333333333304</v>
      </c>
      <c r="CA26" s="2886"/>
      <c r="CB26" s="2886">
        <v>0.54166666666666696</v>
      </c>
      <c r="CC26" s="2887"/>
      <c r="CD26" s="2886">
        <v>0.5625</v>
      </c>
      <c r="CE26" s="2886"/>
      <c r="CF26" s="2886">
        <v>0.58333333333333304</v>
      </c>
      <c r="CG26" s="2887"/>
      <c r="CH26" s="2886">
        <v>0.60416666666666696</v>
      </c>
      <c r="CI26" s="2886"/>
      <c r="CJ26" s="2886">
        <v>0.625</v>
      </c>
      <c r="CK26" s="2887"/>
      <c r="CL26" s="2886">
        <v>0.64583333333333304</v>
      </c>
      <c r="CM26" s="2886"/>
      <c r="CN26" s="2886">
        <v>0.66666666666666696</v>
      </c>
      <c r="CO26" s="2887"/>
      <c r="CP26" s="2886">
        <v>0.6875</v>
      </c>
      <c r="CQ26" s="2886"/>
      <c r="CR26" s="2886">
        <v>0.70833333333333304</v>
      </c>
      <c r="CS26" s="2887"/>
      <c r="CT26" s="2886">
        <v>0.72916666666666596</v>
      </c>
      <c r="CU26" s="2886"/>
      <c r="CV26" s="2886">
        <v>0.749999999999999</v>
      </c>
      <c r="CW26" s="2887"/>
      <c r="CX26" s="2886">
        <v>0.77083333333333204</v>
      </c>
      <c r="CY26" s="2886"/>
      <c r="CZ26" s="2886">
        <v>0.79166666666666496</v>
      </c>
      <c r="DA26" s="2887"/>
    </row>
    <row r="27" spans="1:105" ht="12" customHeight="1">
      <c r="A27" s="599"/>
      <c r="B27" s="599"/>
      <c r="C27" s="672" t="s">
        <v>15</v>
      </c>
      <c r="D27" s="673" t="s">
        <v>1112</v>
      </c>
      <c r="E27" s="674"/>
      <c r="F27" s="672" t="s">
        <v>27</v>
      </c>
      <c r="G27" s="2896" t="s">
        <v>83</v>
      </c>
      <c r="H27" s="2896"/>
      <c r="I27" s="2896"/>
      <c r="J27" s="673" t="s">
        <v>17</v>
      </c>
      <c r="K27" s="673" t="s">
        <v>84</v>
      </c>
      <c r="L27" s="674"/>
      <c r="M27" s="2897">
        <v>0.35416666666666669</v>
      </c>
      <c r="N27" s="2898"/>
      <c r="O27" s="2898"/>
      <c r="P27" s="2898"/>
      <c r="Q27" s="675" t="s">
        <v>273</v>
      </c>
      <c r="R27" s="2898">
        <v>0.72916666666666663</v>
      </c>
      <c r="S27" s="2898"/>
      <c r="T27" s="2898"/>
      <c r="U27" s="2899"/>
      <c r="V27" s="2897">
        <v>4.1666666666666664E-2</v>
      </c>
      <c r="W27" s="2898"/>
      <c r="X27" s="2898"/>
      <c r="Y27" s="2899"/>
      <c r="Z27" s="2900">
        <f>IF(V27="","",R27-M27-V27)</f>
        <v>0.33333333333333326</v>
      </c>
      <c r="AA27" s="2901"/>
      <c r="AB27" s="2901"/>
      <c r="AC27" s="2902"/>
      <c r="AD27" s="676"/>
      <c r="AE27" s="677" t="s">
        <v>124</v>
      </c>
      <c r="AF27" s="2903" t="s">
        <v>1077</v>
      </c>
      <c r="AG27" s="2903"/>
      <c r="AH27" s="2903"/>
      <c r="AI27" s="2903"/>
      <c r="AJ27" s="2903"/>
      <c r="AK27" s="2903"/>
      <c r="AL27" s="2903"/>
      <c r="AM27" s="2903"/>
      <c r="AN27" s="2903"/>
      <c r="AS27" s="599"/>
      <c r="AT27" s="599"/>
      <c r="AU27" s="599"/>
      <c r="AV27" s="599"/>
      <c r="AW27" s="599"/>
      <c r="AX27" s="599"/>
      <c r="AY27" s="599"/>
      <c r="AZ27" s="678" t="s">
        <v>1113</v>
      </c>
      <c r="BA27" s="679">
        <f>M27</f>
        <v>0.35416666666666669</v>
      </c>
      <c r="BB27" s="679">
        <f>R27</f>
        <v>0.72916666666666663</v>
      </c>
      <c r="BC27" s="680">
        <f>IF(AZ27="","",IF(BB27-BA27&lt;TIME(5,0,1),BB27-BA27,BB27-BA27-TIME(1,0,0)))</f>
        <v>0.33333333333333326</v>
      </c>
      <c r="BD27" s="681"/>
      <c r="BE27" s="682"/>
      <c r="BF27" s="682"/>
      <c r="BG27" s="682"/>
      <c r="BH27" s="682"/>
      <c r="BI27" s="682"/>
      <c r="BJ27" s="682"/>
      <c r="BK27" s="682" t="s">
        <v>1114</v>
      </c>
      <c r="BL27" s="682" t="s">
        <v>1114</v>
      </c>
      <c r="BM27" s="682" t="s">
        <v>1114</v>
      </c>
      <c r="BN27" s="682" t="s">
        <v>1114</v>
      </c>
      <c r="BO27" s="682" t="s">
        <v>1114</v>
      </c>
      <c r="BP27" s="682" t="s">
        <v>1114</v>
      </c>
      <c r="BQ27" s="682" t="s">
        <v>1114</v>
      </c>
      <c r="BR27" s="682" t="s">
        <v>1114</v>
      </c>
      <c r="BS27" s="682" t="s">
        <v>1114</v>
      </c>
      <c r="BT27" s="682" t="s">
        <v>1114</v>
      </c>
      <c r="BU27" s="682" t="s">
        <v>1114</v>
      </c>
      <c r="BV27" s="682" t="s">
        <v>1114</v>
      </c>
      <c r="BW27" s="682" t="s">
        <v>1114</v>
      </c>
      <c r="BX27" s="682" t="s">
        <v>1114</v>
      </c>
      <c r="BY27" s="682" t="s">
        <v>1114</v>
      </c>
      <c r="BZ27" s="682" t="s">
        <v>1114</v>
      </c>
      <c r="CA27" s="682" t="s">
        <v>1114</v>
      </c>
      <c r="CB27" s="682" t="s">
        <v>1114</v>
      </c>
      <c r="CC27" s="682" t="s">
        <v>1114</v>
      </c>
      <c r="CD27" s="682" t="s">
        <v>1114</v>
      </c>
      <c r="CE27" s="682" t="s">
        <v>1114</v>
      </c>
      <c r="CF27" s="682" t="s">
        <v>1114</v>
      </c>
      <c r="CG27" s="682" t="s">
        <v>1114</v>
      </c>
      <c r="CH27" s="682" t="s">
        <v>1114</v>
      </c>
      <c r="CI27" s="682" t="s">
        <v>1114</v>
      </c>
      <c r="CJ27" s="682" t="s">
        <v>1114</v>
      </c>
      <c r="CK27" s="682" t="s">
        <v>1114</v>
      </c>
      <c r="CL27" s="682" t="s">
        <v>1114</v>
      </c>
      <c r="CM27" s="682" t="s">
        <v>1114</v>
      </c>
      <c r="CN27" s="682" t="s">
        <v>1114</v>
      </c>
      <c r="CO27" s="682" t="s">
        <v>1114</v>
      </c>
      <c r="CP27" s="682" t="s">
        <v>1114</v>
      </c>
      <c r="CQ27" s="682" t="s">
        <v>1114</v>
      </c>
      <c r="CR27" s="682" t="s">
        <v>1114</v>
      </c>
      <c r="CS27" s="682" t="s">
        <v>1114</v>
      </c>
      <c r="CT27" s="682" t="s">
        <v>1114</v>
      </c>
      <c r="CU27" s="682"/>
      <c r="CV27" s="682"/>
      <c r="CW27" s="682"/>
      <c r="CX27" s="682"/>
      <c r="CY27" s="682"/>
      <c r="CZ27" s="682"/>
      <c r="DA27" s="683"/>
    </row>
    <row r="28" spans="1:105" ht="12" customHeight="1">
      <c r="A28" s="599"/>
      <c r="B28" s="599"/>
      <c r="C28" s="684" t="s">
        <v>15</v>
      </c>
      <c r="D28" s="685" t="s">
        <v>854</v>
      </c>
      <c r="E28" s="686"/>
      <c r="F28" s="684" t="s">
        <v>27</v>
      </c>
      <c r="G28" s="2904"/>
      <c r="H28" s="2904"/>
      <c r="I28" s="2904"/>
      <c r="J28" s="685" t="s">
        <v>17</v>
      </c>
      <c r="K28" s="685" t="s">
        <v>84</v>
      </c>
      <c r="L28" s="686"/>
      <c r="M28" s="2849"/>
      <c r="N28" s="2850"/>
      <c r="O28" s="2850"/>
      <c r="P28" s="2850"/>
      <c r="Q28" s="687" t="s">
        <v>273</v>
      </c>
      <c r="R28" s="2850"/>
      <c r="S28" s="2850"/>
      <c r="T28" s="2850"/>
      <c r="U28" s="2905"/>
      <c r="V28" s="2849" t="s">
        <v>138</v>
      </c>
      <c r="W28" s="2850"/>
      <c r="X28" s="2850"/>
      <c r="Y28" s="2905"/>
      <c r="Z28" s="2906" t="str">
        <f>IFERROR(IF(V28="","",R28-M28-V28),"")</f>
        <v/>
      </c>
      <c r="AA28" s="2909"/>
      <c r="AB28" s="2909"/>
      <c r="AC28" s="2910"/>
      <c r="AD28" s="688"/>
      <c r="AE28" s="689"/>
      <c r="AF28" s="2903"/>
      <c r="AG28" s="2903"/>
      <c r="AH28" s="2903"/>
      <c r="AI28" s="2903"/>
      <c r="AJ28" s="2903"/>
      <c r="AK28" s="2903"/>
      <c r="AL28" s="2903"/>
      <c r="AM28" s="2903"/>
      <c r="AN28" s="2903"/>
      <c r="AS28" s="599"/>
      <c r="AT28" s="599"/>
      <c r="AU28" s="599"/>
      <c r="AV28" s="599"/>
      <c r="AW28" s="599"/>
      <c r="AX28" s="599"/>
      <c r="AY28" s="599"/>
      <c r="AZ28" s="678" t="str">
        <f t="shared" ref="AZ28:AZ41" si="54">D28</f>
        <v>A</v>
      </c>
      <c r="BA28" s="679" t="str">
        <f t="shared" ref="BA28:BA40" si="55">IF(M28="","",M28)</f>
        <v/>
      </c>
      <c r="BB28" s="679" t="str">
        <f>IF(R28="","",R28)</f>
        <v/>
      </c>
      <c r="BC28" s="680" t="str">
        <f>IF(BA28="","",IF(BB28-BA28&lt;TIME(5,0,1),BB28-BA28,BB28-BA28-TIME(1,0,0)))</f>
        <v/>
      </c>
      <c r="BD28" s="690"/>
      <c r="BE28" s="691"/>
      <c r="BF28" s="691"/>
      <c r="BG28" s="691"/>
      <c r="BH28" s="691"/>
      <c r="BI28" s="691"/>
      <c r="BJ28" s="691"/>
      <c r="BK28" s="691"/>
      <c r="BL28" s="691"/>
      <c r="BM28" s="691"/>
      <c r="BN28" s="691"/>
      <c r="BO28" s="691"/>
      <c r="BP28" s="691"/>
      <c r="BQ28" s="691"/>
      <c r="BR28" s="691"/>
      <c r="BS28" s="691"/>
      <c r="BT28" s="691"/>
      <c r="BU28" s="691"/>
      <c r="BV28" s="691"/>
      <c r="BW28" s="691"/>
      <c r="BX28" s="691"/>
      <c r="BY28" s="691"/>
      <c r="BZ28" s="691"/>
      <c r="CA28" s="691"/>
      <c r="CB28" s="691"/>
      <c r="CC28" s="691"/>
      <c r="CD28" s="691"/>
      <c r="CE28" s="691"/>
      <c r="CF28" s="691"/>
      <c r="CG28" s="691"/>
      <c r="CH28" s="691"/>
      <c r="CI28" s="691"/>
      <c r="CJ28" s="691"/>
      <c r="CK28" s="691"/>
      <c r="CL28" s="691"/>
      <c r="CM28" s="691"/>
      <c r="CN28" s="691"/>
      <c r="CO28" s="691"/>
      <c r="CP28" s="691"/>
      <c r="CQ28" s="691"/>
      <c r="CR28" s="691"/>
      <c r="CS28" s="691"/>
      <c r="CT28" s="691"/>
      <c r="CU28" s="691"/>
      <c r="CV28" s="691"/>
      <c r="CW28" s="691"/>
      <c r="CX28" s="691"/>
      <c r="CY28" s="691"/>
      <c r="CZ28" s="691"/>
      <c r="DA28" s="692"/>
    </row>
    <row r="29" spans="1:105" ht="12" customHeight="1">
      <c r="A29" s="599"/>
      <c r="B29" s="599"/>
      <c r="C29" s="684" t="s">
        <v>15</v>
      </c>
      <c r="D29" s="685" t="s">
        <v>855</v>
      </c>
      <c r="E29" s="686"/>
      <c r="F29" s="684" t="s">
        <v>27</v>
      </c>
      <c r="G29" s="2904"/>
      <c r="H29" s="2904"/>
      <c r="I29" s="2904"/>
      <c r="J29" s="685" t="s">
        <v>17</v>
      </c>
      <c r="K29" s="685" t="s">
        <v>84</v>
      </c>
      <c r="L29" s="686"/>
      <c r="M29" s="2849"/>
      <c r="N29" s="2850"/>
      <c r="O29" s="2850"/>
      <c r="P29" s="2850"/>
      <c r="Q29" s="687" t="s">
        <v>273</v>
      </c>
      <c r="R29" s="2850"/>
      <c r="S29" s="2850"/>
      <c r="T29" s="2850"/>
      <c r="U29" s="2905"/>
      <c r="V29" s="2849"/>
      <c r="W29" s="2850"/>
      <c r="X29" s="2850"/>
      <c r="Y29" s="2905"/>
      <c r="Z29" s="2906" t="str">
        <f t="shared" ref="Z29:Z41" si="56">IFERROR(IF(V29="","",R29-M29-V29),"")</f>
        <v/>
      </c>
      <c r="AA29" s="2907"/>
      <c r="AB29" s="2907"/>
      <c r="AC29" s="2908"/>
      <c r="AD29" s="688"/>
      <c r="AE29" s="604" t="s">
        <v>124</v>
      </c>
      <c r="AF29" s="2913" t="s">
        <v>1621</v>
      </c>
      <c r="AG29" s="2913"/>
      <c r="AH29" s="2913"/>
      <c r="AI29" s="2913"/>
      <c r="AJ29" s="2913"/>
      <c r="AK29" s="2913"/>
      <c r="AL29" s="2913"/>
      <c r="AM29" s="2913"/>
      <c r="AN29" s="2913"/>
      <c r="AS29" s="599"/>
      <c r="AT29" s="599"/>
      <c r="AU29" s="599"/>
      <c r="AV29" s="599"/>
      <c r="AW29" s="599"/>
      <c r="AX29" s="599"/>
      <c r="AY29" s="599"/>
      <c r="AZ29" s="678" t="str">
        <f t="shared" si="54"/>
        <v>B</v>
      </c>
      <c r="BA29" s="679" t="str">
        <f t="shared" si="55"/>
        <v/>
      </c>
      <c r="BB29" s="679" t="str">
        <f>IF(R29="","",R29)</f>
        <v/>
      </c>
      <c r="BC29" s="680" t="str">
        <f t="shared" ref="BC29:BC40" si="57">IF(BA29="","",IF(BB29-BA29&lt;TIME(5,0,1),BB29-BA29,BB29-BA29-TIME(1,0,0)))</f>
        <v/>
      </c>
      <c r="BD29" s="690"/>
      <c r="BE29" s="691"/>
      <c r="BF29" s="691"/>
      <c r="BG29" s="691"/>
      <c r="BH29" s="691"/>
      <c r="BI29" s="691"/>
      <c r="BJ29" s="691"/>
      <c r="BK29" s="691"/>
      <c r="BL29" s="691"/>
      <c r="BM29" s="691"/>
      <c r="BN29" s="691"/>
      <c r="BO29" s="691"/>
      <c r="BP29" s="691"/>
      <c r="BQ29" s="691"/>
      <c r="BR29" s="691"/>
      <c r="BS29" s="691"/>
      <c r="BT29" s="691"/>
      <c r="BU29" s="691"/>
      <c r="BV29" s="691"/>
      <c r="BW29" s="691"/>
      <c r="BX29" s="691"/>
      <c r="BY29" s="691"/>
      <c r="BZ29" s="691"/>
      <c r="CA29" s="691"/>
      <c r="CB29" s="691"/>
      <c r="CC29" s="691"/>
      <c r="CD29" s="691"/>
      <c r="CE29" s="691"/>
      <c r="CF29" s="691"/>
      <c r="CG29" s="691"/>
      <c r="CH29" s="691"/>
      <c r="CI29" s="691"/>
      <c r="CJ29" s="691"/>
      <c r="CK29" s="691"/>
      <c r="CL29" s="691"/>
      <c r="CM29" s="691"/>
      <c r="CN29" s="691"/>
      <c r="CO29" s="691"/>
      <c r="CP29" s="691"/>
      <c r="CQ29" s="691"/>
      <c r="CR29" s="691"/>
      <c r="CS29" s="691"/>
      <c r="CT29" s="691"/>
      <c r="CU29" s="691"/>
      <c r="CV29" s="691"/>
      <c r="CW29" s="691"/>
      <c r="CX29" s="691"/>
      <c r="CY29" s="691"/>
      <c r="CZ29" s="691"/>
      <c r="DA29" s="692"/>
    </row>
    <row r="30" spans="1:105" ht="12" customHeight="1">
      <c r="A30" s="599"/>
      <c r="B30" s="599"/>
      <c r="C30" s="684" t="s">
        <v>15</v>
      </c>
      <c r="D30" s="685" t="s">
        <v>856</v>
      </c>
      <c r="E30" s="686"/>
      <c r="F30" s="684" t="s">
        <v>27</v>
      </c>
      <c r="G30" s="2904"/>
      <c r="H30" s="2904"/>
      <c r="I30" s="2904"/>
      <c r="J30" s="685" t="s">
        <v>17</v>
      </c>
      <c r="K30" s="685" t="s">
        <v>84</v>
      </c>
      <c r="L30" s="686"/>
      <c r="M30" s="2849"/>
      <c r="N30" s="2850"/>
      <c r="O30" s="2850"/>
      <c r="P30" s="2850"/>
      <c r="Q30" s="687" t="s">
        <v>273</v>
      </c>
      <c r="R30" s="2850"/>
      <c r="S30" s="2850"/>
      <c r="T30" s="2850"/>
      <c r="U30" s="2905"/>
      <c r="V30" s="2849"/>
      <c r="W30" s="2850"/>
      <c r="X30" s="2850"/>
      <c r="Y30" s="2905"/>
      <c r="Z30" s="2906" t="str">
        <f t="shared" si="56"/>
        <v/>
      </c>
      <c r="AA30" s="2907"/>
      <c r="AB30" s="2907"/>
      <c r="AC30" s="2908"/>
      <c r="AD30" s="688"/>
      <c r="AE30" s="689"/>
      <c r="AF30" s="2913"/>
      <c r="AG30" s="2913"/>
      <c r="AH30" s="2913"/>
      <c r="AI30" s="2913"/>
      <c r="AJ30" s="2913"/>
      <c r="AK30" s="2913"/>
      <c r="AL30" s="2913"/>
      <c r="AM30" s="2913"/>
      <c r="AN30" s="2913"/>
      <c r="AS30" s="599"/>
      <c r="AT30" s="599"/>
      <c r="AU30" s="599"/>
      <c r="AV30" s="599"/>
      <c r="AW30" s="599"/>
      <c r="AX30" s="599"/>
      <c r="AY30" s="599"/>
      <c r="AZ30" s="678" t="str">
        <f t="shared" si="54"/>
        <v>C</v>
      </c>
      <c r="BA30" s="679" t="str">
        <f t="shared" si="55"/>
        <v/>
      </c>
      <c r="BB30" s="679" t="str">
        <f t="shared" ref="BB30:BB40" si="58">IF(R30="","",R30)</f>
        <v/>
      </c>
      <c r="BC30" s="680" t="str">
        <f t="shared" si="57"/>
        <v/>
      </c>
      <c r="BD30" s="690"/>
      <c r="BE30" s="691"/>
      <c r="BF30" s="691"/>
      <c r="BG30" s="691"/>
      <c r="BH30" s="691"/>
      <c r="BI30" s="691"/>
      <c r="BJ30" s="691"/>
      <c r="BK30" s="691"/>
      <c r="BL30" s="691"/>
      <c r="BM30" s="691"/>
      <c r="BN30" s="691"/>
      <c r="BO30" s="691"/>
      <c r="BP30" s="691"/>
      <c r="BQ30" s="691"/>
      <c r="BR30" s="691"/>
      <c r="BS30" s="691"/>
      <c r="BT30" s="691"/>
      <c r="BU30" s="691"/>
      <c r="BV30" s="691"/>
      <c r="BW30" s="691"/>
      <c r="BX30" s="691"/>
      <c r="BY30" s="691"/>
      <c r="BZ30" s="691"/>
      <c r="CA30" s="691"/>
      <c r="CB30" s="691"/>
      <c r="CC30" s="691"/>
      <c r="CD30" s="691"/>
      <c r="CE30" s="691"/>
      <c r="CF30" s="691"/>
      <c r="CG30" s="691"/>
      <c r="CH30" s="691"/>
      <c r="CI30" s="691"/>
      <c r="CJ30" s="691"/>
      <c r="CK30" s="691"/>
      <c r="CL30" s="691"/>
      <c r="CM30" s="691"/>
      <c r="CN30" s="691"/>
      <c r="CO30" s="691"/>
      <c r="CP30" s="691"/>
      <c r="CQ30" s="691"/>
      <c r="CR30" s="691"/>
      <c r="CS30" s="691"/>
      <c r="CT30" s="691"/>
      <c r="CU30" s="691"/>
      <c r="CV30" s="691"/>
      <c r="CW30" s="691"/>
      <c r="CX30" s="691"/>
      <c r="CY30" s="691"/>
      <c r="CZ30" s="691"/>
      <c r="DA30" s="692"/>
    </row>
    <row r="31" spans="1:105" ht="12" customHeight="1" thickBot="1">
      <c r="A31" s="599"/>
      <c r="B31" s="599"/>
      <c r="C31" s="684" t="s">
        <v>15</v>
      </c>
      <c r="D31" s="685" t="s">
        <v>857</v>
      </c>
      <c r="E31" s="686"/>
      <c r="F31" s="684" t="s">
        <v>27</v>
      </c>
      <c r="G31" s="2904"/>
      <c r="H31" s="2904"/>
      <c r="I31" s="2904"/>
      <c r="J31" s="685" t="s">
        <v>17</v>
      </c>
      <c r="K31" s="685" t="s">
        <v>84</v>
      </c>
      <c r="L31" s="686"/>
      <c r="M31" s="2849"/>
      <c r="N31" s="2850"/>
      <c r="O31" s="2850"/>
      <c r="P31" s="2850"/>
      <c r="Q31" s="687" t="s">
        <v>273</v>
      </c>
      <c r="R31" s="2850"/>
      <c r="S31" s="2850"/>
      <c r="T31" s="2850"/>
      <c r="U31" s="2905"/>
      <c r="V31" s="2849"/>
      <c r="W31" s="2850"/>
      <c r="X31" s="2850"/>
      <c r="Y31" s="2905"/>
      <c r="Z31" s="2906" t="str">
        <f t="shared" si="56"/>
        <v/>
      </c>
      <c r="AA31" s="2907"/>
      <c r="AB31" s="2907"/>
      <c r="AC31" s="2908"/>
      <c r="AD31" s="688"/>
      <c r="AE31" s="689"/>
      <c r="AF31" s="2913"/>
      <c r="AG31" s="2913"/>
      <c r="AH31" s="2913"/>
      <c r="AI31" s="2913"/>
      <c r="AJ31" s="2913"/>
      <c r="AK31" s="2913"/>
      <c r="AL31" s="2913"/>
      <c r="AM31" s="2913"/>
      <c r="AN31" s="2913"/>
      <c r="AS31" s="599"/>
      <c r="AT31" s="599"/>
      <c r="AU31" s="599"/>
      <c r="AV31" s="599"/>
      <c r="AW31" s="599"/>
      <c r="AX31" s="599"/>
      <c r="AY31" s="599"/>
      <c r="AZ31" s="678" t="str">
        <f t="shared" si="54"/>
        <v>D</v>
      </c>
      <c r="BA31" s="679" t="str">
        <f t="shared" si="55"/>
        <v/>
      </c>
      <c r="BB31" s="679" t="str">
        <f t="shared" si="58"/>
        <v/>
      </c>
      <c r="BC31" s="680" t="str">
        <f t="shared" si="57"/>
        <v/>
      </c>
      <c r="BD31" s="690"/>
      <c r="BE31" s="691"/>
      <c r="BF31" s="691"/>
      <c r="BG31" s="691"/>
      <c r="BH31" s="691"/>
      <c r="BI31" s="691"/>
      <c r="BJ31" s="691"/>
      <c r="BK31" s="691"/>
      <c r="BL31" s="691"/>
      <c r="BM31" s="691"/>
      <c r="BN31" s="691"/>
      <c r="BO31" s="691"/>
      <c r="BP31" s="691"/>
      <c r="BQ31" s="691"/>
      <c r="BR31" s="691"/>
      <c r="BS31" s="691"/>
      <c r="BT31" s="691"/>
      <c r="BU31" s="691"/>
      <c r="BV31" s="691"/>
      <c r="BW31" s="691"/>
      <c r="BX31" s="691"/>
      <c r="BY31" s="691"/>
      <c r="BZ31" s="691"/>
      <c r="CA31" s="691"/>
      <c r="CB31" s="691"/>
      <c r="CC31" s="691"/>
      <c r="CD31" s="691"/>
      <c r="CE31" s="691"/>
      <c r="CF31" s="691"/>
      <c r="CG31" s="691"/>
      <c r="CH31" s="691"/>
      <c r="CI31" s="691"/>
      <c r="CJ31" s="691"/>
      <c r="CK31" s="691"/>
      <c r="CL31" s="691"/>
      <c r="CM31" s="691"/>
      <c r="CN31" s="691"/>
      <c r="CO31" s="691"/>
      <c r="CP31" s="691"/>
      <c r="CQ31" s="691"/>
      <c r="CR31" s="691"/>
      <c r="CS31" s="691"/>
      <c r="CT31" s="691"/>
      <c r="CU31" s="691"/>
      <c r="CV31" s="691"/>
      <c r="CW31" s="691"/>
      <c r="CX31" s="691"/>
      <c r="CY31" s="691"/>
      <c r="CZ31" s="691"/>
      <c r="DA31" s="692"/>
    </row>
    <row r="32" spans="1:105" ht="12" customHeight="1">
      <c r="A32" s="599"/>
      <c r="B32" s="599"/>
      <c r="C32" s="684" t="s">
        <v>15</v>
      </c>
      <c r="D32" s="685" t="s">
        <v>858</v>
      </c>
      <c r="E32" s="686"/>
      <c r="F32" s="684" t="s">
        <v>27</v>
      </c>
      <c r="G32" s="2904"/>
      <c r="H32" s="2904"/>
      <c r="I32" s="2904"/>
      <c r="J32" s="685" t="s">
        <v>17</v>
      </c>
      <c r="K32" s="685" t="s">
        <v>84</v>
      </c>
      <c r="L32" s="686"/>
      <c r="M32" s="2849"/>
      <c r="N32" s="2850"/>
      <c r="O32" s="2850"/>
      <c r="P32" s="2850"/>
      <c r="Q32" s="687" t="s">
        <v>273</v>
      </c>
      <c r="R32" s="2850"/>
      <c r="S32" s="2850"/>
      <c r="T32" s="2850"/>
      <c r="U32" s="2905"/>
      <c r="V32" s="2849"/>
      <c r="W32" s="2850"/>
      <c r="X32" s="2850"/>
      <c r="Y32" s="2905"/>
      <c r="Z32" s="2906" t="str">
        <f t="shared" si="56"/>
        <v/>
      </c>
      <c r="AA32" s="2907"/>
      <c r="AB32" s="2907"/>
      <c r="AC32" s="2908"/>
      <c r="AD32" s="688"/>
      <c r="AE32" s="895" t="s">
        <v>146</v>
      </c>
      <c r="AF32" s="2921" t="s">
        <v>1115</v>
      </c>
      <c r="AG32" s="2921"/>
      <c r="AH32" s="2921"/>
      <c r="AI32" s="2921"/>
      <c r="AJ32" s="2921"/>
      <c r="AK32" s="2921"/>
      <c r="AL32" s="2921"/>
      <c r="AM32" s="2921"/>
      <c r="AN32" s="2921"/>
      <c r="AO32" s="2921"/>
      <c r="AP32" s="2921"/>
      <c r="AQ32" s="2922"/>
      <c r="AR32" s="600"/>
      <c r="AS32" s="599"/>
      <c r="AT32" s="599"/>
      <c r="AU32" s="599"/>
      <c r="AV32" s="599"/>
      <c r="AW32" s="599"/>
      <c r="AX32" s="599"/>
      <c r="AY32" s="599"/>
      <c r="AZ32" s="678" t="str">
        <f t="shared" si="54"/>
        <v>E</v>
      </c>
      <c r="BA32" s="679" t="str">
        <f t="shared" si="55"/>
        <v/>
      </c>
      <c r="BB32" s="679" t="str">
        <f t="shared" si="58"/>
        <v/>
      </c>
      <c r="BC32" s="680" t="str">
        <f t="shared" si="57"/>
        <v/>
      </c>
      <c r="BD32" s="690"/>
      <c r="BE32" s="691"/>
      <c r="BF32" s="691"/>
      <c r="BG32" s="691"/>
      <c r="BH32" s="691"/>
      <c r="BI32" s="691"/>
      <c r="BJ32" s="691"/>
      <c r="BK32" s="691"/>
      <c r="BL32" s="691"/>
      <c r="BM32" s="691"/>
      <c r="BN32" s="691"/>
      <c r="BO32" s="691"/>
      <c r="BP32" s="691"/>
      <c r="BQ32" s="691"/>
      <c r="BR32" s="691"/>
      <c r="BS32" s="691"/>
      <c r="BT32" s="691"/>
      <c r="BU32" s="691"/>
      <c r="BV32" s="691"/>
      <c r="BW32" s="691"/>
      <c r="BX32" s="691"/>
      <c r="BY32" s="691"/>
      <c r="BZ32" s="691"/>
      <c r="CA32" s="691"/>
      <c r="CB32" s="691"/>
      <c r="CC32" s="691"/>
      <c r="CD32" s="691"/>
      <c r="CE32" s="691"/>
      <c r="CF32" s="691"/>
      <c r="CG32" s="691"/>
      <c r="CH32" s="691"/>
      <c r="CI32" s="691"/>
      <c r="CJ32" s="691"/>
      <c r="CK32" s="691"/>
      <c r="CL32" s="691"/>
      <c r="CM32" s="691"/>
      <c r="CN32" s="691"/>
      <c r="CO32" s="691"/>
      <c r="CP32" s="691"/>
      <c r="CQ32" s="691"/>
      <c r="CR32" s="691"/>
      <c r="CS32" s="691"/>
      <c r="CT32" s="691"/>
      <c r="CU32" s="691"/>
      <c r="CV32" s="691"/>
      <c r="CW32" s="691"/>
      <c r="CX32" s="691"/>
      <c r="CY32" s="691"/>
      <c r="CZ32" s="691"/>
      <c r="DA32" s="692"/>
    </row>
    <row r="33" spans="1:105" ht="12" customHeight="1">
      <c r="A33" s="599"/>
      <c r="B33" s="599"/>
      <c r="C33" s="684" t="s">
        <v>15</v>
      </c>
      <c r="D33" s="685" t="s">
        <v>1106</v>
      </c>
      <c r="E33" s="685"/>
      <c r="F33" s="684" t="s">
        <v>27</v>
      </c>
      <c r="G33" s="2904"/>
      <c r="H33" s="2904"/>
      <c r="I33" s="2904"/>
      <c r="J33" s="685" t="s">
        <v>17</v>
      </c>
      <c r="K33" s="685" t="s">
        <v>84</v>
      </c>
      <c r="L33" s="686"/>
      <c r="M33" s="2849"/>
      <c r="N33" s="2850"/>
      <c r="O33" s="2850"/>
      <c r="P33" s="2850"/>
      <c r="Q33" s="687" t="s">
        <v>273</v>
      </c>
      <c r="R33" s="2850"/>
      <c r="S33" s="2850"/>
      <c r="T33" s="2850"/>
      <c r="U33" s="2905"/>
      <c r="V33" s="2849"/>
      <c r="W33" s="2850"/>
      <c r="X33" s="2850"/>
      <c r="Y33" s="2905"/>
      <c r="Z33" s="2906" t="str">
        <f t="shared" si="56"/>
        <v/>
      </c>
      <c r="AA33" s="2907"/>
      <c r="AB33" s="2907"/>
      <c r="AC33" s="2908"/>
      <c r="AD33" s="688"/>
      <c r="AE33" s="896"/>
      <c r="AF33" s="2923"/>
      <c r="AG33" s="2923"/>
      <c r="AH33" s="2923"/>
      <c r="AI33" s="2923"/>
      <c r="AJ33" s="2923"/>
      <c r="AK33" s="2923"/>
      <c r="AL33" s="2923"/>
      <c r="AM33" s="2923"/>
      <c r="AN33" s="2923"/>
      <c r="AO33" s="2923"/>
      <c r="AP33" s="2923"/>
      <c r="AQ33" s="2924"/>
      <c r="AR33" s="600"/>
      <c r="AS33" s="599"/>
      <c r="AT33" s="599"/>
      <c r="AU33" s="599"/>
      <c r="AV33" s="599"/>
      <c r="AW33" s="599"/>
      <c r="AX33" s="599"/>
      <c r="AY33" s="599"/>
      <c r="AZ33" s="678" t="str">
        <f t="shared" si="54"/>
        <v>F</v>
      </c>
      <c r="BA33" s="679" t="str">
        <f t="shared" si="55"/>
        <v/>
      </c>
      <c r="BB33" s="679" t="str">
        <f t="shared" si="58"/>
        <v/>
      </c>
      <c r="BC33" s="680" t="str">
        <f t="shared" si="57"/>
        <v/>
      </c>
      <c r="BD33" s="690"/>
      <c r="BE33" s="691"/>
      <c r="BF33" s="691"/>
      <c r="BG33" s="691"/>
      <c r="BH33" s="691"/>
      <c r="BI33" s="691"/>
      <c r="BJ33" s="691"/>
      <c r="BK33" s="691"/>
      <c r="BL33" s="691"/>
      <c r="BM33" s="691"/>
      <c r="BN33" s="691"/>
      <c r="BO33" s="691"/>
      <c r="BP33" s="691"/>
      <c r="BQ33" s="691"/>
      <c r="BR33" s="691"/>
      <c r="BS33" s="691"/>
      <c r="BT33" s="691"/>
      <c r="BU33" s="691"/>
      <c r="BV33" s="691"/>
      <c r="BW33" s="691"/>
      <c r="BX33" s="691"/>
      <c r="BY33" s="691"/>
      <c r="BZ33" s="691"/>
      <c r="CA33" s="691"/>
      <c r="CB33" s="691"/>
      <c r="CC33" s="691"/>
      <c r="CD33" s="691"/>
      <c r="CE33" s="691"/>
      <c r="CF33" s="691"/>
      <c r="CG33" s="691"/>
      <c r="CH33" s="691"/>
      <c r="CI33" s="691"/>
      <c r="CJ33" s="691"/>
      <c r="CK33" s="691"/>
      <c r="CL33" s="691"/>
      <c r="CM33" s="691"/>
      <c r="CN33" s="691"/>
      <c r="CO33" s="691"/>
      <c r="CP33" s="691"/>
      <c r="CQ33" s="691"/>
      <c r="CR33" s="691"/>
      <c r="CS33" s="691"/>
      <c r="CT33" s="691"/>
      <c r="CU33" s="691"/>
      <c r="CV33" s="691"/>
      <c r="CW33" s="691"/>
      <c r="CX33" s="691"/>
      <c r="CY33" s="691"/>
      <c r="CZ33" s="691"/>
      <c r="DA33" s="692"/>
    </row>
    <row r="34" spans="1:105" ht="12" customHeight="1">
      <c r="A34" s="599"/>
      <c r="B34" s="599"/>
      <c r="C34" s="684" t="s">
        <v>15</v>
      </c>
      <c r="D34" s="685" t="s">
        <v>1059</v>
      </c>
      <c r="E34" s="685"/>
      <c r="F34" s="684" t="s">
        <v>27</v>
      </c>
      <c r="G34" s="2904"/>
      <c r="H34" s="2904"/>
      <c r="I34" s="2904"/>
      <c r="J34" s="685" t="s">
        <v>17</v>
      </c>
      <c r="K34" s="685" t="s">
        <v>84</v>
      </c>
      <c r="L34" s="686"/>
      <c r="M34" s="2849"/>
      <c r="N34" s="2850"/>
      <c r="O34" s="2850"/>
      <c r="P34" s="2850"/>
      <c r="Q34" s="687" t="s">
        <v>273</v>
      </c>
      <c r="R34" s="2850"/>
      <c r="S34" s="2850"/>
      <c r="T34" s="2850"/>
      <c r="U34" s="2905"/>
      <c r="V34" s="2849"/>
      <c r="W34" s="2850"/>
      <c r="X34" s="2850"/>
      <c r="Y34" s="2905"/>
      <c r="Z34" s="2906" t="str">
        <f t="shared" si="56"/>
        <v/>
      </c>
      <c r="AA34" s="2907"/>
      <c r="AB34" s="2907"/>
      <c r="AC34" s="2908"/>
      <c r="AD34" s="688"/>
      <c r="AE34" s="896"/>
      <c r="AF34" s="2923"/>
      <c r="AG34" s="2923"/>
      <c r="AH34" s="2923"/>
      <c r="AI34" s="2923"/>
      <c r="AJ34" s="2923"/>
      <c r="AK34" s="2923"/>
      <c r="AL34" s="2923"/>
      <c r="AM34" s="2923"/>
      <c r="AN34" s="2923"/>
      <c r="AO34" s="2923"/>
      <c r="AP34" s="2923"/>
      <c r="AQ34" s="2924"/>
      <c r="AR34" s="600"/>
      <c r="AS34" s="599"/>
      <c r="AT34" s="599"/>
      <c r="AU34" s="599"/>
      <c r="AV34" s="599"/>
      <c r="AW34" s="599"/>
      <c r="AX34" s="599"/>
      <c r="AY34" s="599"/>
      <c r="AZ34" s="678" t="str">
        <f t="shared" si="54"/>
        <v>G</v>
      </c>
      <c r="BA34" s="679" t="str">
        <f t="shared" si="55"/>
        <v/>
      </c>
      <c r="BB34" s="679" t="str">
        <f t="shared" si="58"/>
        <v/>
      </c>
      <c r="BC34" s="680" t="str">
        <f t="shared" si="57"/>
        <v/>
      </c>
      <c r="BD34" s="690"/>
      <c r="BE34" s="691"/>
      <c r="BF34" s="691"/>
      <c r="BG34" s="691"/>
      <c r="BH34" s="691"/>
      <c r="BI34" s="691"/>
      <c r="BJ34" s="691"/>
      <c r="BK34" s="691"/>
      <c r="BL34" s="691"/>
      <c r="BM34" s="691"/>
      <c r="BN34" s="691"/>
      <c r="BO34" s="691"/>
      <c r="BP34" s="691"/>
      <c r="BQ34" s="691"/>
      <c r="BR34" s="691"/>
      <c r="BS34" s="691"/>
      <c r="BT34" s="691"/>
      <c r="BU34" s="691"/>
      <c r="BV34" s="691"/>
      <c r="BW34" s="691"/>
      <c r="BX34" s="691"/>
      <c r="BY34" s="691"/>
      <c r="BZ34" s="691"/>
      <c r="CA34" s="691"/>
      <c r="CB34" s="691"/>
      <c r="CC34" s="691"/>
      <c r="CD34" s="691"/>
      <c r="CE34" s="691"/>
      <c r="CF34" s="691"/>
      <c r="CG34" s="691"/>
      <c r="CH34" s="691"/>
      <c r="CI34" s="691"/>
      <c r="CJ34" s="691"/>
      <c r="CK34" s="691"/>
      <c r="CL34" s="691"/>
      <c r="CM34" s="691"/>
      <c r="CN34" s="691"/>
      <c r="CO34" s="691"/>
      <c r="CP34" s="691"/>
      <c r="CQ34" s="691"/>
      <c r="CR34" s="691"/>
      <c r="CS34" s="691"/>
      <c r="CT34" s="691"/>
      <c r="CU34" s="691"/>
      <c r="CV34" s="691"/>
      <c r="CW34" s="691"/>
      <c r="CX34" s="691"/>
      <c r="CY34" s="691"/>
      <c r="CZ34" s="691"/>
      <c r="DA34" s="692"/>
    </row>
    <row r="35" spans="1:105" ht="12" customHeight="1">
      <c r="A35" s="599"/>
      <c r="B35" s="599"/>
      <c r="C35" s="684" t="s">
        <v>15</v>
      </c>
      <c r="D35" s="685" t="s">
        <v>1060</v>
      </c>
      <c r="E35" s="685"/>
      <c r="F35" s="684" t="s">
        <v>27</v>
      </c>
      <c r="G35" s="2904"/>
      <c r="H35" s="2904"/>
      <c r="I35" s="2904"/>
      <c r="J35" s="685" t="s">
        <v>17</v>
      </c>
      <c r="K35" s="685" t="s">
        <v>84</v>
      </c>
      <c r="L35" s="686"/>
      <c r="M35" s="2849"/>
      <c r="N35" s="2850"/>
      <c r="O35" s="2850"/>
      <c r="P35" s="2850"/>
      <c r="Q35" s="687" t="s">
        <v>273</v>
      </c>
      <c r="R35" s="2850"/>
      <c r="S35" s="2850"/>
      <c r="T35" s="2850"/>
      <c r="U35" s="2905"/>
      <c r="V35" s="2849"/>
      <c r="W35" s="2850"/>
      <c r="X35" s="2850"/>
      <c r="Y35" s="2905"/>
      <c r="Z35" s="2906" t="str">
        <f t="shared" si="56"/>
        <v/>
      </c>
      <c r="AA35" s="2907"/>
      <c r="AB35" s="2907"/>
      <c r="AC35" s="2908"/>
      <c r="AD35" s="688"/>
      <c r="AE35" s="896"/>
      <c r="AF35" s="2923"/>
      <c r="AG35" s="2923"/>
      <c r="AH35" s="2923"/>
      <c r="AI35" s="2923"/>
      <c r="AJ35" s="2923"/>
      <c r="AK35" s="2923"/>
      <c r="AL35" s="2923"/>
      <c r="AM35" s="2923"/>
      <c r="AN35" s="2923"/>
      <c r="AO35" s="2923"/>
      <c r="AP35" s="2923"/>
      <c r="AQ35" s="2924"/>
      <c r="AR35" s="599"/>
      <c r="AS35" s="599"/>
      <c r="AT35" s="599"/>
      <c r="AU35" s="599"/>
      <c r="AV35" s="599"/>
      <c r="AW35" s="599"/>
      <c r="AX35" s="599"/>
      <c r="AY35" s="599"/>
      <c r="AZ35" s="678" t="str">
        <f t="shared" si="54"/>
        <v>H</v>
      </c>
      <c r="BA35" s="679" t="str">
        <f t="shared" si="55"/>
        <v/>
      </c>
      <c r="BB35" s="679" t="str">
        <f t="shared" si="58"/>
        <v/>
      </c>
      <c r="BC35" s="680" t="str">
        <f t="shared" si="57"/>
        <v/>
      </c>
      <c r="BD35" s="690"/>
      <c r="BE35" s="691"/>
      <c r="BF35" s="691"/>
      <c r="BG35" s="691"/>
      <c r="BH35" s="691"/>
      <c r="BI35" s="691"/>
      <c r="BJ35" s="691"/>
      <c r="BK35" s="691"/>
      <c r="BL35" s="691"/>
      <c r="BM35" s="691"/>
      <c r="BN35" s="691"/>
      <c r="BO35" s="691"/>
      <c r="BP35" s="691"/>
      <c r="BQ35" s="691"/>
      <c r="BR35" s="691"/>
      <c r="BS35" s="691"/>
      <c r="BT35" s="691"/>
      <c r="BU35" s="691"/>
      <c r="BV35" s="691"/>
      <c r="BW35" s="691"/>
      <c r="BX35" s="691"/>
      <c r="BY35" s="691"/>
      <c r="BZ35" s="691"/>
      <c r="CA35" s="691"/>
      <c r="CB35" s="691"/>
      <c r="CC35" s="691"/>
      <c r="CD35" s="691"/>
      <c r="CE35" s="691"/>
      <c r="CF35" s="691"/>
      <c r="CG35" s="691"/>
      <c r="CH35" s="691"/>
      <c r="CI35" s="691"/>
      <c r="CJ35" s="691"/>
      <c r="CK35" s="691"/>
      <c r="CL35" s="691"/>
      <c r="CM35" s="691"/>
      <c r="CN35" s="691"/>
      <c r="CO35" s="691"/>
      <c r="CP35" s="691"/>
      <c r="CQ35" s="691"/>
      <c r="CR35" s="691"/>
      <c r="CS35" s="691"/>
      <c r="CT35" s="691"/>
      <c r="CU35" s="691"/>
      <c r="CV35" s="691"/>
      <c r="CW35" s="691"/>
      <c r="CX35" s="691"/>
      <c r="CY35" s="691"/>
      <c r="CZ35" s="691"/>
      <c r="DA35" s="692"/>
    </row>
    <row r="36" spans="1:105" ht="12" customHeight="1" thickBot="1">
      <c r="A36" s="599"/>
      <c r="B36" s="599"/>
      <c r="C36" s="684" t="s">
        <v>15</v>
      </c>
      <c r="D36" s="685" t="s">
        <v>1061</v>
      </c>
      <c r="E36" s="685"/>
      <c r="F36" s="684" t="s">
        <v>27</v>
      </c>
      <c r="G36" s="2904"/>
      <c r="H36" s="2904"/>
      <c r="I36" s="2904"/>
      <c r="J36" s="685" t="s">
        <v>17</v>
      </c>
      <c r="K36" s="685" t="s">
        <v>84</v>
      </c>
      <c r="L36" s="686"/>
      <c r="M36" s="2849"/>
      <c r="N36" s="2850"/>
      <c r="O36" s="2850"/>
      <c r="P36" s="2850"/>
      <c r="Q36" s="687" t="s">
        <v>273</v>
      </c>
      <c r="R36" s="2850"/>
      <c r="S36" s="2850"/>
      <c r="T36" s="2850"/>
      <c r="U36" s="2905"/>
      <c r="V36" s="2849"/>
      <c r="W36" s="2850"/>
      <c r="X36" s="2850"/>
      <c r="Y36" s="2905"/>
      <c r="Z36" s="2906" t="str">
        <f t="shared" si="56"/>
        <v/>
      </c>
      <c r="AA36" s="2907"/>
      <c r="AB36" s="2907"/>
      <c r="AC36" s="2908"/>
      <c r="AD36" s="688"/>
      <c r="AE36" s="897"/>
      <c r="AF36" s="2925"/>
      <c r="AG36" s="2925"/>
      <c r="AH36" s="2925"/>
      <c r="AI36" s="2925"/>
      <c r="AJ36" s="2925"/>
      <c r="AK36" s="2925"/>
      <c r="AL36" s="2925"/>
      <c r="AM36" s="2925"/>
      <c r="AN36" s="2925"/>
      <c r="AO36" s="2925"/>
      <c r="AP36" s="2925"/>
      <c r="AQ36" s="2926"/>
      <c r="AR36" s="599"/>
      <c r="AS36" s="599"/>
      <c r="AT36" s="599"/>
      <c r="AU36" s="599"/>
      <c r="AV36" s="599"/>
      <c r="AW36" s="599"/>
      <c r="AX36" s="599"/>
      <c r="AY36" s="599"/>
      <c r="AZ36" s="678" t="str">
        <f t="shared" si="54"/>
        <v>I</v>
      </c>
      <c r="BA36" s="679" t="str">
        <f t="shared" si="55"/>
        <v/>
      </c>
      <c r="BB36" s="679" t="str">
        <f t="shared" si="58"/>
        <v/>
      </c>
      <c r="BC36" s="680" t="str">
        <f t="shared" si="57"/>
        <v/>
      </c>
      <c r="BD36" s="690"/>
      <c r="BE36" s="691"/>
      <c r="BF36" s="691"/>
      <c r="BG36" s="691"/>
      <c r="BH36" s="691"/>
      <c r="BI36" s="691"/>
      <c r="BJ36" s="691"/>
      <c r="BK36" s="691"/>
      <c r="BL36" s="691"/>
      <c r="BM36" s="691"/>
      <c r="BN36" s="691"/>
      <c r="BO36" s="691"/>
      <c r="BP36" s="691"/>
      <c r="BQ36" s="691"/>
      <c r="BR36" s="691"/>
      <c r="BS36" s="691"/>
      <c r="BT36" s="691"/>
      <c r="BU36" s="691"/>
      <c r="BV36" s="691"/>
      <c r="BW36" s="691"/>
      <c r="BX36" s="691"/>
      <c r="BY36" s="691"/>
      <c r="BZ36" s="691"/>
      <c r="CA36" s="691"/>
      <c r="CB36" s="691"/>
      <c r="CC36" s="691"/>
      <c r="CD36" s="691"/>
      <c r="CE36" s="691"/>
      <c r="CF36" s="691"/>
      <c r="CG36" s="691"/>
      <c r="CH36" s="691"/>
      <c r="CI36" s="691"/>
      <c r="CJ36" s="691"/>
      <c r="CK36" s="691"/>
      <c r="CL36" s="691"/>
      <c r="CM36" s="691"/>
      <c r="CN36" s="691"/>
      <c r="CO36" s="691"/>
      <c r="CP36" s="691"/>
      <c r="CQ36" s="691"/>
      <c r="CR36" s="691"/>
      <c r="CS36" s="691"/>
      <c r="CT36" s="691"/>
      <c r="CU36" s="691"/>
      <c r="CV36" s="691"/>
      <c r="CW36" s="691"/>
      <c r="CX36" s="691"/>
      <c r="CY36" s="691"/>
      <c r="CZ36" s="691"/>
      <c r="DA36" s="692"/>
    </row>
    <row r="37" spans="1:105" ht="12" customHeight="1">
      <c r="A37" s="599"/>
      <c r="B37" s="599"/>
      <c r="C37" s="684" t="s">
        <v>15</v>
      </c>
      <c r="D37" s="685" t="s">
        <v>1062</v>
      </c>
      <c r="E37" s="685"/>
      <c r="F37" s="684" t="s">
        <v>27</v>
      </c>
      <c r="G37" s="2904"/>
      <c r="H37" s="2904"/>
      <c r="I37" s="2904"/>
      <c r="J37" s="685" t="s">
        <v>17</v>
      </c>
      <c r="K37" s="685" t="s">
        <v>84</v>
      </c>
      <c r="L37" s="686"/>
      <c r="M37" s="2849"/>
      <c r="N37" s="2850"/>
      <c r="O37" s="2850"/>
      <c r="P37" s="2850"/>
      <c r="Q37" s="687" t="s">
        <v>273</v>
      </c>
      <c r="R37" s="2850"/>
      <c r="S37" s="2850"/>
      <c r="T37" s="2850"/>
      <c r="U37" s="2905"/>
      <c r="V37" s="2849"/>
      <c r="W37" s="2850"/>
      <c r="X37" s="2850"/>
      <c r="Y37" s="2905"/>
      <c r="Z37" s="2906" t="str">
        <f t="shared" si="56"/>
        <v/>
      </c>
      <c r="AA37" s="2907"/>
      <c r="AB37" s="2907"/>
      <c r="AC37" s="2908"/>
      <c r="AD37" s="688"/>
      <c r="AE37" s="894"/>
      <c r="AF37" s="893"/>
      <c r="AG37" s="893"/>
      <c r="AH37" s="893"/>
      <c r="AI37" s="893"/>
      <c r="AJ37" s="893"/>
      <c r="AK37" s="893"/>
      <c r="AL37" s="893"/>
      <c r="AM37" s="893"/>
      <c r="AN37" s="893"/>
      <c r="AO37" s="599"/>
      <c r="AP37" s="599"/>
      <c r="AQ37" s="668"/>
      <c r="AR37" s="599"/>
      <c r="AS37" s="599"/>
      <c r="AT37" s="599"/>
      <c r="AU37" s="599"/>
      <c r="AV37" s="599"/>
      <c r="AW37" s="599"/>
      <c r="AX37" s="599"/>
      <c r="AY37" s="599"/>
      <c r="AZ37" s="678" t="str">
        <f t="shared" si="54"/>
        <v>J</v>
      </c>
      <c r="BA37" s="679" t="str">
        <f t="shared" si="55"/>
        <v/>
      </c>
      <c r="BB37" s="679" t="str">
        <f t="shared" si="58"/>
        <v/>
      </c>
      <c r="BC37" s="680" t="str">
        <f t="shared" si="57"/>
        <v/>
      </c>
      <c r="BD37" s="690"/>
      <c r="BE37" s="691"/>
      <c r="BF37" s="691"/>
      <c r="BG37" s="691"/>
      <c r="BH37" s="691"/>
      <c r="BI37" s="691"/>
      <c r="BJ37" s="691"/>
      <c r="BK37" s="691"/>
      <c r="BL37" s="691"/>
      <c r="BM37" s="691"/>
      <c r="BN37" s="691"/>
      <c r="BO37" s="691"/>
      <c r="BP37" s="691"/>
      <c r="BQ37" s="691"/>
      <c r="BR37" s="691"/>
      <c r="BS37" s="691"/>
      <c r="BT37" s="691"/>
      <c r="BU37" s="691"/>
      <c r="BV37" s="691"/>
      <c r="BW37" s="691"/>
      <c r="BX37" s="691"/>
      <c r="BY37" s="691"/>
      <c r="BZ37" s="691"/>
      <c r="CA37" s="691"/>
      <c r="CB37" s="691"/>
      <c r="CC37" s="691"/>
      <c r="CD37" s="691"/>
      <c r="CE37" s="691"/>
      <c r="CF37" s="691"/>
      <c r="CG37" s="691"/>
      <c r="CH37" s="691"/>
      <c r="CI37" s="691"/>
      <c r="CJ37" s="691"/>
      <c r="CK37" s="691"/>
      <c r="CL37" s="691"/>
      <c r="CM37" s="691"/>
      <c r="CN37" s="691"/>
      <c r="CO37" s="691"/>
      <c r="CP37" s="691"/>
      <c r="CQ37" s="691"/>
      <c r="CR37" s="691"/>
      <c r="CS37" s="691"/>
      <c r="CT37" s="691"/>
      <c r="CU37" s="691"/>
      <c r="CV37" s="691"/>
      <c r="CW37" s="691"/>
      <c r="CX37" s="691"/>
      <c r="CY37" s="691"/>
      <c r="CZ37" s="691"/>
      <c r="DA37" s="692"/>
    </row>
    <row r="38" spans="1:105" ht="12" customHeight="1">
      <c r="A38" s="599"/>
      <c r="B38" s="599"/>
      <c r="C38" s="684" t="s">
        <v>15</v>
      </c>
      <c r="D38" s="685" t="s">
        <v>1063</v>
      </c>
      <c r="E38" s="685"/>
      <c r="F38" s="684" t="s">
        <v>27</v>
      </c>
      <c r="G38" s="2904"/>
      <c r="H38" s="2904"/>
      <c r="I38" s="2904"/>
      <c r="J38" s="685" t="s">
        <v>17</v>
      </c>
      <c r="K38" s="685" t="s">
        <v>84</v>
      </c>
      <c r="L38" s="686"/>
      <c r="M38" s="2849"/>
      <c r="N38" s="2850"/>
      <c r="O38" s="2850"/>
      <c r="P38" s="2850"/>
      <c r="Q38" s="687" t="s">
        <v>273</v>
      </c>
      <c r="R38" s="2850"/>
      <c r="S38" s="2850"/>
      <c r="T38" s="2850"/>
      <c r="U38" s="2905"/>
      <c r="V38" s="2849"/>
      <c r="W38" s="2850"/>
      <c r="X38" s="2850"/>
      <c r="Y38" s="2905"/>
      <c r="Z38" s="2906" t="str">
        <f t="shared" si="56"/>
        <v/>
      </c>
      <c r="AA38" s="2907"/>
      <c r="AB38" s="2907"/>
      <c r="AC38" s="2908"/>
      <c r="AD38" s="688"/>
      <c r="AE38" s="894"/>
      <c r="AF38" s="893"/>
      <c r="AG38" s="893"/>
      <c r="AH38" s="893"/>
      <c r="AI38" s="893"/>
      <c r="AJ38" s="893"/>
      <c r="AK38" s="893"/>
      <c r="AL38" s="893"/>
      <c r="AM38" s="893"/>
      <c r="AN38" s="893"/>
      <c r="AO38" s="599"/>
      <c r="AP38" s="599"/>
      <c r="AQ38" s="668"/>
      <c r="AR38" s="599"/>
      <c r="AS38" s="599"/>
      <c r="AT38" s="599"/>
      <c r="AU38" s="599"/>
      <c r="AV38" s="599"/>
      <c r="AW38" s="599"/>
      <c r="AX38" s="599"/>
      <c r="AY38" s="599"/>
      <c r="AZ38" s="678" t="str">
        <f t="shared" si="54"/>
        <v>K</v>
      </c>
      <c r="BA38" s="679" t="str">
        <f t="shared" si="55"/>
        <v/>
      </c>
      <c r="BB38" s="679" t="str">
        <f t="shared" si="58"/>
        <v/>
      </c>
      <c r="BC38" s="680" t="str">
        <f t="shared" si="57"/>
        <v/>
      </c>
      <c r="BD38" s="690"/>
      <c r="BE38" s="691"/>
      <c r="BF38" s="691"/>
      <c r="BG38" s="691"/>
      <c r="BH38" s="691"/>
      <c r="BI38" s="691"/>
      <c r="BJ38" s="691"/>
      <c r="BK38" s="691"/>
      <c r="BL38" s="691"/>
      <c r="BM38" s="691"/>
      <c r="BN38" s="691"/>
      <c r="BO38" s="691"/>
      <c r="BP38" s="691"/>
      <c r="BQ38" s="691"/>
      <c r="BR38" s="691"/>
      <c r="BS38" s="691"/>
      <c r="BT38" s="691"/>
      <c r="BU38" s="691"/>
      <c r="BV38" s="691"/>
      <c r="BW38" s="691"/>
      <c r="BX38" s="691"/>
      <c r="BY38" s="691"/>
      <c r="BZ38" s="691"/>
      <c r="CA38" s="691"/>
      <c r="CB38" s="691"/>
      <c r="CC38" s="691"/>
      <c r="CD38" s="691"/>
      <c r="CE38" s="691"/>
      <c r="CF38" s="691"/>
      <c r="CG38" s="691"/>
      <c r="CH38" s="691"/>
      <c r="CI38" s="691"/>
      <c r="CJ38" s="691"/>
      <c r="CK38" s="691"/>
      <c r="CL38" s="691"/>
      <c r="CM38" s="691"/>
      <c r="CN38" s="691"/>
      <c r="CO38" s="691"/>
      <c r="CP38" s="691"/>
      <c r="CQ38" s="691"/>
      <c r="CR38" s="691"/>
      <c r="CS38" s="691"/>
      <c r="CT38" s="691"/>
      <c r="CU38" s="691"/>
      <c r="CV38" s="691"/>
      <c r="CW38" s="691"/>
      <c r="CX38" s="691"/>
      <c r="CY38" s="691"/>
      <c r="CZ38" s="691"/>
      <c r="DA38" s="692"/>
    </row>
    <row r="39" spans="1:105" ht="12" customHeight="1">
      <c r="A39" s="599"/>
      <c r="B39" s="599"/>
      <c r="C39" s="684" t="s">
        <v>15</v>
      </c>
      <c r="D39" s="685" t="s">
        <v>1064</v>
      </c>
      <c r="E39" s="685"/>
      <c r="F39" s="684" t="s">
        <v>27</v>
      </c>
      <c r="G39" s="2904"/>
      <c r="H39" s="2904"/>
      <c r="I39" s="2904"/>
      <c r="J39" s="685" t="s">
        <v>17</v>
      </c>
      <c r="K39" s="685" t="s">
        <v>84</v>
      </c>
      <c r="L39" s="686"/>
      <c r="M39" s="2849"/>
      <c r="N39" s="2850"/>
      <c r="O39" s="2850"/>
      <c r="P39" s="2850"/>
      <c r="Q39" s="687" t="s">
        <v>273</v>
      </c>
      <c r="R39" s="2850"/>
      <c r="S39" s="2850"/>
      <c r="T39" s="2850"/>
      <c r="U39" s="2905"/>
      <c r="V39" s="2849"/>
      <c r="W39" s="2850"/>
      <c r="X39" s="2850"/>
      <c r="Y39" s="2905"/>
      <c r="Z39" s="2906" t="str">
        <f t="shared" si="56"/>
        <v/>
      </c>
      <c r="AA39" s="2907"/>
      <c r="AB39" s="2907"/>
      <c r="AC39" s="2908"/>
      <c r="AD39" s="688"/>
      <c r="AE39" s="689"/>
      <c r="AF39" s="689"/>
      <c r="AG39" s="689"/>
      <c r="AH39" s="599"/>
      <c r="AI39" s="599"/>
      <c r="AJ39" s="599"/>
      <c r="AK39" s="599"/>
      <c r="AL39" s="599"/>
      <c r="AM39" s="599"/>
      <c r="AN39" s="599"/>
      <c r="AO39" s="599"/>
      <c r="AP39" s="599"/>
      <c r="AQ39" s="668"/>
      <c r="AR39" s="599"/>
      <c r="AS39" s="599"/>
      <c r="AT39" s="599"/>
      <c r="AU39" s="599"/>
      <c r="AV39" s="599"/>
      <c r="AW39" s="599"/>
      <c r="AX39" s="599"/>
      <c r="AY39" s="599"/>
      <c r="AZ39" s="678" t="str">
        <f t="shared" si="54"/>
        <v>L</v>
      </c>
      <c r="BA39" s="679" t="str">
        <f t="shared" si="55"/>
        <v/>
      </c>
      <c r="BB39" s="679" t="str">
        <f t="shared" si="58"/>
        <v/>
      </c>
      <c r="BC39" s="680" t="str">
        <f t="shared" si="57"/>
        <v/>
      </c>
      <c r="BD39" s="690"/>
      <c r="BE39" s="691"/>
      <c r="BF39" s="691"/>
      <c r="BG39" s="691"/>
      <c r="BH39" s="691"/>
      <c r="BI39" s="691"/>
      <c r="BJ39" s="691"/>
      <c r="BK39" s="691"/>
      <c r="BL39" s="691"/>
      <c r="BM39" s="691"/>
      <c r="BN39" s="691"/>
      <c r="BO39" s="691"/>
      <c r="BP39" s="691"/>
      <c r="BQ39" s="691"/>
      <c r="BR39" s="691"/>
      <c r="BS39" s="691"/>
      <c r="BT39" s="691"/>
      <c r="BU39" s="691"/>
      <c r="BV39" s="691"/>
      <c r="BW39" s="691"/>
      <c r="BX39" s="691"/>
      <c r="BY39" s="691"/>
      <c r="BZ39" s="691"/>
      <c r="CA39" s="691"/>
      <c r="CB39" s="691"/>
      <c r="CC39" s="691"/>
      <c r="CD39" s="691"/>
      <c r="CE39" s="691"/>
      <c r="CF39" s="691"/>
      <c r="CG39" s="691"/>
      <c r="CH39" s="691"/>
      <c r="CI39" s="691"/>
      <c r="CJ39" s="691"/>
      <c r="CK39" s="691"/>
      <c r="CL39" s="691"/>
      <c r="CM39" s="691"/>
      <c r="CN39" s="691"/>
      <c r="CO39" s="691"/>
      <c r="CP39" s="691"/>
      <c r="CQ39" s="691"/>
      <c r="CR39" s="691"/>
      <c r="CS39" s="691"/>
      <c r="CT39" s="691"/>
      <c r="CU39" s="691"/>
      <c r="CV39" s="691"/>
      <c r="CW39" s="691"/>
      <c r="CX39" s="691"/>
      <c r="CY39" s="691"/>
      <c r="CZ39" s="691"/>
      <c r="DA39" s="692"/>
    </row>
    <row r="40" spans="1:105" ht="12" customHeight="1">
      <c r="A40" s="599"/>
      <c r="B40" s="599"/>
      <c r="C40" s="684" t="s">
        <v>15</v>
      </c>
      <c r="D40" s="685" t="s">
        <v>1065</v>
      </c>
      <c r="E40" s="685"/>
      <c r="F40" s="684" t="s">
        <v>27</v>
      </c>
      <c r="G40" s="2904"/>
      <c r="H40" s="2904"/>
      <c r="I40" s="2904"/>
      <c r="J40" s="685" t="s">
        <v>17</v>
      </c>
      <c r="K40" s="685" t="s">
        <v>84</v>
      </c>
      <c r="L40" s="686"/>
      <c r="M40" s="2849"/>
      <c r="N40" s="2850"/>
      <c r="O40" s="2850"/>
      <c r="P40" s="2850"/>
      <c r="Q40" s="687" t="s">
        <v>273</v>
      </c>
      <c r="R40" s="2850"/>
      <c r="S40" s="2850"/>
      <c r="T40" s="2850"/>
      <c r="U40" s="2905"/>
      <c r="V40" s="2849"/>
      <c r="W40" s="2850"/>
      <c r="X40" s="2850"/>
      <c r="Y40" s="2905"/>
      <c r="Z40" s="2906" t="str">
        <f t="shared" si="56"/>
        <v/>
      </c>
      <c r="AA40" s="2907"/>
      <c r="AB40" s="2907"/>
      <c r="AC40" s="2908"/>
      <c r="AD40" s="688"/>
      <c r="AE40" s="689"/>
      <c r="AF40" s="689"/>
      <c r="AG40" s="689"/>
      <c r="AH40" s="599"/>
      <c r="AI40" s="599"/>
      <c r="AJ40" s="599"/>
      <c r="AK40" s="599"/>
      <c r="AL40" s="599"/>
      <c r="AM40" s="599"/>
      <c r="AN40" s="599"/>
      <c r="AO40" s="599"/>
      <c r="AP40" s="599"/>
      <c r="AQ40" s="668"/>
      <c r="AR40" s="599"/>
      <c r="AS40" s="599"/>
      <c r="AT40" s="599"/>
      <c r="AU40" s="599"/>
      <c r="AV40" s="599"/>
      <c r="AW40" s="599"/>
      <c r="AX40" s="599"/>
      <c r="AY40" s="599"/>
      <c r="AZ40" s="678" t="str">
        <f t="shared" si="54"/>
        <v>M</v>
      </c>
      <c r="BA40" s="679" t="str">
        <f t="shared" si="55"/>
        <v/>
      </c>
      <c r="BB40" s="679" t="str">
        <f t="shared" si="58"/>
        <v/>
      </c>
      <c r="BC40" s="680" t="str">
        <f t="shared" si="57"/>
        <v/>
      </c>
      <c r="BD40" s="690"/>
      <c r="BE40" s="691"/>
      <c r="BF40" s="691"/>
      <c r="BG40" s="691"/>
      <c r="BH40" s="691"/>
      <c r="BI40" s="691"/>
      <c r="BJ40" s="691"/>
      <c r="BK40" s="691"/>
      <c r="BL40" s="691"/>
      <c r="BM40" s="691"/>
      <c r="BN40" s="691"/>
      <c r="BO40" s="691"/>
      <c r="BP40" s="691"/>
      <c r="BQ40" s="691"/>
      <c r="BR40" s="691"/>
      <c r="BS40" s="691"/>
      <c r="BT40" s="691"/>
      <c r="BU40" s="691"/>
      <c r="BV40" s="691"/>
      <c r="BW40" s="691"/>
      <c r="BX40" s="691"/>
      <c r="BY40" s="691"/>
      <c r="BZ40" s="691"/>
      <c r="CA40" s="691"/>
      <c r="CB40" s="691"/>
      <c r="CC40" s="691"/>
      <c r="CD40" s="691"/>
      <c r="CE40" s="691"/>
      <c r="CF40" s="691"/>
      <c r="CG40" s="691"/>
      <c r="CH40" s="691"/>
      <c r="CI40" s="691"/>
      <c r="CJ40" s="691"/>
      <c r="CK40" s="691"/>
      <c r="CL40" s="691"/>
      <c r="CM40" s="691"/>
      <c r="CN40" s="691"/>
      <c r="CO40" s="691"/>
      <c r="CP40" s="691"/>
      <c r="CQ40" s="691"/>
      <c r="CR40" s="691"/>
      <c r="CS40" s="691"/>
      <c r="CT40" s="691"/>
      <c r="CU40" s="691"/>
      <c r="CV40" s="691"/>
      <c r="CW40" s="691"/>
      <c r="CX40" s="691"/>
      <c r="CY40" s="691"/>
      <c r="CZ40" s="691"/>
      <c r="DA40" s="692"/>
    </row>
    <row r="41" spans="1:105" ht="12" customHeight="1" thickBot="1">
      <c r="A41" s="599"/>
      <c r="B41" s="599"/>
      <c r="C41" s="693" t="s">
        <v>15</v>
      </c>
      <c r="D41" s="694" t="s">
        <v>1378</v>
      </c>
      <c r="E41" s="695"/>
      <c r="F41" s="693" t="s">
        <v>1379</v>
      </c>
      <c r="G41" s="2916"/>
      <c r="H41" s="2916"/>
      <c r="I41" s="2916"/>
      <c r="J41" s="696" t="s">
        <v>17</v>
      </c>
      <c r="K41" s="685" t="s">
        <v>84</v>
      </c>
      <c r="L41" s="686"/>
      <c r="M41" s="2834"/>
      <c r="N41" s="2835"/>
      <c r="O41" s="2835"/>
      <c r="P41" s="2835"/>
      <c r="Q41" s="687" t="s">
        <v>273</v>
      </c>
      <c r="R41" s="2850"/>
      <c r="S41" s="2850"/>
      <c r="T41" s="2850"/>
      <c r="U41" s="2905"/>
      <c r="V41" s="2834"/>
      <c r="W41" s="2835"/>
      <c r="X41" s="2835"/>
      <c r="Y41" s="2917"/>
      <c r="Z41" s="2918" t="str">
        <f t="shared" si="56"/>
        <v/>
      </c>
      <c r="AA41" s="2919"/>
      <c r="AB41" s="2919"/>
      <c r="AC41" s="2920"/>
      <c r="AD41" s="688"/>
      <c r="AE41" s="697"/>
      <c r="AF41" s="698"/>
      <c r="AG41" s="698"/>
      <c r="AH41" s="599"/>
      <c r="AI41" s="599"/>
      <c r="AJ41" s="599"/>
      <c r="AK41" s="599"/>
      <c r="AL41" s="599"/>
      <c r="AM41" s="599"/>
      <c r="AN41" s="648"/>
      <c r="AO41" s="670"/>
      <c r="AP41" s="670"/>
      <c r="AQ41" s="668"/>
      <c r="AR41" s="670"/>
      <c r="AS41" s="599"/>
      <c r="AT41" s="599"/>
      <c r="AU41" s="599"/>
      <c r="AV41" s="599"/>
      <c r="AW41" s="599"/>
      <c r="AX41" s="599"/>
      <c r="AY41" s="599"/>
      <c r="AZ41" s="678" t="str">
        <f t="shared" si="54"/>
        <v>N</v>
      </c>
      <c r="BA41" s="679" t="str">
        <f t="shared" ref="BA41" si="59">IF(M41="","",M41)</f>
        <v/>
      </c>
      <c r="BB41" s="679" t="str">
        <f t="shared" ref="BB41" si="60">IF(R41="","",R41)</f>
        <v/>
      </c>
      <c r="BC41" s="680" t="str">
        <f>IF(BA41="","",IF(BB41-BA41&lt;TIME(5,0,1),BB41-BA41,BB41-BA41-TIME(1,0,0)))</f>
        <v/>
      </c>
      <c r="BD41" s="699"/>
      <c r="BE41" s="700"/>
      <c r="BF41" s="700"/>
      <c r="BG41" s="700"/>
      <c r="BH41" s="700"/>
      <c r="BI41" s="700"/>
      <c r="BJ41" s="700"/>
      <c r="BK41" s="700"/>
      <c r="BL41" s="700"/>
      <c r="BM41" s="700"/>
      <c r="BN41" s="700"/>
      <c r="BO41" s="700"/>
      <c r="BP41" s="700"/>
      <c r="BQ41" s="700"/>
      <c r="BR41" s="700"/>
      <c r="BS41" s="700"/>
      <c r="BT41" s="700"/>
      <c r="BU41" s="700"/>
      <c r="BV41" s="700"/>
      <c r="BW41" s="700"/>
      <c r="BX41" s="700"/>
      <c r="BY41" s="700"/>
      <c r="BZ41" s="700"/>
      <c r="CA41" s="700"/>
      <c r="CB41" s="700"/>
      <c r="CC41" s="700"/>
      <c r="CD41" s="700"/>
      <c r="CE41" s="700"/>
      <c r="CF41" s="700"/>
      <c r="CG41" s="700"/>
      <c r="CH41" s="700"/>
      <c r="CI41" s="700"/>
      <c r="CJ41" s="700"/>
      <c r="CK41" s="700"/>
      <c r="CL41" s="700"/>
      <c r="CM41" s="700"/>
      <c r="CN41" s="700"/>
      <c r="CO41" s="700"/>
      <c r="CP41" s="700"/>
      <c r="CQ41" s="700"/>
      <c r="CR41" s="700"/>
      <c r="CS41" s="700"/>
      <c r="CT41" s="700"/>
      <c r="CU41" s="700"/>
      <c r="CV41" s="700"/>
      <c r="CW41" s="700"/>
      <c r="CX41" s="700"/>
      <c r="CY41" s="700"/>
      <c r="CZ41" s="700"/>
      <c r="DA41" s="701"/>
    </row>
    <row r="42" spans="1:105" ht="6" customHeight="1">
      <c r="A42" s="599"/>
      <c r="B42" s="599"/>
      <c r="C42" s="604"/>
      <c r="E42" s="599"/>
      <c r="F42" s="599"/>
      <c r="G42" s="599"/>
      <c r="H42" s="599"/>
      <c r="I42" s="599"/>
      <c r="J42" s="599"/>
      <c r="K42" s="702"/>
      <c r="L42" s="702"/>
      <c r="M42" s="702"/>
      <c r="N42" s="703"/>
      <c r="O42" s="703"/>
      <c r="P42" s="703"/>
      <c r="Q42" s="703"/>
      <c r="R42" s="703"/>
      <c r="S42" s="703"/>
      <c r="T42" s="703"/>
      <c r="U42" s="703"/>
      <c r="V42" s="599"/>
      <c r="W42" s="599"/>
      <c r="X42" s="599"/>
      <c r="Y42" s="2914"/>
      <c r="Z42" s="2915"/>
      <c r="AA42" s="2915"/>
      <c r="AB42" s="599"/>
      <c r="AC42" s="704"/>
      <c r="AD42" s="704"/>
      <c r="AE42" s="599"/>
      <c r="AF42" s="599"/>
      <c r="AG42" s="599"/>
      <c r="AH42" s="599"/>
      <c r="AI42" s="648"/>
      <c r="AJ42" s="670"/>
      <c r="AK42" s="670"/>
      <c r="AL42" s="668"/>
      <c r="AM42" s="670"/>
      <c r="AN42" s="599"/>
      <c r="AO42" s="670"/>
      <c r="AP42" s="599"/>
      <c r="AQ42" s="599"/>
      <c r="AR42" s="599"/>
    </row>
    <row r="43" spans="1:105" ht="12" customHeight="1">
      <c r="B43" s="599"/>
      <c r="C43" s="648"/>
      <c r="F43" s="648"/>
      <c r="G43" s="648"/>
      <c r="H43" s="648"/>
      <c r="I43" s="648"/>
      <c r="J43" s="648"/>
      <c r="K43" s="648"/>
      <c r="L43" s="648"/>
      <c r="M43" s="648"/>
      <c r="N43" s="648"/>
      <c r="O43" s="648"/>
      <c r="P43" s="648"/>
      <c r="Q43" s="648"/>
      <c r="R43" s="648"/>
      <c r="S43" s="648"/>
      <c r="T43" s="648"/>
      <c r="U43" s="648"/>
      <c r="V43" s="648"/>
      <c r="W43" s="648"/>
      <c r="X43" s="648"/>
      <c r="Y43" s="648"/>
      <c r="Z43" s="648"/>
      <c r="AA43" s="648"/>
      <c r="AB43" s="648"/>
      <c r="AC43" s="648"/>
      <c r="AD43" s="648"/>
      <c r="AE43" s="648"/>
      <c r="AF43" s="648"/>
      <c r="AG43" s="648"/>
      <c r="AH43" s="599"/>
      <c r="AI43" s="648"/>
      <c r="AJ43" s="670"/>
      <c r="AK43" s="670"/>
      <c r="AL43" s="668"/>
      <c r="AM43" s="670"/>
      <c r="AN43" s="599"/>
      <c r="AO43" s="670"/>
      <c r="AP43" s="599"/>
      <c r="AQ43" s="599"/>
      <c r="AR43" s="599"/>
    </row>
    <row r="44" spans="1:105" ht="12.95" customHeight="1">
      <c r="A44" s="599"/>
      <c r="B44" s="599"/>
      <c r="C44" s="599"/>
      <c r="D44" s="599"/>
      <c r="E44" s="599"/>
      <c r="F44" s="599"/>
      <c r="G44" s="599"/>
      <c r="H44" s="599"/>
      <c r="I44" s="599"/>
      <c r="J44" s="599"/>
      <c r="K44" s="599"/>
      <c r="L44" s="599"/>
      <c r="M44" s="599"/>
      <c r="N44" s="599"/>
      <c r="O44" s="599"/>
      <c r="P44" s="599"/>
      <c r="Q44" s="668"/>
      <c r="R44" s="599"/>
      <c r="S44" s="599"/>
      <c r="T44" s="599"/>
      <c r="U44" s="599"/>
      <c r="V44" s="599"/>
      <c r="W44" s="599"/>
      <c r="X44" s="599"/>
      <c r="Y44" s="599"/>
      <c r="Z44" s="599"/>
      <c r="AA44" s="599"/>
      <c r="AB44" s="599"/>
      <c r="AC44" s="599"/>
      <c r="AD44" s="599"/>
      <c r="AE44" s="599"/>
      <c r="AF44" s="599"/>
      <c r="AG44" s="599"/>
      <c r="AH44" s="599"/>
      <c r="AI44" s="599"/>
      <c r="AJ44" s="599"/>
      <c r="AK44" s="599"/>
      <c r="AL44" s="668"/>
      <c r="AM44" s="599"/>
      <c r="AN44" s="599"/>
      <c r="AO44" s="599"/>
      <c r="AP44" s="599"/>
      <c r="AQ44" s="599"/>
      <c r="AR44" s="599"/>
    </row>
  </sheetData>
  <sheetProtection algorithmName="SHA-512" hashValue="XiAVTSwGsf8Wdc/Bw67DNoxQnRd8Jd4PeRHm4QqDZLMn4yhhhS7UCrhLfVLKDnDm6KUU2HMwZhQBupiJryvTzQ==" saltValue="gXtzoV1V8jqDGi38fXgGzQ==" spinCount="100000" sheet="1" formatCells="0" formatColumns="0" formatRows="0" insertColumns="0" insertRows="0"/>
  <mergeCells count="216">
    <mergeCell ref="AF32:AQ36"/>
    <mergeCell ref="BM3:BX3"/>
    <mergeCell ref="BY3:CF3"/>
    <mergeCell ref="CG3:CN3"/>
    <mergeCell ref="CS3:CV3"/>
    <mergeCell ref="CW3:CZ3"/>
    <mergeCell ref="BM4:BX4"/>
    <mergeCell ref="BY4:CF4"/>
    <mergeCell ref="CG4:CN4"/>
    <mergeCell ref="CS4:CV4"/>
    <mergeCell ref="CW4:CZ4"/>
    <mergeCell ref="CP26:CQ26"/>
    <mergeCell ref="CR26:CS26"/>
    <mergeCell ref="CT26:CU26"/>
    <mergeCell ref="CV26:CW26"/>
    <mergeCell ref="CX26:CY26"/>
    <mergeCell ref="CZ26:DA26"/>
    <mergeCell ref="CD26:CE26"/>
    <mergeCell ref="CF26:CG26"/>
    <mergeCell ref="CH26:CI26"/>
    <mergeCell ref="CJ26:CK26"/>
    <mergeCell ref="CL26:CM26"/>
    <mergeCell ref="CN26:CO26"/>
    <mergeCell ref="BR26:BS26"/>
    <mergeCell ref="BJ1:BR2"/>
    <mergeCell ref="AF29:AN31"/>
    <mergeCell ref="Y42:AA42"/>
    <mergeCell ref="G40:I40"/>
    <mergeCell ref="R40:U40"/>
    <mergeCell ref="V40:Y40"/>
    <mergeCell ref="Z40:AC40"/>
    <mergeCell ref="G41:I41"/>
    <mergeCell ref="R41:U41"/>
    <mergeCell ref="V41:Y41"/>
    <mergeCell ref="Z41:AC41"/>
    <mergeCell ref="G38:I38"/>
    <mergeCell ref="R38:U38"/>
    <mergeCell ref="V38:Y38"/>
    <mergeCell ref="Z38:AC38"/>
    <mergeCell ref="G39:I39"/>
    <mergeCell ref="R39:U39"/>
    <mergeCell ref="V39:Y39"/>
    <mergeCell ref="Z39:AC39"/>
    <mergeCell ref="G36:I36"/>
    <mergeCell ref="R36:U36"/>
    <mergeCell ref="V36:Y36"/>
    <mergeCell ref="Z36:AC36"/>
    <mergeCell ref="G37:I37"/>
    <mergeCell ref="R37:U37"/>
    <mergeCell ref="V37:Y37"/>
    <mergeCell ref="Z37:AC37"/>
    <mergeCell ref="M36:P36"/>
    <mergeCell ref="M37:P37"/>
    <mergeCell ref="Z34:AC34"/>
    <mergeCell ref="G35:I35"/>
    <mergeCell ref="R35:U35"/>
    <mergeCell ref="V35:Y35"/>
    <mergeCell ref="Z35:AC35"/>
    <mergeCell ref="M35:P35"/>
    <mergeCell ref="G33:I33"/>
    <mergeCell ref="M33:P33"/>
    <mergeCell ref="R33:U33"/>
    <mergeCell ref="V33:Y33"/>
    <mergeCell ref="Z33:AC33"/>
    <mergeCell ref="G34:I34"/>
    <mergeCell ref="R34:U34"/>
    <mergeCell ref="V34:Y34"/>
    <mergeCell ref="M34:P34"/>
    <mergeCell ref="G31:I31"/>
    <mergeCell ref="M31:P31"/>
    <mergeCell ref="R31:U31"/>
    <mergeCell ref="V31:Y31"/>
    <mergeCell ref="Z31:AC31"/>
    <mergeCell ref="G32:I32"/>
    <mergeCell ref="M32:P32"/>
    <mergeCell ref="R32:U32"/>
    <mergeCell ref="V32:Y32"/>
    <mergeCell ref="Z32:AC32"/>
    <mergeCell ref="G30:I30"/>
    <mergeCell ref="M30:P30"/>
    <mergeCell ref="R30:U30"/>
    <mergeCell ref="V30:Y30"/>
    <mergeCell ref="Z30:AC30"/>
    <mergeCell ref="Z28:AC28"/>
    <mergeCell ref="G29:I29"/>
    <mergeCell ref="M29:P29"/>
    <mergeCell ref="R29:U29"/>
    <mergeCell ref="V29:Y29"/>
    <mergeCell ref="Z29:AC29"/>
    <mergeCell ref="G27:I27"/>
    <mergeCell ref="M27:P27"/>
    <mergeCell ref="R27:U27"/>
    <mergeCell ref="V27:Y27"/>
    <mergeCell ref="Z27:AC27"/>
    <mergeCell ref="AF27:AN28"/>
    <mergeCell ref="G28:I28"/>
    <mergeCell ref="M28:P28"/>
    <mergeCell ref="R28:U28"/>
    <mergeCell ref="V28:Y28"/>
    <mergeCell ref="BT26:BU26"/>
    <mergeCell ref="BV26:BW26"/>
    <mergeCell ref="BX26:BY26"/>
    <mergeCell ref="BZ26:CA26"/>
    <mergeCell ref="CB26:CC26"/>
    <mergeCell ref="BF26:BG26"/>
    <mergeCell ref="BH26:BI26"/>
    <mergeCell ref="BJ26:BK26"/>
    <mergeCell ref="BL26:BM26"/>
    <mergeCell ref="BN26:BO26"/>
    <mergeCell ref="BP26:BQ26"/>
    <mergeCell ref="Z26:AC26"/>
    <mergeCell ref="BD26:BE26"/>
    <mergeCell ref="B23:F23"/>
    <mergeCell ref="G23:J23"/>
    <mergeCell ref="AQ23:AR23"/>
    <mergeCell ref="BA23:BB23"/>
    <mergeCell ref="B24:F24"/>
    <mergeCell ref="G24:J24"/>
    <mergeCell ref="AQ24:AR24"/>
    <mergeCell ref="BA24:BB24"/>
    <mergeCell ref="C26:E26"/>
    <mergeCell ref="F26:L26"/>
    <mergeCell ref="M26:U26"/>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AQ21:AR21"/>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A7:BB7"/>
    <mergeCell ref="B8:F8"/>
    <mergeCell ref="G8:J8"/>
    <mergeCell ref="AQ8:AR8"/>
    <mergeCell ref="BA8:BB8"/>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AZ3:BA3"/>
    <mergeCell ref="BA10:BB10"/>
    <mergeCell ref="B7:F7"/>
    <mergeCell ref="BB3:BC3"/>
    <mergeCell ref="BD3:BH3"/>
    <mergeCell ref="BI3:BL3"/>
    <mergeCell ref="CO3:CR3"/>
    <mergeCell ref="BA5:BB5"/>
    <mergeCell ref="M38:P38"/>
    <mergeCell ref="B6:F6"/>
    <mergeCell ref="G6:J6"/>
    <mergeCell ref="AQ6:AR6"/>
    <mergeCell ref="BA6:BB6"/>
    <mergeCell ref="BI4:BL4"/>
    <mergeCell ref="CO4:CR4"/>
    <mergeCell ref="B4:F5"/>
    <mergeCell ref="G4:J5"/>
    <mergeCell ref="AQ4:AR5"/>
    <mergeCell ref="AZ4:BA4"/>
    <mergeCell ref="BB4:BC4"/>
    <mergeCell ref="BD4:BH4"/>
    <mergeCell ref="BA9:BB9"/>
    <mergeCell ref="B10:F10"/>
    <mergeCell ref="G10:J10"/>
    <mergeCell ref="M41:P41"/>
    <mergeCell ref="A1:AR1"/>
    <mergeCell ref="B2:C2"/>
    <mergeCell ref="D2:AF2"/>
    <mergeCell ref="AG2:AL2"/>
    <mergeCell ref="AM2:AN2"/>
    <mergeCell ref="AO2:AR2"/>
    <mergeCell ref="B9:F9"/>
    <mergeCell ref="G9:J9"/>
    <mergeCell ref="AQ9:AR9"/>
    <mergeCell ref="B13:F13"/>
    <mergeCell ref="G13:J13"/>
    <mergeCell ref="AQ13:AR13"/>
    <mergeCell ref="B17:F17"/>
    <mergeCell ref="G17:J17"/>
    <mergeCell ref="AQ17:AR17"/>
    <mergeCell ref="B21:F21"/>
    <mergeCell ref="G21:J21"/>
    <mergeCell ref="M39:P39"/>
    <mergeCell ref="M40:P40"/>
    <mergeCell ref="AQ10:AR10"/>
    <mergeCell ref="G7:J7"/>
    <mergeCell ref="AQ7:AR7"/>
    <mergeCell ref="V26:Y26"/>
  </mergeCells>
  <phoneticPr fontId="4"/>
  <conditionalFormatting sqref="B6:AR24">
    <cfRule type="containsBlanks" dxfId="301" priority="12">
      <formula>LEN(TRIM(B6))=0</formula>
    </cfRule>
  </conditionalFormatting>
  <conditionalFormatting sqref="G28:I41 M28:P41 R28:U41">
    <cfRule type="containsBlanks" dxfId="300" priority="14">
      <formula>LEN(TRIM(G28))=0</formula>
    </cfRule>
  </conditionalFormatting>
  <conditionalFormatting sqref="L5:AP5">
    <cfRule type="cellIs" dxfId="299" priority="15" operator="equal">
      <formula>"土"</formula>
    </cfRule>
    <cfRule type="cellIs" dxfId="298" priority="16" operator="equal">
      <formula>"日"</formula>
    </cfRule>
  </conditionalFormatting>
  <conditionalFormatting sqref="V28:Y41">
    <cfRule type="containsBlanks" dxfId="297" priority="1">
      <formula>LEN(TRIM(V28))=0</formula>
    </cfRule>
  </conditionalFormatting>
  <conditionalFormatting sqref="AM2">
    <cfRule type="containsBlanks" dxfId="296" priority="34">
      <formula>LEN(TRIM(AM2))=0</formula>
    </cfRule>
  </conditionalFormatting>
  <conditionalFormatting sqref="BD4:BH4">
    <cfRule type="cellIs" dxfId="295" priority="10" operator="lessThan">
      <formula>$BD$3</formula>
    </cfRule>
  </conditionalFormatting>
  <conditionalFormatting sqref="BI4:BL4">
    <cfRule type="cellIs" dxfId="294" priority="9" operator="lessThan">
      <formula>$BI$3</formula>
    </cfRule>
  </conditionalFormatting>
  <conditionalFormatting sqref="BM4:BX4">
    <cfRule type="cellIs" dxfId="293" priority="8" operator="lessThan">
      <formula>$BM$3</formula>
    </cfRule>
  </conditionalFormatting>
  <conditionalFormatting sqref="BY4:CF4">
    <cfRule type="cellIs" dxfId="292" priority="7" operator="lessThan">
      <formula>$BY$3</formula>
    </cfRule>
  </conditionalFormatting>
  <conditionalFormatting sqref="CG4:CN4">
    <cfRule type="cellIs" dxfId="291" priority="6" operator="lessThan">
      <formula>$CG$3</formula>
    </cfRule>
  </conditionalFormatting>
  <conditionalFormatting sqref="CO4:CR4">
    <cfRule type="cellIs" dxfId="290" priority="5" operator="lessThan">
      <formula>$CO$3</formula>
    </cfRule>
  </conditionalFormatting>
  <conditionalFormatting sqref="CS4:CV4">
    <cfRule type="cellIs" dxfId="289" priority="4" operator="lessThan">
      <formula>$CS$3</formula>
    </cfRule>
  </conditionalFormatting>
  <conditionalFormatting sqref="CW4:CZ4">
    <cfRule type="cellIs" dxfId="288" priority="3" operator="lessThan">
      <formula>$CW$3</formula>
    </cfRule>
  </conditionalFormatting>
  <conditionalFormatting sqref="DA4">
    <cfRule type="cellIs" dxfId="287" priority="2" operator="lessThan">
      <formula>$DA$3</formula>
    </cfRule>
    <cfRule type="cellIs" dxfId="286" priority="17" operator="lessThan">
      <formula>$CY$3</formula>
    </cfRule>
    <cfRule type="cellIs" dxfId="285" priority="25" operator="lessThan">
      <formula>$AY$1</formula>
    </cfRule>
  </conditionalFormatting>
  <dataValidations count="6">
    <dataValidation type="list" allowBlank="1" showInputMessage="1" showErrorMessage="1" sqref="BD27:DA41" xr:uid="{A953AD18-5268-4445-B21A-1929AC44C53C}">
      <formula1>"■"</formula1>
    </dataValidation>
    <dataValidation type="list" allowBlank="1" showInputMessage="1" showErrorMessage="1" sqref="AZ4:BA4" xr:uid="{DD995B5E-A6E0-4AFE-A59D-712CC4B1D133}">
      <formula1>"(月),(火),(水),(木),(金),(土)"</formula1>
    </dataValidation>
    <dataValidation type="list" allowBlank="1" showInputMessage="1" showErrorMessage="1" sqref="BC6:BC24" xr:uid="{5A8F5B38-549F-467B-945F-C8F56CD9EC45}">
      <formula1>$AZ$28:$AZ$41</formula1>
    </dataValidation>
    <dataValidation type="list" imeMode="off" allowBlank="1" showInputMessage="1" sqref="V28:Y41" xr:uid="{BC54FE77-E7B4-4597-8608-20859987833B}">
      <formula1>"　,1:00,0:45,0:30"</formula1>
    </dataValidation>
    <dataValidation imeMode="off" allowBlank="1" showInputMessage="1" showErrorMessage="1" sqref="M28:P41 R28:U41 L6:AR24" xr:uid="{8AC2A3D6-F959-4CA0-A32E-EBE8F7C5E9D2}"/>
    <dataValidation type="list" imeMode="off" allowBlank="1" showInputMessage="1" showErrorMessage="1" sqref="AM2:AN2" xr:uid="{0C267207-678A-4727-AF25-7E193A546BDE}">
      <formula1>"　,6,7,8,9,10,11,12,1,2,3"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cellComments="asDisplayed" r:id="rId1"/>
  <headerFooter alignWithMargins="0"/>
  <colBreaks count="1" manualBreakCount="1">
    <brk id="51" max="42"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E540-196B-476B-ACBC-E84E22C5970E}">
  <sheetPr codeName="Sheet13">
    <tabColor rgb="FFFFC000"/>
    <pageSetUpPr fitToPage="1"/>
  </sheetPr>
  <dimension ref="A1:BZ93"/>
  <sheetViews>
    <sheetView showGridLines="0" view="pageBreakPreview" topLeftCell="A13" zoomScaleNormal="100" zoomScaleSheetLayoutView="100" workbookViewId="0">
      <selection activeCell="AP38" sqref="AP38"/>
    </sheetView>
  </sheetViews>
  <sheetFormatPr defaultColWidth="8" defaultRowHeight="12"/>
  <cols>
    <col min="1" max="1" width="1.375" style="12" customWidth="1"/>
    <col min="2" max="12" width="2.375" style="12" customWidth="1"/>
    <col min="13" max="13" width="2.375" style="247" customWidth="1"/>
    <col min="14" max="93" width="2.375" style="12" customWidth="1"/>
    <col min="94" max="16384" width="8" style="12"/>
  </cols>
  <sheetData>
    <row r="1" spans="1:67" ht="14.1" customHeight="1">
      <c r="A1" s="1770" t="s">
        <v>1525</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N1" s="1770"/>
      <c r="AO1" s="261"/>
      <c r="AP1" s="382"/>
      <c r="AQ1" s="382"/>
      <c r="AR1" s="382"/>
      <c r="AS1" s="382"/>
      <c r="AT1" s="382"/>
    </row>
    <row r="2" spans="1:67" ht="5.0999999999999996" customHeight="1" thickBot="1"/>
    <row r="3" spans="1:67" ht="14.1" customHeight="1">
      <c r="B3" s="2832" t="s">
        <v>1073</v>
      </c>
      <c r="C3" s="2833"/>
      <c r="D3" s="2833"/>
      <c r="E3" s="2833"/>
      <c r="F3" s="2833"/>
      <c r="G3" s="2833"/>
      <c r="H3" s="2833"/>
      <c r="I3" s="2833"/>
      <c r="J3" s="2833"/>
      <c r="K3" s="2833"/>
      <c r="L3" s="2833"/>
      <c r="M3" s="2833"/>
      <c r="N3" s="2833"/>
      <c r="O3" s="2833"/>
      <c r="P3" s="2833"/>
      <c r="Q3" s="2833"/>
      <c r="R3" s="2833"/>
      <c r="S3" s="2833"/>
      <c r="T3" s="2833"/>
      <c r="U3" s="2833"/>
      <c r="V3" s="2833"/>
      <c r="W3" s="2833"/>
      <c r="X3" s="2833"/>
      <c r="Y3" s="2833"/>
      <c r="Z3" s="2833"/>
      <c r="AA3" s="2833"/>
      <c r="AB3" s="2833" t="s">
        <v>115</v>
      </c>
      <c r="AC3" s="2833"/>
      <c r="AD3" s="2833"/>
      <c r="AE3" s="2833"/>
      <c r="AF3" s="2833"/>
      <c r="AG3" s="2833"/>
      <c r="AH3" s="2833"/>
      <c r="AI3" s="2833"/>
      <c r="AJ3" s="2833"/>
      <c r="AK3" s="2833"/>
      <c r="AL3" s="2833"/>
      <c r="AM3" s="2833"/>
      <c r="AN3" s="2780"/>
      <c r="AO3" s="51"/>
      <c r="AP3" s="22"/>
    </row>
    <row r="4" spans="1:67" ht="14.1" customHeight="1">
      <c r="A4" s="245"/>
      <c r="B4" s="1630" t="s">
        <v>615</v>
      </c>
      <c r="C4" s="1631"/>
      <c r="D4" s="2481" t="s">
        <v>719</v>
      </c>
      <c r="E4" s="2481"/>
      <c r="F4" s="2481"/>
      <c r="G4" s="2481"/>
      <c r="H4" s="2481"/>
      <c r="I4" s="2481"/>
      <c r="J4" s="2481"/>
      <c r="K4" s="2481"/>
      <c r="L4" s="2481"/>
      <c r="M4" s="2481"/>
      <c r="N4" s="2481"/>
      <c r="O4" s="2481"/>
      <c r="P4" s="2481"/>
      <c r="Q4" s="2481"/>
      <c r="R4" s="2481"/>
      <c r="S4" s="2481"/>
      <c r="T4" s="2481"/>
      <c r="U4" s="2481"/>
      <c r="V4" s="2481"/>
      <c r="W4" s="2481"/>
      <c r="X4" s="2481"/>
      <c r="Y4" s="2481"/>
      <c r="Z4" s="2481"/>
      <c r="AA4" s="1157"/>
      <c r="AN4" s="16"/>
      <c r="AO4" s="17"/>
    </row>
    <row r="5" spans="1:67" ht="14.1" customHeight="1">
      <c r="A5" s="245"/>
      <c r="B5" s="18"/>
      <c r="D5" s="977"/>
      <c r="E5" s="977"/>
      <c r="F5" s="977"/>
      <c r="G5" s="977"/>
      <c r="H5" s="977"/>
      <c r="I5" s="977"/>
      <c r="J5" s="977"/>
      <c r="K5" s="977"/>
      <c r="L5" s="977"/>
      <c r="M5" s="977"/>
      <c r="N5" s="977"/>
      <c r="O5" s="977"/>
      <c r="P5" s="977"/>
      <c r="Q5" s="977"/>
      <c r="R5" s="977"/>
      <c r="S5" s="977"/>
      <c r="T5" s="977"/>
      <c r="U5" s="977"/>
      <c r="V5" s="977"/>
      <c r="W5" s="977"/>
      <c r="X5" s="977"/>
      <c r="Y5" s="977"/>
      <c r="Z5" s="977"/>
      <c r="AA5" s="1157"/>
      <c r="AN5" s="16"/>
      <c r="AO5" s="17"/>
    </row>
    <row r="6" spans="1:67" ht="14.1" customHeight="1">
      <c r="A6" s="245"/>
      <c r="B6" s="18"/>
      <c r="C6" s="228" t="s">
        <v>469</v>
      </c>
      <c r="D6" s="1632" t="s">
        <v>720</v>
      </c>
      <c r="E6" s="1632"/>
      <c r="F6" s="1632"/>
      <c r="G6" s="1632"/>
      <c r="H6" s="1632"/>
      <c r="I6" s="1632"/>
      <c r="J6" s="1632"/>
      <c r="K6" s="1632"/>
      <c r="L6" s="1632"/>
      <c r="M6" s="1632"/>
      <c r="N6" s="1632"/>
      <c r="O6" s="1632"/>
      <c r="P6" s="1632"/>
      <c r="Q6" s="1632"/>
      <c r="R6" s="1632"/>
      <c r="S6" s="1632"/>
      <c r="T6" s="1632"/>
      <c r="U6" s="1632"/>
      <c r="V6" s="1632"/>
      <c r="W6" s="1632"/>
      <c r="X6" s="1632"/>
      <c r="Y6" s="1632"/>
      <c r="Z6" s="245"/>
      <c r="AA6" s="1098"/>
      <c r="AB6" s="244" t="s">
        <v>15</v>
      </c>
      <c r="AC6" s="1851" t="s">
        <v>1137</v>
      </c>
      <c r="AD6" s="1851"/>
      <c r="AE6" s="1851"/>
      <c r="AF6" s="1851"/>
      <c r="AG6" s="1851"/>
      <c r="AH6" s="1851"/>
      <c r="AI6" s="1851"/>
      <c r="AJ6" s="1851"/>
      <c r="AK6" s="1851"/>
      <c r="AL6" s="1851"/>
      <c r="AM6" s="1851"/>
      <c r="AN6" s="16"/>
      <c r="AO6" s="17"/>
    </row>
    <row r="7" spans="1:67" ht="14.1" customHeight="1">
      <c r="A7" s="245"/>
      <c r="B7" s="18"/>
      <c r="D7" s="245"/>
      <c r="M7" s="12"/>
      <c r="R7" s="3"/>
      <c r="S7" s="3"/>
      <c r="T7" s="3"/>
      <c r="U7" s="3"/>
      <c r="W7" s="234"/>
      <c r="AA7" s="15"/>
      <c r="AB7" s="239" t="s">
        <v>15</v>
      </c>
      <c r="AC7" s="1638" t="s">
        <v>1138</v>
      </c>
      <c r="AD7" s="1638"/>
      <c r="AE7" s="1638"/>
      <c r="AF7" s="1638"/>
      <c r="AG7" s="1638"/>
      <c r="AH7" s="1638"/>
      <c r="AI7" s="1638"/>
      <c r="AJ7" s="1638"/>
      <c r="AK7" s="1638"/>
      <c r="AL7" s="1638"/>
      <c r="AM7" s="1638"/>
      <c r="AN7" s="16"/>
      <c r="AO7" s="17"/>
    </row>
    <row r="8" spans="1:67" ht="14.1" customHeight="1">
      <c r="A8" s="245"/>
      <c r="B8" s="18"/>
      <c r="C8" s="246" t="s">
        <v>467</v>
      </c>
      <c r="D8" s="2045" t="s">
        <v>1144</v>
      </c>
      <c r="E8" s="2045"/>
      <c r="F8" s="2045"/>
      <c r="G8" s="2045"/>
      <c r="H8" s="2045"/>
      <c r="I8" s="2045"/>
      <c r="J8" s="2045"/>
      <c r="K8" s="2045"/>
      <c r="L8" s="2045"/>
      <c r="M8" s="2045"/>
      <c r="N8" s="2045"/>
      <c r="O8" s="2045"/>
      <c r="P8" s="2045"/>
      <c r="Q8" s="2045"/>
      <c r="R8" s="2045"/>
      <c r="S8" s="2045"/>
      <c r="T8" s="2045"/>
      <c r="U8" s="2045"/>
      <c r="V8" s="2045"/>
      <c r="W8" s="2045"/>
      <c r="X8" s="2045"/>
      <c r="Y8" s="2045"/>
      <c r="Z8" s="2045"/>
      <c r="AA8" s="2943"/>
      <c r="AB8" s="244"/>
      <c r="AC8" s="1638"/>
      <c r="AD8" s="1638"/>
      <c r="AE8" s="1638"/>
      <c r="AF8" s="1638"/>
      <c r="AG8" s="1638"/>
      <c r="AH8" s="1638"/>
      <c r="AI8" s="1638"/>
      <c r="AJ8" s="1638"/>
      <c r="AK8" s="1638"/>
      <c r="AL8" s="1638"/>
      <c r="AM8" s="1638"/>
      <c r="AN8" s="44"/>
      <c r="AO8" s="17"/>
    </row>
    <row r="9" spans="1:67" ht="14.1" customHeight="1">
      <c r="A9" s="245"/>
      <c r="B9" s="18"/>
      <c r="C9" s="259"/>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1157"/>
      <c r="AB9" s="244"/>
      <c r="AC9" s="1638"/>
      <c r="AD9" s="1638"/>
      <c r="AE9" s="1638"/>
      <c r="AF9" s="1638"/>
      <c r="AG9" s="1638"/>
      <c r="AH9" s="1638"/>
      <c r="AI9" s="1638"/>
      <c r="AJ9" s="1638"/>
      <c r="AK9" s="1638"/>
      <c r="AL9" s="1638"/>
      <c r="AM9" s="1638"/>
      <c r="AN9" s="16"/>
      <c r="AO9" s="17"/>
    </row>
    <row r="10" spans="1:67" ht="14.1" customHeight="1">
      <c r="A10" s="245"/>
      <c r="B10" s="18"/>
      <c r="C10" s="259"/>
      <c r="D10" s="2941"/>
      <c r="E10" s="2941"/>
      <c r="F10" s="2941"/>
      <c r="G10" s="2941"/>
      <c r="H10" s="2941"/>
      <c r="I10" s="2941"/>
      <c r="J10" s="2941"/>
      <c r="K10" s="2941"/>
      <c r="L10" s="2941"/>
      <c r="M10" s="2941"/>
      <c r="N10" s="2941"/>
      <c r="O10" s="2941"/>
      <c r="P10" s="2941"/>
      <c r="Q10" s="2941"/>
      <c r="R10" s="2941"/>
      <c r="S10" s="2941"/>
      <c r="T10" s="2941"/>
      <c r="U10" s="2941"/>
      <c r="V10" s="2941"/>
      <c r="W10" s="2941"/>
      <c r="X10" s="2941"/>
      <c r="Y10" s="2941"/>
      <c r="Z10" s="2941"/>
      <c r="AA10" s="15"/>
      <c r="AB10" s="11"/>
      <c r="AN10" s="16"/>
      <c r="AO10" s="17"/>
    </row>
    <row r="11" spans="1:67" ht="14.1" customHeight="1">
      <c r="A11" s="245"/>
      <c r="B11" s="18"/>
      <c r="C11" s="259"/>
      <c r="D11" s="977"/>
      <c r="AA11" s="1157"/>
      <c r="AB11" s="11"/>
      <c r="AN11" s="16"/>
      <c r="AO11" s="17"/>
    </row>
    <row r="12" spans="1:67" ht="14.1" customHeight="1">
      <c r="A12" s="245"/>
      <c r="B12" s="2689" t="s">
        <v>586</v>
      </c>
      <c r="C12" s="2690"/>
      <c r="D12" s="2045" t="s">
        <v>721</v>
      </c>
      <c r="E12" s="2045"/>
      <c r="F12" s="2045"/>
      <c r="G12" s="2045"/>
      <c r="H12" s="2045"/>
      <c r="I12" s="2045"/>
      <c r="J12" s="2045"/>
      <c r="K12" s="2045"/>
      <c r="L12" s="2045"/>
      <c r="M12" s="2045"/>
      <c r="N12" s="2045"/>
      <c r="O12" s="2045"/>
      <c r="P12" s="2045"/>
      <c r="Q12" s="2045"/>
      <c r="R12" s="2045"/>
      <c r="S12" s="2045"/>
      <c r="T12" s="2045"/>
      <c r="U12" s="2045"/>
      <c r="V12" s="2045"/>
      <c r="W12" s="2045"/>
      <c r="X12" s="2045"/>
      <c r="Y12" s="2045"/>
      <c r="Z12" s="2045"/>
      <c r="AA12" s="1157"/>
      <c r="AB12" s="244" t="s">
        <v>15</v>
      </c>
      <c r="AC12" s="1851" t="s">
        <v>219</v>
      </c>
      <c r="AD12" s="1851"/>
      <c r="AE12" s="1851"/>
      <c r="AF12" s="1851"/>
      <c r="AG12" s="1851"/>
      <c r="AH12" s="1851"/>
      <c r="AI12" s="1851"/>
      <c r="AJ12" s="1851"/>
      <c r="AK12" s="1851"/>
      <c r="AL12" s="1851"/>
      <c r="AM12" s="1851"/>
      <c r="AN12" s="16"/>
      <c r="AO12" s="17"/>
    </row>
    <row r="13" spans="1:67" ht="14.1" customHeight="1">
      <c r="A13" s="245"/>
      <c r="B13" s="1162"/>
      <c r="C13" s="939" t="s">
        <v>36</v>
      </c>
      <c r="D13" s="1641" t="s">
        <v>722</v>
      </c>
      <c r="E13" s="1641"/>
      <c r="F13" s="1641"/>
      <c r="G13" s="1641"/>
      <c r="H13" s="1641"/>
      <c r="I13" s="1641"/>
      <c r="J13" s="1641"/>
      <c r="K13" s="1641"/>
      <c r="L13" s="1641"/>
      <c r="M13" s="1641"/>
      <c r="N13" s="1641"/>
      <c r="O13" s="1641"/>
      <c r="P13" s="1641"/>
      <c r="Q13" s="1641"/>
      <c r="R13" s="1641"/>
      <c r="S13" s="1641"/>
      <c r="T13" s="1641"/>
      <c r="U13" s="1641"/>
      <c r="V13" s="1641"/>
      <c r="W13" s="1641"/>
      <c r="X13" s="1641"/>
      <c r="Y13" s="1641"/>
      <c r="Z13" s="1641"/>
      <c r="AA13" s="15"/>
      <c r="AB13" s="11"/>
      <c r="AN13" s="16"/>
      <c r="AO13" s="17"/>
      <c r="AP13" s="246"/>
      <c r="AQ13" s="246"/>
      <c r="BE13" s="246"/>
      <c r="BF13" s="246"/>
      <c r="BG13" s="246"/>
      <c r="BH13" s="246"/>
      <c r="BI13" s="246"/>
      <c r="BJ13" s="246"/>
      <c r="BK13" s="246"/>
      <c r="BL13" s="246"/>
      <c r="BM13" s="246"/>
      <c r="BN13" s="246"/>
    </row>
    <row r="14" spans="1:67" ht="14.1" customHeight="1">
      <c r="A14" s="245"/>
      <c r="B14" s="18"/>
      <c r="D14" s="1641"/>
      <c r="E14" s="1641"/>
      <c r="F14" s="1641"/>
      <c r="G14" s="1641"/>
      <c r="H14" s="1641"/>
      <c r="I14" s="1641"/>
      <c r="J14" s="1641"/>
      <c r="K14" s="1641"/>
      <c r="L14" s="1641"/>
      <c r="M14" s="1641"/>
      <c r="N14" s="1641"/>
      <c r="O14" s="1641"/>
      <c r="P14" s="1641"/>
      <c r="Q14" s="1641"/>
      <c r="R14" s="1641"/>
      <c r="S14" s="1641"/>
      <c r="T14" s="1641"/>
      <c r="U14" s="1641"/>
      <c r="V14" s="1641"/>
      <c r="W14" s="1641"/>
      <c r="X14" s="1641"/>
      <c r="Y14" s="1641"/>
      <c r="Z14" s="1641"/>
      <c r="AA14" s="15"/>
      <c r="AB14" s="11"/>
      <c r="AN14" s="16"/>
      <c r="AO14" s="17"/>
      <c r="AP14" s="246"/>
      <c r="AQ14" s="246"/>
      <c r="BE14" s="246"/>
      <c r="BF14" s="246"/>
      <c r="BG14" s="246"/>
      <c r="BH14" s="246"/>
      <c r="BI14" s="246"/>
      <c r="BJ14" s="246"/>
      <c r="BK14" s="246"/>
      <c r="BL14" s="246"/>
      <c r="BM14" s="246"/>
      <c r="BN14" s="246"/>
    </row>
    <row r="15" spans="1:67" ht="14.1" customHeight="1">
      <c r="A15" s="245"/>
      <c r="B15" s="18"/>
      <c r="C15" s="939" t="s">
        <v>33</v>
      </c>
      <c r="D15" s="1641" t="s">
        <v>1477</v>
      </c>
      <c r="E15" s="1641"/>
      <c r="F15" s="1641"/>
      <c r="G15" s="1641"/>
      <c r="H15" s="1641"/>
      <c r="I15" s="1641"/>
      <c r="J15" s="1641"/>
      <c r="K15" s="1641"/>
      <c r="L15" s="1641"/>
      <c r="M15" s="1641"/>
      <c r="N15" s="1641"/>
      <c r="O15" s="1641"/>
      <c r="P15" s="1641"/>
      <c r="Q15" s="1641"/>
      <c r="R15" s="1641"/>
      <c r="S15" s="1641"/>
      <c r="T15" s="1641"/>
      <c r="U15" s="1641"/>
      <c r="V15" s="1641"/>
      <c r="W15" s="1641"/>
      <c r="X15" s="1641"/>
      <c r="Y15" s="1641"/>
      <c r="Z15" s="1641"/>
      <c r="AA15" s="1081"/>
      <c r="AB15" s="244" t="s">
        <v>15</v>
      </c>
      <c r="AC15" s="12" t="s">
        <v>1661</v>
      </c>
      <c r="AN15" s="16"/>
      <c r="AO15" s="17"/>
      <c r="AP15" s="2945" t="s">
        <v>1709</v>
      </c>
      <c r="AQ15" s="2784"/>
      <c r="AR15" s="2784"/>
      <c r="AS15" s="2784"/>
      <c r="AT15" s="2784"/>
      <c r="AU15" s="2784"/>
      <c r="AV15" s="2784"/>
      <c r="AW15" s="2784"/>
      <c r="AX15" s="2784"/>
      <c r="AY15" s="2784"/>
      <c r="AZ15" s="2784"/>
      <c r="BA15" s="2784"/>
      <c r="BB15" s="2784"/>
      <c r="BC15" s="2784"/>
      <c r="BD15" s="2784"/>
      <c r="BE15" s="2784"/>
      <c r="BF15" s="2784"/>
      <c r="BG15" s="2784"/>
      <c r="BH15" s="2784"/>
      <c r="BI15" s="2784"/>
      <c r="BJ15" s="2784"/>
      <c r="BK15" s="2784"/>
      <c r="BL15" s="2784"/>
      <c r="BM15" s="2784"/>
      <c r="BN15" s="2784"/>
      <c r="BO15" s="2946"/>
    </row>
    <row r="16" spans="1:67" ht="14.1" customHeight="1">
      <c r="A16" s="245"/>
      <c r="B16" s="18"/>
      <c r="D16" s="1641"/>
      <c r="E16" s="1641"/>
      <c r="F16" s="1641"/>
      <c r="G16" s="1641"/>
      <c r="H16" s="1641"/>
      <c r="I16" s="1641"/>
      <c r="J16" s="1641"/>
      <c r="K16" s="1641"/>
      <c r="L16" s="1641"/>
      <c r="M16" s="1641"/>
      <c r="N16" s="1641"/>
      <c r="O16" s="1641"/>
      <c r="P16" s="1641"/>
      <c r="Q16" s="1641"/>
      <c r="R16" s="1641"/>
      <c r="S16" s="1641"/>
      <c r="T16" s="1641"/>
      <c r="U16" s="1641"/>
      <c r="V16" s="1641"/>
      <c r="W16" s="1641"/>
      <c r="X16" s="1641"/>
      <c r="Y16" s="1641"/>
      <c r="Z16" s="1641"/>
      <c r="AA16" s="1098"/>
      <c r="AB16" s="11"/>
      <c r="AN16" s="16"/>
      <c r="AO16" s="17"/>
      <c r="AP16" s="2947"/>
      <c r="AQ16" s="1641"/>
      <c r="AR16" s="1641"/>
      <c r="AS16" s="1641"/>
      <c r="AT16" s="1641"/>
      <c r="AU16" s="1641"/>
      <c r="AV16" s="1641"/>
      <c r="AW16" s="1641"/>
      <c r="AX16" s="1641"/>
      <c r="AY16" s="1641"/>
      <c r="AZ16" s="1641"/>
      <c r="BA16" s="1641"/>
      <c r="BB16" s="1641"/>
      <c r="BC16" s="1641"/>
      <c r="BD16" s="1641"/>
      <c r="BE16" s="1641"/>
      <c r="BF16" s="1641"/>
      <c r="BG16" s="1641"/>
      <c r="BH16" s="1641"/>
      <c r="BI16" s="1641"/>
      <c r="BJ16" s="1641"/>
      <c r="BK16" s="1641"/>
      <c r="BL16" s="1641"/>
      <c r="BM16" s="1641"/>
      <c r="BN16" s="1641"/>
      <c r="BO16" s="2948"/>
    </row>
    <row r="17" spans="1:78" ht="14.1" customHeight="1">
      <c r="A17" s="245"/>
      <c r="B17" s="1162"/>
      <c r="C17" s="977"/>
      <c r="AA17" s="15"/>
      <c r="AB17" s="11"/>
      <c r="AN17" s="16"/>
      <c r="AO17" s="17"/>
      <c r="AP17" s="2947"/>
      <c r="AQ17" s="1641"/>
      <c r="AR17" s="1641"/>
      <c r="AS17" s="1641"/>
      <c r="AT17" s="1641"/>
      <c r="AU17" s="1641"/>
      <c r="AV17" s="1641"/>
      <c r="AW17" s="1641"/>
      <c r="AX17" s="1641"/>
      <c r="AY17" s="1641"/>
      <c r="AZ17" s="1641"/>
      <c r="BA17" s="1641"/>
      <c r="BB17" s="1641"/>
      <c r="BC17" s="1641"/>
      <c r="BD17" s="1641"/>
      <c r="BE17" s="1641"/>
      <c r="BF17" s="1641"/>
      <c r="BG17" s="1641"/>
      <c r="BH17" s="1641"/>
      <c r="BI17" s="1641"/>
      <c r="BJ17" s="1641"/>
      <c r="BK17" s="1641"/>
      <c r="BL17" s="1641"/>
      <c r="BM17" s="1641"/>
      <c r="BN17" s="1641"/>
      <c r="BO17" s="2948"/>
      <c r="BP17" s="254"/>
      <c r="BQ17" s="254"/>
      <c r="BR17" s="254"/>
      <c r="BS17" s="254"/>
      <c r="BT17" s="254"/>
      <c r="BU17" s="254"/>
      <c r="BV17" s="254"/>
      <c r="BW17" s="254"/>
      <c r="BX17" s="254"/>
      <c r="BY17" s="254"/>
      <c r="BZ17" s="254"/>
    </row>
    <row r="18" spans="1:78" ht="14.1" customHeight="1">
      <c r="A18" s="245"/>
      <c r="B18" s="2689" t="s">
        <v>587</v>
      </c>
      <c r="C18" s="2690"/>
      <c r="D18" s="1641" t="s">
        <v>1145</v>
      </c>
      <c r="E18" s="1641"/>
      <c r="F18" s="1641"/>
      <c r="G18" s="1641"/>
      <c r="H18" s="1641"/>
      <c r="I18" s="1641"/>
      <c r="J18" s="1641"/>
      <c r="K18" s="1641"/>
      <c r="L18" s="1641"/>
      <c r="M18" s="1641"/>
      <c r="N18" s="1641"/>
      <c r="O18" s="1641"/>
      <c r="P18" s="1641"/>
      <c r="Q18" s="1641"/>
      <c r="R18" s="1641"/>
      <c r="S18" s="1641"/>
      <c r="T18" s="1641"/>
      <c r="U18" s="1641"/>
      <c r="V18" s="1641"/>
      <c r="W18" s="1641"/>
      <c r="X18" s="1641"/>
      <c r="Y18" s="1641"/>
      <c r="Z18" s="1641"/>
      <c r="AA18" s="1157"/>
      <c r="AB18" s="244" t="s">
        <v>15</v>
      </c>
      <c r="AC18" s="1638" t="s">
        <v>1120</v>
      </c>
      <c r="AD18" s="1638"/>
      <c r="AE18" s="1638"/>
      <c r="AF18" s="1638"/>
      <c r="AG18" s="1638"/>
      <c r="AH18" s="1638"/>
      <c r="AI18" s="1638"/>
      <c r="AJ18" s="1638"/>
      <c r="AK18" s="1638"/>
      <c r="AL18" s="1638"/>
      <c r="AM18" s="1638"/>
      <c r="AN18" s="2944"/>
      <c r="AO18" s="17"/>
      <c r="AP18" s="2947"/>
      <c r="AQ18" s="1641"/>
      <c r="AR18" s="1641"/>
      <c r="AS18" s="1641"/>
      <c r="AT18" s="1641"/>
      <c r="AU18" s="1641"/>
      <c r="AV18" s="1641"/>
      <c r="AW18" s="1641"/>
      <c r="AX18" s="1641"/>
      <c r="AY18" s="1641"/>
      <c r="AZ18" s="1641"/>
      <c r="BA18" s="1641"/>
      <c r="BB18" s="1641"/>
      <c r="BC18" s="1641"/>
      <c r="BD18" s="1641"/>
      <c r="BE18" s="1641"/>
      <c r="BF18" s="1641"/>
      <c r="BG18" s="1641"/>
      <c r="BH18" s="1641"/>
      <c r="BI18" s="1641"/>
      <c r="BJ18" s="1641"/>
      <c r="BK18" s="1641"/>
      <c r="BL18" s="1641"/>
      <c r="BM18" s="1641"/>
      <c r="BN18" s="1641"/>
      <c r="BO18" s="2948"/>
      <c r="BP18" s="254"/>
      <c r="BQ18" s="254"/>
      <c r="BR18" s="254"/>
      <c r="BS18" s="254"/>
      <c r="BT18" s="254"/>
      <c r="BU18" s="254"/>
      <c r="BV18" s="254"/>
      <c r="BW18" s="254"/>
      <c r="BX18" s="254"/>
      <c r="BY18" s="254"/>
      <c r="BZ18" s="254"/>
    </row>
    <row r="19" spans="1:78" ht="14.1" customHeight="1">
      <c r="A19" s="245"/>
      <c r="B19" s="17"/>
      <c r="D19" s="1641"/>
      <c r="E19" s="1641"/>
      <c r="F19" s="1641"/>
      <c r="G19" s="1641"/>
      <c r="H19" s="1641"/>
      <c r="I19" s="1641"/>
      <c r="J19" s="1641"/>
      <c r="K19" s="1641"/>
      <c r="L19" s="1641"/>
      <c r="M19" s="1641"/>
      <c r="N19" s="1641"/>
      <c r="O19" s="1641"/>
      <c r="P19" s="1641"/>
      <c r="Q19" s="1641"/>
      <c r="R19" s="1641"/>
      <c r="S19" s="1641"/>
      <c r="T19" s="1641"/>
      <c r="U19" s="1641"/>
      <c r="V19" s="1641"/>
      <c r="W19" s="1641"/>
      <c r="X19" s="1641"/>
      <c r="Y19" s="1641"/>
      <c r="Z19" s="1641"/>
      <c r="AA19" s="1098"/>
      <c r="AC19" s="1638"/>
      <c r="AD19" s="1638"/>
      <c r="AE19" s="1638"/>
      <c r="AF19" s="1638"/>
      <c r="AG19" s="1638"/>
      <c r="AH19" s="1638"/>
      <c r="AI19" s="1638"/>
      <c r="AJ19" s="1638"/>
      <c r="AK19" s="1638"/>
      <c r="AL19" s="1638"/>
      <c r="AM19" s="1638"/>
      <c r="AN19" s="2944"/>
      <c r="AO19" s="17"/>
      <c r="AP19" s="2947"/>
      <c r="AQ19" s="1641"/>
      <c r="AR19" s="1641"/>
      <c r="AS19" s="1641"/>
      <c r="AT19" s="1641"/>
      <c r="AU19" s="1641"/>
      <c r="AV19" s="1641"/>
      <c r="AW19" s="1641"/>
      <c r="AX19" s="1641"/>
      <c r="AY19" s="1641"/>
      <c r="AZ19" s="1641"/>
      <c r="BA19" s="1641"/>
      <c r="BB19" s="1641"/>
      <c r="BC19" s="1641"/>
      <c r="BD19" s="1641"/>
      <c r="BE19" s="1641"/>
      <c r="BF19" s="1641"/>
      <c r="BG19" s="1641"/>
      <c r="BH19" s="1641"/>
      <c r="BI19" s="1641"/>
      <c r="BJ19" s="1641"/>
      <c r="BK19" s="1641"/>
      <c r="BL19" s="1641"/>
      <c r="BM19" s="1641"/>
      <c r="BN19" s="1641"/>
      <c r="BO19" s="2948"/>
      <c r="BP19" s="320"/>
      <c r="BQ19" s="320"/>
      <c r="BR19" s="320"/>
      <c r="BS19" s="320"/>
      <c r="BT19" s="320"/>
      <c r="BU19" s="320"/>
      <c r="BV19" s="320"/>
      <c r="BW19" s="320"/>
      <c r="BX19" s="320"/>
      <c r="BY19" s="320"/>
      <c r="BZ19" s="320"/>
    </row>
    <row r="20" spans="1:78" ht="14.1" customHeight="1">
      <c r="A20" s="245"/>
      <c r="B20" s="17"/>
      <c r="C20" s="228" t="s">
        <v>846</v>
      </c>
      <c r="D20" s="2045" t="s">
        <v>1146</v>
      </c>
      <c r="E20" s="2045"/>
      <c r="F20" s="2045"/>
      <c r="G20" s="2045"/>
      <c r="H20" s="2045"/>
      <c r="I20" s="2045"/>
      <c r="J20" s="2045"/>
      <c r="K20" s="2045"/>
      <c r="L20" s="2045"/>
      <c r="M20" s="2045"/>
      <c r="N20" s="2045"/>
      <c r="O20" s="2045"/>
      <c r="P20" s="2045"/>
      <c r="Q20" s="2045"/>
      <c r="R20" s="2045"/>
      <c r="S20" s="2045"/>
      <c r="T20" s="2045"/>
      <c r="U20" s="2045"/>
      <c r="V20" s="2045"/>
      <c r="W20" s="2045"/>
      <c r="X20" s="2045"/>
      <c r="Y20" s="2045"/>
      <c r="Z20" s="2045"/>
      <c r="AA20" s="1177"/>
      <c r="AB20" s="24"/>
      <c r="AC20" s="1638"/>
      <c r="AD20" s="1638"/>
      <c r="AE20" s="1638"/>
      <c r="AF20" s="1638"/>
      <c r="AG20" s="1638"/>
      <c r="AH20" s="1638"/>
      <c r="AI20" s="1638"/>
      <c r="AJ20" s="1638"/>
      <c r="AK20" s="1638"/>
      <c r="AL20" s="1638"/>
      <c r="AM20" s="1638"/>
      <c r="AN20" s="2944"/>
      <c r="AO20" s="17"/>
      <c r="AP20" s="2947"/>
      <c r="AQ20" s="1641"/>
      <c r="AR20" s="1641"/>
      <c r="AS20" s="1641"/>
      <c r="AT20" s="1641"/>
      <c r="AU20" s="1641"/>
      <c r="AV20" s="1641"/>
      <c r="AW20" s="1641"/>
      <c r="AX20" s="1641"/>
      <c r="AY20" s="1641"/>
      <c r="AZ20" s="1641"/>
      <c r="BA20" s="1641"/>
      <c r="BB20" s="1641"/>
      <c r="BC20" s="1641"/>
      <c r="BD20" s="1641"/>
      <c r="BE20" s="1641"/>
      <c r="BF20" s="1641"/>
      <c r="BG20" s="1641"/>
      <c r="BH20" s="1641"/>
      <c r="BI20" s="1641"/>
      <c r="BJ20" s="1641"/>
      <c r="BK20" s="1641"/>
      <c r="BL20" s="1641"/>
      <c r="BM20" s="1641"/>
      <c r="BN20" s="1641"/>
      <c r="BO20" s="2948"/>
      <c r="BP20" s="320"/>
      <c r="BQ20" s="320"/>
      <c r="BR20" s="320"/>
      <c r="BS20" s="320"/>
      <c r="BT20" s="320"/>
      <c r="BU20" s="320"/>
      <c r="BV20" s="320"/>
      <c r="BW20" s="320"/>
      <c r="BX20" s="320"/>
      <c r="BY20" s="320"/>
      <c r="BZ20" s="320"/>
    </row>
    <row r="21" spans="1:78" ht="14.1" customHeight="1">
      <c r="A21" s="245"/>
      <c r="B21" s="17"/>
      <c r="C21" s="939"/>
      <c r="D21" s="59"/>
      <c r="E21" s="59"/>
      <c r="F21" s="59"/>
      <c r="G21" s="59"/>
      <c r="H21" s="59"/>
      <c r="I21" s="59"/>
      <c r="J21" s="59"/>
      <c r="K21" s="59"/>
      <c r="L21" s="59"/>
      <c r="M21" s="59"/>
      <c r="N21" s="59"/>
      <c r="O21" s="59"/>
      <c r="P21" s="59"/>
      <c r="Q21" s="59"/>
      <c r="R21" s="59"/>
      <c r="S21" s="59"/>
      <c r="T21" s="59"/>
      <c r="U21" s="59"/>
      <c r="V21" s="59"/>
      <c r="W21" s="59"/>
      <c r="X21" s="59"/>
      <c r="Y21" s="59"/>
      <c r="Z21" s="59"/>
      <c r="AA21" s="1098"/>
      <c r="AB21" s="11"/>
      <c r="AC21" s="1638"/>
      <c r="AD21" s="1638"/>
      <c r="AE21" s="1638"/>
      <c r="AF21" s="1638"/>
      <c r="AG21" s="1638"/>
      <c r="AH21" s="1638"/>
      <c r="AI21" s="1638"/>
      <c r="AJ21" s="1638"/>
      <c r="AK21" s="1638"/>
      <c r="AL21" s="1638"/>
      <c r="AM21" s="1638"/>
      <c r="AN21" s="2944"/>
      <c r="AO21" s="17"/>
      <c r="AP21" s="2947"/>
      <c r="AQ21" s="1641"/>
      <c r="AR21" s="1641"/>
      <c r="AS21" s="1641"/>
      <c r="AT21" s="1641"/>
      <c r="AU21" s="1641"/>
      <c r="AV21" s="1641"/>
      <c r="AW21" s="1641"/>
      <c r="AX21" s="1641"/>
      <c r="AY21" s="1641"/>
      <c r="AZ21" s="1641"/>
      <c r="BA21" s="1641"/>
      <c r="BB21" s="1641"/>
      <c r="BC21" s="1641"/>
      <c r="BD21" s="1641"/>
      <c r="BE21" s="1641"/>
      <c r="BF21" s="1641"/>
      <c r="BG21" s="1641"/>
      <c r="BH21" s="1641"/>
      <c r="BI21" s="1641"/>
      <c r="BJ21" s="1641"/>
      <c r="BK21" s="1641"/>
      <c r="BL21" s="1641"/>
      <c r="BM21" s="1641"/>
      <c r="BN21" s="1641"/>
      <c r="BO21" s="2948"/>
      <c r="BP21" s="320"/>
      <c r="BQ21" s="320"/>
      <c r="BR21" s="320"/>
      <c r="BS21" s="320"/>
      <c r="BT21" s="320"/>
      <c r="BU21" s="320"/>
      <c r="BV21" s="320"/>
      <c r="BW21" s="320"/>
      <c r="BX21" s="320"/>
      <c r="BY21" s="320"/>
      <c r="BZ21" s="320"/>
    </row>
    <row r="22" spans="1:78" ht="14.1" customHeight="1">
      <c r="A22" s="245"/>
      <c r="B22" s="1091"/>
      <c r="C22" s="228" t="s">
        <v>467</v>
      </c>
      <c r="D22" s="2045" t="s">
        <v>946</v>
      </c>
      <c r="E22" s="2045"/>
      <c r="F22" s="2045"/>
      <c r="G22" s="2045"/>
      <c r="H22" s="2045"/>
      <c r="I22" s="2045"/>
      <c r="J22" s="2045"/>
      <c r="K22" s="2045"/>
      <c r="L22" s="2045"/>
      <c r="M22" s="2045"/>
      <c r="N22" s="2045"/>
      <c r="O22" s="2045"/>
      <c r="P22" s="2045"/>
      <c r="Q22" s="2045"/>
      <c r="R22" s="2045"/>
      <c r="S22" s="2045"/>
      <c r="T22" s="2045"/>
      <c r="U22" s="2045"/>
      <c r="V22" s="2045"/>
      <c r="W22" s="2045"/>
      <c r="X22" s="2045"/>
      <c r="Y22" s="2045"/>
      <c r="Z22" s="246"/>
      <c r="AA22" s="1098"/>
      <c r="AB22" s="11"/>
      <c r="AC22" s="1638"/>
      <c r="AD22" s="1638"/>
      <c r="AE22" s="1638"/>
      <c r="AF22" s="1638"/>
      <c r="AG22" s="1638"/>
      <c r="AH22" s="1638"/>
      <c r="AI22" s="1638"/>
      <c r="AJ22" s="1638"/>
      <c r="AK22" s="1638"/>
      <c r="AL22" s="1638"/>
      <c r="AM22" s="1638"/>
      <c r="AN22" s="2944"/>
      <c r="AO22" s="17"/>
      <c r="AP22" s="2947"/>
      <c r="AQ22" s="1641"/>
      <c r="AR22" s="1641"/>
      <c r="AS22" s="1641"/>
      <c r="AT22" s="1641"/>
      <c r="AU22" s="1641"/>
      <c r="AV22" s="1641"/>
      <c r="AW22" s="1641"/>
      <c r="AX22" s="1641"/>
      <c r="AY22" s="1641"/>
      <c r="AZ22" s="1641"/>
      <c r="BA22" s="1641"/>
      <c r="BB22" s="1641"/>
      <c r="BC22" s="1641"/>
      <c r="BD22" s="1641"/>
      <c r="BE22" s="1641"/>
      <c r="BF22" s="1641"/>
      <c r="BG22" s="1641"/>
      <c r="BH22" s="1641"/>
      <c r="BI22" s="1641"/>
      <c r="BJ22" s="1641"/>
      <c r="BK22" s="1641"/>
      <c r="BL22" s="1641"/>
      <c r="BM22" s="1641"/>
      <c r="BN22" s="1641"/>
      <c r="BO22" s="2948"/>
      <c r="BP22" s="320"/>
      <c r="BQ22" s="320"/>
      <c r="BR22" s="320"/>
      <c r="BS22" s="320"/>
      <c r="BT22" s="320"/>
      <c r="BU22" s="320"/>
      <c r="BV22" s="320"/>
      <c r="BW22" s="320"/>
      <c r="BX22" s="320"/>
      <c r="BY22" s="320"/>
      <c r="BZ22" s="320"/>
    </row>
    <row r="23" spans="1:78" ht="14.1" customHeight="1">
      <c r="A23" s="245"/>
      <c r="B23" s="17"/>
      <c r="G23" s="231"/>
      <c r="H23" s="231"/>
      <c r="I23" s="231"/>
      <c r="J23" s="231"/>
      <c r="K23" s="1178"/>
      <c r="L23" s="1178"/>
      <c r="M23" s="1178"/>
      <c r="N23" s="1178"/>
      <c r="O23" s="1178"/>
      <c r="P23" s="3"/>
      <c r="Q23" s="3"/>
      <c r="R23" s="3"/>
      <c r="S23" s="245"/>
      <c r="X23" s="273"/>
      <c r="AA23" s="15"/>
      <c r="AB23" s="11"/>
      <c r="AC23" s="1638"/>
      <c r="AD23" s="1638"/>
      <c r="AE23" s="1638"/>
      <c r="AF23" s="1638"/>
      <c r="AG23" s="1638"/>
      <c r="AH23" s="1638"/>
      <c r="AI23" s="1638"/>
      <c r="AJ23" s="1638"/>
      <c r="AK23" s="1638"/>
      <c r="AL23" s="1638"/>
      <c r="AM23" s="1638"/>
      <c r="AN23" s="2944"/>
      <c r="AO23" s="17"/>
      <c r="AP23" s="2949"/>
      <c r="AQ23" s="2950"/>
      <c r="AR23" s="2950"/>
      <c r="AS23" s="2950"/>
      <c r="AT23" s="2950"/>
      <c r="AU23" s="2950"/>
      <c r="AV23" s="2950"/>
      <c r="AW23" s="2950"/>
      <c r="AX23" s="2950"/>
      <c r="AY23" s="2950"/>
      <c r="AZ23" s="2950"/>
      <c r="BA23" s="2950"/>
      <c r="BB23" s="2950"/>
      <c r="BC23" s="2950"/>
      <c r="BD23" s="2950"/>
      <c r="BE23" s="2950"/>
      <c r="BF23" s="2950"/>
      <c r="BG23" s="2950"/>
      <c r="BH23" s="2950"/>
      <c r="BI23" s="2950"/>
      <c r="BJ23" s="2950"/>
      <c r="BK23" s="2950"/>
      <c r="BL23" s="2950"/>
      <c r="BM23" s="2950"/>
      <c r="BN23" s="2950"/>
      <c r="BO23" s="2951"/>
      <c r="BP23" s="320"/>
      <c r="BQ23" s="320"/>
      <c r="BR23" s="320"/>
      <c r="BS23" s="320"/>
      <c r="BT23" s="320"/>
      <c r="BU23" s="320"/>
      <c r="BV23" s="320"/>
      <c r="BW23" s="320"/>
      <c r="BX23" s="320"/>
      <c r="BY23" s="320"/>
      <c r="BZ23" s="320"/>
    </row>
    <row r="24" spans="1:78" ht="14.1" customHeight="1">
      <c r="A24" s="245"/>
      <c r="B24" s="17"/>
      <c r="C24" s="228" t="s">
        <v>468</v>
      </c>
      <c r="D24" s="2045" t="s">
        <v>723</v>
      </c>
      <c r="E24" s="2045"/>
      <c r="F24" s="2045"/>
      <c r="G24" s="2045"/>
      <c r="H24" s="2045"/>
      <c r="I24" s="2045"/>
      <c r="J24" s="2045"/>
      <c r="K24" s="2045"/>
      <c r="L24" s="2045"/>
      <c r="M24" s="2045"/>
      <c r="N24" s="2045"/>
      <c r="O24" s="2045"/>
      <c r="P24" s="2045"/>
      <c r="Q24" s="2045"/>
      <c r="R24" s="2045"/>
      <c r="S24" s="2045"/>
      <c r="T24" s="2045"/>
      <c r="U24" s="2045"/>
      <c r="V24" s="2045"/>
      <c r="W24" s="2045"/>
      <c r="X24" s="2045"/>
      <c r="Y24" s="2045"/>
      <c r="Z24" s="246"/>
      <c r="AA24" s="1098"/>
      <c r="AB24" s="239"/>
      <c r="AC24" s="1638"/>
      <c r="AD24" s="1638"/>
      <c r="AE24" s="1638"/>
      <c r="AF24" s="1638"/>
      <c r="AG24" s="1638"/>
      <c r="AH24" s="1638"/>
      <c r="AI24" s="1638"/>
      <c r="AJ24" s="1638"/>
      <c r="AK24" s="1638"/>
      <c r="AL24" s="1638"/>
      <c r="AM24" s="1638"/>
      <c r="AN24" s="2944"/>
      <c r="AO24" s="17"/>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Q24" s="320"/>
      <c r="BR24" s="320"/>
      <c r="BS24" s="320"/>
      <c r="BT24" s="320"/>
      <c r="BU24" s="320"/>
      <c r="BV24" s="320"/>
      <c r="BW24" s="320"/>
      <c r="BX24" s="320"/>
      <c r="BY24" s="320"/>
      <c r="BZ24" s="320"/>
    </row>
    <row r="25" spans="1:78" ht="14.1" customHeight="1">
      <c r="A25" s="245"/>
      <c r="B25" s="18"/>
      <c r="D25" s="59"/>
      <c r="E25" s="59"/>
      <c r="F25" s="59"/>
      <c r="G25" s="59"/>
      <c r="H25" s="59"/>
      <c r="I25" s="59"/>
      <c r="J25" s="59"/>
      <c r="K25" s="59"/>
      <c r="L25" s="59"/>
      <c r="M25" s="59"/>
      <c r="N25" s="59"/>
      <c r="O25" s="59"/>
      <c r="P25" s="59"/>
      <c r="Q25" s="59"/>
      <c r="R25" s="59"/>
      <c r="S25" s="59"/>
      <c r="T25" s="59"/>
      <c r="U25" s="59"/>
      <c r="V25" s="59"/>
      <c r="W25" s="59"/>
      <c r="X25" s="59"/>
      <c r="Y25" s="59"/>
      <c r="Z25" s="59"/>
      <c r="AA25" s="1098"/>
      <c r="AB25" s="244" t="s">
        <v>15</v>
      </c>
      <c r="AC25" s="1638" t="s">
        <v>847</v>
      </c>
      <c r="AD25" s="1638"/>
      <c r="AE25" s="1638"/>
      <c r="AF25" s="1638"/>
      <c r="AG25" s="1638"/>
      <c r="AH25" s="1638"/>
      <c r="AI25" s="1638"/>
      <c r="AJ25" s="1638"/>
      <c r="AK25" s="1638"/>
      <c r="AL25" s="1638"/>
      <c r="AM25" s="1638"/>
      <c r="AN25" s="266"/>
      <c r="AO25" s="17"/>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Q25" s="320"/>
      <c r="BR25" s="320"/>
      <c r="BS25" s="320"/>
      <c r="BT25" s="320"/>
      <c r="BU25" s="320"/>
      <c r="BV25" s="320"/>
      <c r="BW25" s="320"/>
      <c r="BX25" s="320"/>
      <c r="BY25" s="320"/>
      <c r="BZ25" s="320"/>
    </row>
    <row r="26" spans="1:78" ht="14.1" customHeight="1">
      <c r="B26" s="17"/>
      <c r="AA26" s="15"/>
      <c r="AC26" s="1638"/>
      <c r="AD26" s="1638"/>
      <c r="AE26" s="1638"/>
      <c r="AF26" s="1638"/>
      <c r="AG26" s="1638"/>
      <c r="AH26" s="1638"/>
      <c r="AI26" s="1638"/>
      <c r="AJ26" s="1638"/>
      <c r="AK26" s="1638"/>
      <c r="AL26" s="1638"/>
      <c r="AM26" s="1638"/>
      <c r="AN26" s="266"/>
      <c r="AO26" s="17"/>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Q26" s="320"/>
      <c r="BR26" s="320"/>
      <c r="BS26" s="320"/>
      <c r="BT26" s="320"/>
      <c r="BU26" s="320"/>
      <c r="BV26" s="320"/>
      <c r="BW26" s="320"/>
      <c r="BX26" s="320"/>
      <c r="BY26" s="320"/>
      <c r="BZ26" s="320"/>
    </row>
    <row r="27" spans="1:78" ht="14.1" customHeight="1">
      <c r="B27" s="17"/>
      <c r="AB27" s="11"/>
      <c r="AC27" s="1638"/>
      <c r="AD27" s="1638"/>
      <c r="AE27" s="1638"/>
      <c r="AF27" s="1638"/>
      <c r="AG27" s="1638"/>
      <c r="AH27" s="1638"/>
      <c r="AI27" s="1638"/>
      <c r="AJ27" s="1638"/>
      <c r="AK27" s="1638"/>
      <c r="AL27" s="1638"/>
      <c r="AM27" s="1638"/>
      <c r="AN27" s="266"/>
      <c r="AO27" s="17"/>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Q27" s="320"/>
      <c r="BR27" s="320"/>
      <c r="BS27" s="320"/>
      <c r="BT27" s="320"/>
      <c r="BU27" s="320"/>
      <c r="BV27" s="320"/>
      <c r="BW27" s="320"/>
      <c r="BX27" s="320"/>
      <c r="BY27" s="320"/>
      <c r="BZ27" s="320"/>
    </row>
    <row r="28" spans="1:78" ht="14.1" customHeight="1">
      <c r="B28" s="2689" t="s">
        <v>493</v>
      </c>
      <c r="C28" s="2690"/>
      <c r="D28" s="2045" t="s">
        <v>1380</v>
      </c>
      <c r="E28" s="2045"/>
      <c r="F28" s="2045"/>
      <c r="G28" s="2045"/>
      <c r="H28" s="2045"/>
      <c r="I28" s="2045"/>
      <c r="J28" s="2045"/>
      <c r="K28" s="2045"/>
      <c r="L28" s="2045"/>
      <c r="M28" s="2045"/>
      <c r="N28" s="2045"/>
      <c r="O28" s="2045"/>
      <c r="P28" s="2045"/>
      <c r="Q28" s="2045"/>
      <c r="R28" s="2045"/>
      <c r="S28" s="2045"/>
      <c r="T28" s="2045"/>
      <c r="U28" s="2045"/>
      <c r="V28" s="2045"/>
      <c r="W28" s="2045"/>
      <c r="X28" s="2045"/>
      <c r="Y28" s="2045"/>
      <c r="Z28" s="2045"/>
      <c r="AA28" s="1157"/>
      <c r="AB28" s="239" t="s">
        <v>15</v>
      </c>
      <c r="AC28" s="1638" t="s">
        <v>240</v>
      </c>
      <c r="AD28" s="1638"/>
      <c r="AE28" s="1638"/>
      <c r="AF28" s="1638"/>
      <c r="AG28" s="1638"/>
      <c r="AH28" s="1638"/>
      <c r="AI28" s="1638"/>
      <c r="AJ28" s="1638"/>
      <c r="AK28" s="1638"/>
      <c r="AL28" s="1638"/>
      <c r="AM28" s="1638"/>
      <c r="AN28" s="266"/>
      <c r="AO28" s="17"/>
      <c r="AP28" s="320"/>
      <c r="AQ28" s="320"/>
      <c r="AR28" s="320"/>
      <c r="AS28" s="320"/>
      <c r="AT28" s="320"/>
      <c r="AU28" s="320"/>
      <c r="AV28" s="339"/>
      <c r="AW28" s="339"/>
      <c r="AX28" s="339"/>
      <c r="AY28" s="339"/>
      <c r="AZ28" s="339"/>
      <c r="BA28" s="339"/>
      <c r="BB28" s="339"/>
      <c r="BC28" s="339"/>
      <c r="BD28" s="339"/>
      <c r="BE28" s="339"/>
      <c r="BF28" s="339"/>
      <c r="BG28" s="339"/>
      <c r="BH28" s="339"/>
      <c r="BI28" s="339"/>
      <c r="BJ28" s="339"/>
      <c r="BK28" s="339"/>
      <c r="BL28" s="339"/>
      <c r="BM28" s="339"/>
      <c r="BN28" s="339"/>
      <c r="BO28" s="339"/>
      <c r="BP28" s="339"/>
      <c r="BQ28" s="339"/>
      <c r="BR28" s="339"/>
      <c r="BS28" s="339"/>
      <c r="BT28" s="339"/>
      <c r="BU28" s="339"/>
      <c r="BV28" s="339"/>
      <c r="BW28" s="339"/>
      <c r="BX28" s="339"/>
      <c r="BY28" s="339"/>
      <c r="BZ28" s="339"/>
    </row>
    <row r="29" spans="1:78" ht="14.1" customHeight="1">
      <c r="B29" s="14"/>
      <c r="C29" s="939" t="s">
        <v>36</v>
      </c>
      <c r="D29" s="2045" t="s">
        <v>848</v>
      </c>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46"/>
      <c r="AA29" s="1157"/>
      <c r="AB29" s="11"/>
      <c r="AC29" s="1638"/>
      <c r="AD29" s="1638"/>
      <c r="AE29" s="1638"/>
      <c r="AF29" s="1638"/>
      <c r="AG29" s="1638"/>
      <c r="AH29" s="1638"/>
      <c r="AI29" s="1638"/>
      <c r="AJ29" s="1638"/>
      <c r="AK29" s="1638"/>
      <c r="AL29" s="1638"/>
      <c r="AM29" s="1638"/>
      <c r="AN29" s="16"/>
      <c r="AO29" s="17"/>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20"/>
      <c r="BL29" s="320"/>
      <c r="BM29" s="320"/>
      <c r="BN29" s="320"/>
      <c r="BO29" s="320"/>
      <c r="BP29" s="320"/>
      <c r="BQ29" s="320"/>
      <c r="BR29" s="320"/>
      <c r="BS29" s="320"/>
      <c r="BT29" s="320"/>
      <c r="BU29" s="320"/>
      <c r="BV29" s="320"/>
      <c r="BW29" s="320"/>
      <c r="BX29" s="320"/>
      <c r="BY29" s="320"/>
      <c r="BZ29" s="320"/>
    </row>
    <row r="30" spans="1:78" ht="14.1" customHeight="1">
      <c r="B30" s="1162"/>
      <c r="D30" s="2045" t="s">
        <v>314</v>
      </c>
      <c r="E30" s="2045"/>
      <c r="F30" s="2045"/>
      <c r="G30" s="2045"/>
      <c r="H30" s="2045"/>
      <c r="I30" s="2045"/>
      <c r="J30" s="2045"/>
      <c r="K30" s="2045"/>
      <c r="L30" s="2045"/>
      <c r="M30" s="2045"/>
      <c r="N30" s="2045"/>
      <c r="O30" s="2045"/>
      <c r="P30" s="2045"/>
      <c r="Q30" s="2045"/>
      <c r="R30" s="2045"/>
      <c r="S30" s="2045"/>
      <c r="T30" s="2045"/>
      <c r="U30" s="2045"/>
      <c r="V30" s="2045"/>
      <c r="W30" s="2045"/>
      <c r="X30" s="2045"/>
      <c r="Y30" s="2045"/>
      <c r="Z30" s="246"/>
      <c r="AA30" s="1157"/>
      <c r="AB30" s="239" t="s">
        <v>499</v>
      </c>
      <c r="AC30" s="1638" t="s">
        <v>239</v>
      </c>
      <c r="AD30" s="1638"/>
      <c r="AE30" s="1638"/>
      <c r="AF30" s="1638"/>
      <c r="AG30" s="1638"/>
      <c r="AH30" s="1638"/>
      <c r="AI30" s="1638"/>
      <c r="AJ30" s="1638"/>
      <c r="AK30" s="1638"/>
      <c r="AL30" s="1638"/>
      <c r="AM30" s="1638"/>
      <c r="AN30" s="16"/>
      <c r="AO30" s="17"/>
      <c r="AP30" s="320"/>
      <c r="AQ30" s="320"/>
      <c r="AR30" s="320"/>
      <c r="AS30" s="320"/>
      <c r="AT30" s="320"/>
      <c r="AU30" s="1635"/>
      <c r="AV30" s="1635"/>
      <c r="AW30" s="1635"/>
      <c r="AX30" s="1635"/>
      <c r="AZ30" s="2942"/>
      <c r="BA30" s="2942"/>
      <c r="BB30" s="320"/>
      <c r="BC30" s="320"/>
      <c r="BD30" s="320"/>
      <c r="BE30" s="320"/>
      <c r="BF30" s="320"/>
      <c r="BG30" s="320"/>
      <c r="BH30" s="320"/>
      <c r="BI30" s="320"/>
      <c r="BJ30" s="320"/>
      <c r="BK30" s="320"/>
      <c r="BL30" s="320"/>
      <c r="BM30" s="320"/>
      <c r="BN30" s="320"/>
      <c r="BO30" s="320"/>
      <c r="BP30" s="320"/>
      <c r="BQ30" s="320"/>
      <c r="BR30" s="320"/>
      <c r="BS30" s="320"/>
      <c r="BT30" s="320"/>
      <c r="BU30" s="320"/>
      <c r="BV30" s="320"/>
      <c r="BW30" s="320"/>
      <c r="BX30" s="320"/>
      <c r="BY30" s="320"/>
      <c r="BZ30" s="320"/>
    </row>
    <row r="31" spans="1:78" ht="14.1" customHeight="1">
      <c r="B31" s="17"/>
      <c r="D31" s="228" t="s">
        <v>446</v>
      </c>
      <c r="E31" s="1889" t="s">
        <v>1263</v>
      </c>
      <c r="F31" s="1889"/>
      <c r="G31" s="1889"/>
      <c r="H31" s="1889"/>
      <c r="I31" s="2180"/>
      <c r="J31" s="2180"/>
      <c r="K31" s="1779" t="s">
        <v>1264</v>
      </c>
      <c r="L31" s="1779"/>
      <c r="M31" s="1779"/>
      <c r="N31" s="1779"/>
      <c r="O31" s="2560"/>
      <c r="P31" s="2560"/>
      <c r="Q31" s="48" t="s">
        <v>1265</v>
      </c>
      <c r="R31" s="12" t="s">
        <v>113</v>
      </c>
      <c r="S31" s="2473"/>
      <c r="T31" s="2473"/>
      <c r="U31" s="2473"/>
      <c r="V31" s="2473"/>
      <c r="W31" s="2473"/>
      <c r="X31" s="231" t="s">
        <v>136</v>
      </c>
      <c r="AA31" s="231"/>
      <c r="AB31" s="24"/>
      <c r="AC31" s="1638"/>
      <c r="AD31" s="1638"/>
      <c r="AE31" s="1638"/>
      <c r="AF31" s="1638"/>
      <c r="AG31" s="1638"/>
      <c r="AH31" s="1638"/>
      <c r="AI31" s="1638"/>
      <c r="AJ31" s="1638"/>
      <c r="AK31" s="1638"/>
      <c r="AL31" s="1638"/>
      <c r="AM31" s="1638"/>
      <c r="AN31" s="16"/>
      <c r="AO31" s="17"/>
      <c r="AP31" s="339"/>
      <c r="AQ31" s="339"/>
      <c r="AR31" s="339"/>
      <c r="AS31" s="339"/>
      <c r="AT31" s="339"/>
      <c r="AU31" s="339"/>
      <c r="AV31" s="320"/>
      <c r="AW31" s="320"/>
      <c r="AX31" s="320"/>
      <c r="AY31" s="320"/>
      <c r="AZ31" s="320"/>
      <c r="BA31" s="320"/>
      <c r="BB31" s="320"/>
      <c r="BC31" s="320"/>
      <c r="BD31" s="320"/>
      <c r="BE31" s="320"/>
      <c r="BF31" s="320"/>
      <c r="BG31" s="320"/>
      <c r="BH31" s="320"/>
      <c r="BI31" s="320"/>
      <c r="BJ31" s="320"/>
      <c r="BK31" s="320"/>
      <c r="BL31" s="320"/>
      <c r="BM31" s="320"/>
      <c r="BN31" s="320"/>
      <c r="BO31" s="320"/>
      <c r="BP31" s="320"/>
      <c r="BQ31" s="320"/>
      <c r="BR31" s="320"/>
      <c r="BS31" s="320"/>
      <c r="BT31" s="320"/>
      <c r="BU31" s="320"/>
      <c r="BV31" s="320"/>
      <c r="BW31" s="320"/>
      <c r="BX31" s="320"/>
      <c r="BY31" s="320"/>
      <c r="BZ31" s="320"/>
    </row>
    <row r="32" spans="1:78" ht="14.1" customHeight="1">
      <c r="B32" s="17"/>
      <c r="D32" s="228" t="s">
        <v>189</v>
      </c>
      <c r="E32" s="2753" t="s">
        <v>507</v>
      </c>
      <c r="F32" s="2753"/>
      <c r="G32" s="2753"/>
      <c r="H32" s="2753"/>
      <c r="I32" s="2753"/>
      <c r="J32" s="2753"/>
      <c r="K32" s="2753"/>
      <c r="L32" s="2753"/>
      <c r="M32" s="2753"/>
      <c r="N32" s="2753"/>
      <c r="O32" s="2753"/>
      <c r="P32" s="2753"/>
      <c r="Q32" s="2753"/>
      <c r="R32" s="2753"/>
      <c r="S32" s="2753"/>
      <c r="T32" s="2753"/>
      <c r="U32" s="2753"/>
      <c r="V32" s="2753"/>
      <c r="W32" s="2753"/>
      <c r="X32" s="2753"/>
      <c r="Y32" s="2753"/>
      <c r="Z32" s="1158"/>
      <c r="AA32" s="1163"/>
      <c r="AB32" s="239" t="s">
        <v>499</v>
      </c>
      <c r="AC32" s="1683" t="s">
        <v>241</v>
      </c>
      <c r="AD32" s="1683"/>
      <c r="AE32" s="1683"/>
      <c r="AF32" s="1683"/>
      <c r="AG32" s="1683"/>
      <c r="AH32" s="1683"/>
      <c r="AI32" s="1683"/>
      <c r="AJ32" s="1683"/>
      <c r="AK32" s="1683"/>
      <c r="AL32" s="1683"/>
      <c r="AM32" s="1683"/>
      <c r="AN32" s="16"/>
      <c r="AO32" s="17"/>
      <c r="AP32" s="339"/>
      <c r="AQ32" s="339"/>
      <c r="AR32" s="339"/>
      <c r="AS32" s="339"/>
      <c r="AT32" s="339"/>
      <c r="BD32" s="320"/>
      <c r="BE32" s="320"/>
      <c r="BF32" s="320"/>
      <c r="BG32" s="320"/>
      <c r="BH32" s="320"/>
      <c r="BI32" s="320"/>
      <c r="BJ32" s="320"/>
      <c r="BK32" s="320"/>
      <c r="BL32" s="320"/>
      <c r="BM32" s="320"/>
      <c r="BN32" s="320"/>
      <c r="BO32" s="320"/>
      <c r="BP32" s="320"/>
      <c r="BQ32" s="320"/>
      <c r="BR32" s="320"/>
      <c r="BS32" s="320"/>
      <c r="BT32" s="320"/>
      <c r="BU32" s="320"/>
      <c r="BV32" s="320"/>
      <c r="BW32" s="320"/>
      <c r="BX32" s="320"/>
      <c r="BY32" s="320"/>
      <c r="BZ32" s="320"/>
    </row>
    <row r="33" spans="1:78" ht="14.1" customHeight="1">
      <c r="A33" s="245"/>
      <c r="B33" s="17"/>
      <c r="C33" s="245"/>
      <c r="G33" s="2931" t="s">
        <v>508</v>
      </c>
      <c r="H33" s="2931"/>
      <c r="I33" s="2931"/>
      <c r="J33" s="2930"/>
      <c r="K33" s="2930"/>
      <c r="L33" s="2930"/>
      <c r="M33" s="2930"/>
      <c r="N33" s="2930"/>
      <c r="O33" s="2930"/>
      <c r="P33" s="2930"/>
      <c r="Q33" s="2930"/>
      <c r="R33" s="2930"/>
      <c r="S33" s="2930"/>
      <c r="T33" s="2930"/>
      <c r="U33" s="2930"/>
      <c r="V33" s="2930"/>
      <c r="W33" s="1035" t="s">
        <v>136</v>
      </c>
      <c r="X33" s="12" t="s">
        <v>124</v>
      </c>
      <c r="AA33" s="152"/>
      <c r="AB33" s="11"/>
      <c r="AC33" s="1683"/>
      <c r="AD33" s="1683"/>
      <c r="AE33" s="1683"/>
      <c r="AF33" s="1683"/>
      <c r="AG33" s="1683"/>
      <c r="AH33" s="1683"/>
      <c r="AI33" s="1683"/>
      <c r="AJ33" s="1683"/>
      <c r="AK33" s="1683"/>
      <c r="AL33" s="1683"/>
      <c r="AM33" s="1683"/>
      <c r="AN33" s="16"/>
      <c r="AO33" s="17"/>
      <c r="AP33" s="339"/>
      <c r="AQ33" s="339"/>
      <c r="AR33" s="339"/>
      <c r="AS33" s="339"/>
      <c r="AT33" s="339"/>
      <c r="AU33" s="339"/>
      <c r="AV33" s="320"/>
      <c r="AW33" s="320"/>
      <c r="AX33" s="320"/>
      <c r="AY33" s="320"/>
      <c r="AZ33" s="320"/>
      <c r="BA33" s="320"/>
      <c r="BB33" s="320"/>
      <c r="BC33" s="320"/>
      <c r="BD33" s="320"/>
      <c r="BE33" s="320"/>
      <c r="BF33" s="320"/>
      <c r="BG33" s="320"/>
      <c r="BH33" s="320"/>
      <c r="BI33" s="320"/>
      <c r="BJ33" s="320"/>
      <c r="BK33" s="320"/>
      <c r="BL33" s="320"/>
      <c r="BM33" s="320"/>
      <c r="BN33" s="320"/>
      <c r="BO33" s="320"/>
      <c r="BP33" s="320"/>
      <c r="BQ33" s="320"/>
      <c r="BR33" s="320"/>
      <c r="BS33" s="320"/>
      <c r="BT33" s="320"/>
      <c r="BU33" s="320"/>
      <c r="BV33" s="320"/>
      <c r="BW33" s="320"/>
      <c r="BX33" s="320"/>
      <c r="BY33" s="320"/>
      <c r="BZ33" s="320"/>
    </row>
    <row r="34" spans="1:78" ht="14.1" customHeight="1">
      <c r="A34" s="245"/>
      <c r="B34" s="17"/>
      <c r="AB34" s="11"/>
      <c r="AC34" s="1683"/>
      <c r="AD34" s="1683"/>
      <c r="AE34" s="1683"/>
      <c r="AF34" s="1683"/>
      <c r="AG34" s="1683"/>
      <c r="AH34" s="1683"/>
      <c r="AI34" s="1683"/>
      <c r="AJ34" s="1683"/>
      <c r="AK34" s="1683"/>
      <c r="AL34" s="1683"/>
      <c r="AM34" s="1683"/>
      <c r="AN34" s="16"/>
      <c r="AO34" s="1106"/>
      <c r="AP34" s="320"/>
      <c r="BF34" s="320"/>
      <c r="BG34" s="320"/>
      <c r="BH34" s="320"/>
      <c r="BI34" s="320"/>
      <c r="BJ34" s="320"/>
      <c r="BK34" s="320"/>
      <c r="BL34" s="320"/>
      <c r="BM34" s="320"/>
      <c r="BN34" s="320"/>
      <c r="BO34" s="320"/>
      <c r="BP34" s="320"/>
      <c r="BQ34" s="320"/>
      <c r="BR34" s="320"/>
      <c r="BS34" s="320"/>
      <c r="BT34" s="320"/>
      <c r="BU34" s="320"/>
      <c r="BV34" s="320"/>
      <c r="BW34" s="320"/>
      <c r="BX34" s="320"/>
      <c r="BY34" s="320"/>
      <c r="BZ34" s="320"/>
    </row>
    <row r="35" spans="1:78" ht="14.1" customHeight="1">
      <c r="A35" s="245"/>
      <c r="B35" s="17"/>
      <c r="C35" s="939" t="s">
        <v>33</v>
      </c>
      <c r="D35" s="1641" t="s">
        <v>849</v>
      </c>
      <c r="E35" s="1641"/>
      <c r="F35" s="1641"/>
      <c r="G35" s="1641"/>
      <c r="H35" s="1641"/>
      <c r="I35" s="1641"/>
      <c r="J35" s="1641"/>
      <c r="K35" s="1641"/>
      <c r="L35" s="1641"/>
      <c r="M35" s="1641"/>
      <c r="N35" s="1641"/>
      <c r="O35" s="1641"/>
      <c r="P35" s="1641"/>
      <c r="Q35" s="1641"/>
      <c r="R35" s="1641"/>
      <c r="S35" s="1641"/>
      <c r="T35" s="1641"/>
      <c r="U35" s="1641"/>
      <c r="V35" s="1641"/>
      <c r="W35" s="1641"/>
      <c r="X35" s="1641"/>
      <c r="Y35" s="1641"/>
      <c r="Z35" s="1641"/>
      <c r="AB35" s="244"/>
      <c r="AC35" s="1683"/>
      <c r="AD35" s="1683"/>
      <c r="AE35" s="1683"/>
      <c r="AF35" s="1683"/>
      <c r="AG35" s="1683"/>
      <c r="AH35" s="1683"/>
      <c r="AI35" s="1683"/>
      <c r="AJ35" s="1683"/>
      <c r="AK35" s="1683"/>
      <c r="AL35" s="1683"/>
      <c r="AM35" s="1683"/>
      <c r="AN35" s="16"/>
      <c r="AO35" s="1106"/>
      <c r="AP35" s="320"/>
      <c r="AQ35" s="320"/>
      <c r="AR35" s="320"/>
      <c r="AS35" s="320"/>
      <c r="AT35" s="320"/>
      <c r="AU35" s="320"/>
      <c r="BC35" s="320"/>
      <c r="BD35" s="320"/>
      <c r="BE35" s="320"/>
      <c r="BF35" s="320"/>
      <c r="BG35" s="320"/>
      <c r="BH35" s="320"/>
      <c r="BI35" s="320"/>
      <c r="BJ35" s="320"/>
      <c r="BK35" s="320"/>
      <c r="BL35" s="320"/>
      <c r="BM35" s="320"/>
      <c r="BN35" s="320"/>
      <c r="BO35" s="320"/>
      <c r="BP35" s="320"/>
      <c r="BQ35" s="320"/>
      <c r="BR35" s="320"/>
      <c r="BS35" s="320"/>
      <c r="BT35" s="320"/>
      <c r="BU35" s="320"/>
      <c r="BV35" s="320"/>
      <c r="BW35" s="320"/>
      <c r="BX35" s="320"/>
      <c r="BY35" s="320"/>
      <c r="BZ35" s="320"/>
    </row>
    <row r="36" spans="1:78" ht="14.1" customHeight="1">
      <c r="A36" s="245"/>
      <c r="B36" s="17"/>
      <c r="C36" s="259"/>
      <c r="D36" s="1641"/>
      <c r="E36" s="1641"/>
      <c r="F36" s="1641"/>
      <c r="G36" s="1641"/>
      <c r="H36" s="1641"/>
      <c r="I36" s="1641"/>
      <c r="J36" s="1641"/>
      <c r="K36" s="1641"/>
      <c r="L36" s="1641"/>
      <c r="M36" s="1641"/>
      <c r="N36" s="1641"/>
      <c r="O36" s="1641"/>
      <c r="P36" s="1641"/>
      <c r="Q36" s="1641"/>
      <c r="R36" s="1641"/>
      <c r="S36" s="1641"/>
      <c r="T36" s="1641"/>
      <c r="U36" s="1641"/>
      <c r="V36" s="1641"/>
      <c r="W36" s="1641"/>
      <c r="X36" s="1641"/>
      <c r="Y36" s="1641"/>
      <c r="Z36" s="1641"/>
      <c r="AB36" s="24"/>
      <c r="AC36" s="1683"/>
      <c r="AD36" s="1683"/>
      <c r="AE36" s="1683"/>
      <c r="AF36" s="1683"/>
      <c r="AG36" s="1683"/>
      <c r="AH36" s="1683"/>
      <c r="AI36" s="1683"/>
      <c r="AJ36" s="1683"/>
      <c r="AK36" s="1683"/>
      <c r="AL36" s="1683"/>
      <c r="AM36" s="1683"/>
      <c r="AN36" s="16"/>
      <c r="AO36" s="1106"/>
      <c r="AP36" s="339"/>
      <c r="AT36" s="339"/>
      <c r="AU36" s="339"/>
      <c r="AV36" s="320"/>
      <c r="AW36" s="320"/>
      <c r="AX36" s="320"/>
      <c r="AY36" s="320"/>
      <c r="AZ36" s="320"/>
      <c r="BA36" s="320"/>
      <c r="BB36" s="320"/>
      <c r="BC36" s="320"/>
      <c r="BD36" s="320"/>
      <c r="BE36" s="320"/>
      <c r="BF36" s="320"/>
      <c r="BG36" s="320"/>
      <c r="BH36" s="320"/>
      <c r="BI36" s="320"/>
      <c r="BJ36" s="320"/>
      <c r="BK36" s="320"/>
      <c r="BL36" s="320"/>
      <c r="BM36" s="320"/>
      <c r="BN36" s="320"/>
      <c r="BO36" s="320"/>
      <c r="BP36" s="320"/>
      <c r="BQ36" s="320"/>
      <c r="BR36" s="320"/>
      <c r="BS36" s="320"/>
      <c r="BT36" s="320"/>
      <c r="BU36" s="320"/>
      <c r="BV36" s="320"/>
      <c r="BW36" s="320"/>
      <c r="BX36" s="320"/>
      <c r="BY36" s="320"/>
      <c r="BZ36" s="320"/>
    </row>
    <row r="37" spans="1:78" ht="14.1" customHeight="1">
      <c r="A37" s="245"/>
      <c r="B37" s="17"/>
      <c r="AB37" s="244"/>
      <c r="AN37" s="16"/>
      <c r="AO37" s="1106"/>
      <c r="AP37" s="339"/>
      <c r="AQ37" s="339"/>
      <c r="AR37" s="339"/>
      <c r="AS37" s="339"/>
      <c r="AT37" s="339"/>
      <c r="AU37" s="339"/>
      <c r="AV37" s="320"/>
      <c r="AW37" s="320"/>
      <c r="AX37" s="320"/>
      <c r="AY37" s="320"/>
      <c r="AZ37" s="320"/>
      <c r="BA37" s="320"/>
      <c r="BB37" s="320"/>
      <c r="BC37" s="320"/>
      <c r="BD37" s="320"/>
      <c r="BE37" s="320"/>
      <c r="BF37" s="320"/>
      <c r="BG37" s="320"/>
      <c r="BH37" s="320"/>
      <c r="BI37" s="320"/>
      <c r="BJ37" s="320"/>
      <c r="BK37" s="320"/>
      <c r="BL37" s="320"/>
      <c r="BM37" s="320"/>
      <c r="BN37" s="320"/>
      <c r="BO37" s="320"/>
      <c r="BP37" s="320"/>
      <c r="BQ37" s="320"/>
      <c r="BR37" s="320"/>
      <c r="BS37" s="320"/>
      <c r="BT37" s="320"/>
      <c r="BU37" s="320"/>
      <c r="BV37" s="320"/>
      <c r="BW37" s="320"/>
      <c r="BX37" s="320"/>
      <c r="BY37" s="320"/>
      <c r="BZ37" s="320"/>
    </row>
    <row r="38" spans="1:78" ht="14.1" customHeight="1">
      <c r="A38" s="245"/>
      <c r="B38" s="1630" t="s">
        <v>492</v>
      </c>
      <c r="C38" s="1631"/>
      <c r="D38" s="1632" t="s">
        <v>1381</v>
      </c>
      <c r="E38" s="1632"/>
      <c r="F38" s="1632"/>
      <c r="G38" s="1632"/>
      <c r="H38" s="1632"/>
      <c r="I38" s="1632"/>
      <c r="J38" s="1632"/>
      <c r="K38" s="1632"/>
      <c r="L38" s="1632"/>
      <c r="M38" s="1632"/>
      <c r="N38" s="1632"/>
      <c r="O38" s="1632"/>
      <c r="P38" s="1632"/>
      <c r="Q38" s="1632"/>
      <c r="R38" s="1632"/>
      <c r="S38" s="1632"/>
      <c r="T38" s="1632"/>
      <c r="U38" s="1632"/>
      <c r="V38" s="1632"/>
      <c r="W38" s="1632"/>
      <c r="X38" s="1632"/>
      <c r="Y38" s="1632"/>
      <c r="Z38" s="1632"/>
      <c r="AA38" s="1003"/>
      <c r="AB38" s="157"/>
      <c r="AG38" s="188"/>
      <c r="AH38" s="188"/>
      <c r="AI38" s="188"/>
      <c r="AJ38" s="188"/>
      <c r="AK38" s="188"/>
      <c r="AL38" s="188"/>
      <c r="AM38" s="188"/>
      <c r="AN38" s="41"/>
      <c r="AO38" s="17"/>
    </row>
    <row r="39" spans="1:78" ht="14.1" customHeight="1">
      <c r="A39" s="245"/>
      <c r="B39" s="1162"/>
      <c r="C39" s="939" t="s">
        <v>36</v>
      </c>
      <c r="D39" s="1635" t="s">
        <v>509</v>
      </c>
      <c r="E39" s="1635"/>
      <c r="F39" s="1635"/>
      <c r="G39" s="1635"/>
      <c r="H39" s="1635"/>
      <c r="I39" s="1635"/>
      <c r="J39" s="1635"/>
      <c r="K39" s="1635"/>
      <c r="L39" s="1635"/>
      <c r="M39" s="1635"/>
      <c r="N39" s="1635"/>
      <c r="O39" s="1635"/>
      <c r="P39" s="1635"/>
      <c r="Q39" s="1635"/>
      <c r="R39" s="1635"/>
      <c r="S39" s="1635"/>
      <c r="T39" s="1635"/>
      <c r="U39" s="1635"/>
      <c r="V39" s="1635"/>
      <c r="W39" s="1635"/>
      <c r="X39" s="1635"/>
      <c r="Y39" s="1635"/>
      <c r="Z39" s="1635"/>
      <c r="AA39" s="958"/>
      <c r="AB39" s="244" t="s">
        <v>225</v>
      </c>
      <c r="AC39" s="1851" t="s">
        <v>255</v>
      </c>
      <c r="AD39" s="1851"/>
      <c r="AE39" s="1851"/>
      <c r="AF39" s="1851"/>
      <c r="AG39" s="1851"/>
      <c r="AH39" s="1851"/>
      <c r="AI39" s="1851"/>
      <c r="AJ39" s="1851"/>
      <c r="AK39" s="1851"/>
      <c r="AL39" s="1851"/>
      <c r="AM39" s="1851"/>
      <c r="AN39" s="159"/>
      <c r="AO39" s="17"/>
    </row>
    <row r="40" spans="1:78" ht="14.1" customHeight="1">
      <c r="A40" s="245"/>
      <c r="B40" s="14"/>
      <c r="E40" s="1003"/>
      <c r="F40" s="1179" t="s">
        <v>113</v>
      </c>
      <c r="H40" s="1635" t="s">
        <v>510</v>
      </c>
      <c r="I40" s="1635"/>
      <c r="J40" s="1635"/>
      <c r="K40" s="1635"/>
      <c r="L40" s="1635"/>
      <c r="M40" s="48" t="s">
        <v>124</v>
      </c>
      <c r="O40" s="1635" t="s">
        <v>511</v>
      </c>
      <c r="P40" s="1635"/>
      <c r="Q40" s="1635"/>
      <c r="R40" s="1635"/>
      <c r="S40" s="1635"/>
      <c r="T40" s="1635"/>
      <c r="U40" s="48" t="s">
        <v>124</v>
      </c>
      <c r="W40" s="3"/>
      <c r="X40" s="245"/>
      <c r="AB40" s="19"/>
      <c r="AC40" s="2813" t="s">
        <v>859</v>
      </c>
      <c r="AD40" s="2813"/>
      <c r="AE40" s="2813"/>
      <c r="AF40" s="2813"/>
      <c r="AG40" s="2813"/>
      <c r="AH40" s="2813"/>
      <c r="AI40" s="2813"/>
      <c r="AJ40" s="2813"/>
      <c r="AK40" s="2813"/>
      <c r="AL40" s="2813"/>
      <c r="AM40" s="2813"/>
      <c r="AN40" s="159"/>
      <c r="AO40" s="17"/>
      <c r="AP40" s="938" t="s">
        <v>224</v>
      </c>
      <c r="AQ40" s="4"/>
      <c r="AW40" s="938"/>
      <c r="BJ40" s="246"/>
      <c r="BK40" s="246"/>
      <c r="BL40" s="246"/>
      <c r="BM40" s="246"/>
      <c r="BN40" s="246"/>
    </row>
    <row r="41" spans="1:78" ht="14.1" customHeight="1">
      <c r="A41" s="245"/>
      <c r="B41" s="17"/>
      <c r="E41" s="1003"/>
      <c r="F41" s="1003"/>
      <c r="G41" s="1003"/>
      <c r="H41" s="1003"/>
      <c r="I41" s="1003"/>
      <c r="J41" s="1003"/>
      <c r="K41" s="1003"/>
      <c r="L41" s="1003"/>
      <c r="M41" s="1003"/>
      <c r="N41" s="1003"/>
      <c r="Q41" s="3"/>
      <c r="R41" s="3"/>
      <c r="S41" s="3"/>
      <c r="T41" s="3"/>
      <c r="U41" s="3"/>
      <c r="V41" s="3"/>
      <c r="W41" s="3"/>
      <c r="X41" s="245"/>
      <c r="AB41" s="10"/>
      <c r="AC41" s="253"/>
      <c r="AD41" s="253"/>
      <c r="AE41" s="253"/>
      <c r="AF41" s="253"/>
      <c r="AG41" s="253"/>
      <c r="AH41" s="253"/>
      <c r="AI41" s="253"/>
      <c r="AJ41" s="253"/>
      <c r="AK41" s="253"/>
      <c r="AL41" s="253"/>
      <c r="AM41" s="253"/>
      <c r="AN41" s="159"/>
      <c r="AO41" s="17"/>
      <c r="AP41" s="1180"/>
      <c r="AQ41" s="172" t="s">
        <v>227</v>
      </c>
      <c r="AR41" s="172"/>
      <c r="AS41" s="172"/>
      <c r="AT41" s="172"/>
      <c r="AU41" s="172"/>
      <c r="AV41" s="172"/>
      <c r="AX41" s="172"/>
      <c r="AY41" s="172"/>
      <c r="AZ41" s="172"/>
      <c r="BA41" s="172"/>
      <c r="BB41" s="172"/>
      <c r="BC41" s="172"/>
      <c r="BD41" s="172"/>
      <c r="BE41" s="172"/>
      <c r="BF41" s="172"/>
      <c r="BG41" s="172"/>
      <c r="BH41" s="172"/>
      <c r="BI41" s="172"/>
      <c r="BJ41" s="1181"/>
      <c r="BK41" s="1181"/>
      <c r="BL41" s="1181"/>
      <c r="BM41" s="1181"/>
      <c r="BN41" s="1182"/>
    </row>
    <row r="42" spans="1:78" ht="14.1" customHeight="1">
      <c r="A42" s="245"/>
      <c r="B42" s="17"/>
      <c r="C42" s="2749" t="s">
        <v>808</v>
      </c>
      <c r="D42" s="2749"/>
      <c r="E42" s="1632" t="s">
        <v>807</v>
      </c>
      <c r="F42" s="1632"/>
      <c r="G42" s="1632"/>
      <c r="H42" s="1632"/>
      <c r="I42" s="1632"/>
      <c r="J42" s="1632"/>
      <c r="K42" s="1632"/>
      <c r="L42" s="1632"/>
      <c r="M42" s="1632"/>
      <c r="N42" s="1632"/>
      <c r="O42" s="1632"/>
      <c r="P42" s="1632"/>
      <c r="Q42" s="1632"/>
      <c r="R42" s="1632"/>
      <c r="S42" s="1632"/>
      <c r="T42" s="1632"/>
      <c r="U42" s="1632"/>
      <c r="V42" s="1632"/>
      <c r="W42" s="1632"/>
      <c r="X42" s="1632"/>
      <c r="Y42" s="1632"/>
      <c r="Z42" s="245"/>
      <c r="AB42" s="10"/>
      <c r="AC42" s="253"/>
      <c r="AD42" s="253"/>
      <c r="AE42" s="253"/>
      <c r="AF42" s="253"/>
      <c r="AG42" s="253"/>
      <c r="AH42" s="253"/>
      <c r="AI42" s="253"/>
      <c r="AJ42" s="253"/>
      <c r="AK42" s="253"/>
      <c r="AL42" s="253"/>
      <c r="AM42" s="253"/>
      <c r="AN42" s="159"/>
      <c r="AO42" s="17"/>
      <c r="AP42" s="1168" t="s">
        <v>124</v>
      </c>
      <c r="AQ42" s="22" t="s">
        <v>226</v>
      </c>
      <c r="AR42" s="4"/>
      <c r="AS42" s="4"/>
      <c r="AT42" s="4"/>
      <c r="AU42" s="4"/>
      <c r="AV42" s="4"/>
      <c r="AW42" s="4"/>
      <c r="AX42" s="4"/>
      <c r="AY42" s="4"/>
      <c r="AZ42" s="4"/>
      <c r="BA42" s="4"/>
      <c r="BB42" s="4"/>
      <c r="BC42" s="4"/>
      <c r="BD42" s="4"/>
      <c r="BE42" s="4"/>
      <c r="BF42" s="4"/>
      <c r="BG42" s="4"/>
      <c r="BH42" s="4"/>
      <c r="BI42" s="4"/>
      <c r="BJ42" s="246"/>
      <c r="BK42" s="246"/>
      <c r="BL42" s="246"/>
      <c r="BM42" s="246"/>
      <c r="BN42" s="1183"/>
    </row>
    <row r="43" spans="1:78" ht="14.1" customHeight="1">
      <c r="A43" s="245"/>
      <c r="B43" s="17"/>
      <c r="C43" s="2749" t="s">
        <v>189</v>
      </c>
      <c r="D43" s="2749"/>
      <c r="E43" s="1641" t="s">
        <v>809</v>
      </c>
      <c r="F43" s="1641"/>
      <c r="G43" s="1641"/>
      <c r="H43" s="1641"/>
      <c r="I43" s="1641"/>
      <c r="J43" s="1641"/>
      <c r="K43" s="1641"/>
      <c r="L43" s="1641"/>
      <c r="M43" s="1641"/>
      <c r="N43" s="1641"/>
      <c r="O43" s="1641"/>
      <c r="P43" s="1641"/>
      <c r="Q43" s="1641"/>
      <c r="R43" s="1641"/>
      <c r="S43" s="1641"/>
      <c r="T43" s="1641"/>
      <c r="U43" s="1641"/>
      <c r="V43" s="1641"/>
      <c r="W43" s="1641"/>
      <c r="X43" s="1641"/>
      <c r="Y43" s="1641"/>
      <c r="Z43" s="1641"/>
      <c r="AA43" s="59"/>
      <c r="AB43" s="239" t="s">
        <v>499</v>
      </c>
      <c r="AC43" s="1638" t="s">
        <v>1382</v>
      </c>
      <c r="AD43" s="1638"/>
      <c r="AE43" s="1638"/>
      <c r="AF43" s="1638"/>
      <c r="AG43" s="1638"/>
      <c r="AH43" s="1638"/>
      <c r="AI43" s="1638"/>
      <c r="AJ43" s="1638"/>
      <c r="AK43" s="1638"/>
      <c r="AL43" s="1638"/>
      <c r="AM43" s="1638"/>
      <c r="AN43" s="159"/>
      <c r="AO43" s="17"/>
      <c r="AP43" s="174"/>
      <c r="AQ43" s="2935" t="s">
        <v>346</v>
      </c>
      <c r="AR43" s="2935"/>
      <c r="AS43" s="2935"/>
      <c r="AT43" s="2935"/>
      <c r="AU43" s="2935"/>
      <c r="AV43" s="2935"/>
      <c r="AW43" s="2935"/>
      <c r="AX43" s="2935"/>
      <c r="AY43" s="2935"/>
      <c r="AZ43" s="2935"/>
      <c r="BA43" s="2935"/>
      <c r="BB43" s="2935"/>
      <c r="BC43" s="2935"/>
      <c r="BD43" s="2935"/>
      <c r="BE43" s="2935"/>
      <c r="BF43" s="2935"/>
      <c r="BG43" s="2935"/>
      <c r="BH43" s="2935"/>
      <c r="BI43" s="2935"/>
      <c r="BJ43" s="2935"/>
      <c r="BK43" s="2935"/>
      <c r="BL43" s="2935"/>
      <c r="BM43" s="2935"/>
      <c r="BN43" s="2936"/>
    </row>
    <row r="44" spans="1:78" ht="14.1" customHeight="1">
      <c r="A44" s="245"/>
      <c r="B44" s="17"/>
      <c r="C44" s="245"/>
      <c r="D44" s="59"/>
      <c r="E44" s="1641"/>
      <c r="F44" s="1641"/>
      <c r="G44" s="1641"/>
      <c r="H44" s="1641"/>
      <c r="I44" s="1641"/>
      <c r="J44" s="1641"/>
      <c r="K44" s="1641"/>
      <c r="L44" s="1641"/>
      <c r="M44" s="1641"/>
      <c r="N44" s="1641"/>
      <c r="O44" s="1641"/>
      <c r="P44" s="1641"/>
      <c r="Q44" s="1641"/>
      <c r="R44" s="1641"/>
      <c r="S44" s="1641"/>
      <c r="T44" s="1641"/>
      <c r="U44" s="1641"/>
      <c r="V44" s="1641"/>
      <c r="W44" s="1641"/>
      <c r="X44" s="1641"/>
      <c r="Y44" s="1641"/>
      <c r="Z44" s="1641"/>
      <c r="AA44" s="59"/>
      <c r="AB44" s="19"/>
      <c r="AC44" s="1638"/>
      <c r="AD44" s="1638"/>
      <c r="AE44" s="1638"/>
      <c r="AF44" s="1638"/>
      <c r="AG44" s="1638"/>
      <c r="AH44" s="1638"/>
      <c r="AI44" s="1638"/>
      <c r="AJ44" s="1638"/>
      <c r="AK44" s="1638"/>
      <c r="AL44" s="1638"/>
      <c r="AM44" s="1638"/>
      <c r="AN44" s="159"/>
      <c r="AO44" s="17"/>
      <c r="AP44" s="174"/>
      <c r="AQ44" s="2935"/>
      <c r="AR44" s="2935"/>
      <c r="AS44" s="2935"/>
      <c r="AT44" s="2935"/>
      <c r="AU44" s="2935"/>
      <c r="AV44" s="2935"/>
      <c r="AW44" s="2935"/>
      <c r="AX44" s="2935"/>
      <c r="AY44" s="2935"/>
      <c r="AZ44" s="2935"/>
      <c r="BA44" s="2935"/>
      <c r="BB44" s="2935"/>
      <c r="BC44" s="2935"/>
      <c r="BD44" s="2935"/>
      <c r="BE44" s="2935"/>
      <c r="BF44" s="2935"/>
      <c r="BG44" s="2935"/>
      <c r="BH44" s="2935"/>
      <c r="BI44" s="2935"/>
      <c r="BJ44" s="2935"/>
      <c r="BK44" s="2935"/>
      <c r="BL44" s="2935"/>
      <c r="BM44" s="2935"/>
      <c r="BN44" s="2936"/>
    </row>
    <row r="45" spans="1:78" ht="14.1" customHeight="1">
      <c r="A45" s="245"/>
      <c r="B45" s="17"/>
      <c r="C45" s="245"/>
      <c r="D45" s="1003"/>
      <c r="E45" s="59"/>
      <c r="F45" s="59"/>
      <c r="G45" s="59"/>
      <c r="H45" s="59"/>
      <c r="I45" s="59"/>
      <c r="J45" s="59"/>
      <c r="K45" s="59"/>
      <c r="L45" s="59"/>
      <c r="M45" s="59"/>
      <c r="N45" s="59"/>
      <c r="O45" s="59"/>
      <c r="P45" s="59"/>
      <c r="Q45" s="59"/>
      <c r="R45" s="59"/>
      <c r="S45" s="59"/>
      <c r="T45" s="59"/>
      <c r="U45" s="59"/>
      <c r="V45" s="59"/>
      <c r="W45" s="59"/>
      <c r="X45" s="59"/>
      <c r="Y45" s="59"/>
      <c r="Z45" s="59"/>
      <c r="AA45" s="59"/>
      <c r="AB45" s="11"/>
      <c r="AC45" s="253"/>
      <c r="AD45" s="253"/>
      <c r="AE45" s="253"/>
      <c r="AF45" s="253"/>
      <c r="AG45" s="253"/>
      <c r="AH45" s="253"/>
      <c r="AI45" s="253"/>
      <c r="AJ45" s="253"/>
      <c r="AK45" s="253"/>
      <c r="AL45" s="253"/>
      <c r="AM45" s="253"/>
      <c r="AN45" s="159"/>
      <c r="AO45" s="17"/>
      <c r="AP45" s="174"/>
      <c r="AQ45" s="2935"/>
      <c r="AR45" s="2935"/>
      <c r="AS45" s="2935"/>
      <c r="AT45" s="2935"/>
      <c r="AU45" s="2935"/>
      <c r="AV45" s="2935"/>
      <c r="AW45" s="2935"/>
      <c r="AX45" s="2935"/>
      <c r="AY45" s="2935"/>
      <c r="AZ45" s="2935"/>
      <c r="BA45" s="2935"/>
      <c r="BB45" s="2935"/>
      <c r="BC45" s="2935"/>
      <c r="BD45" s="2935"/>
      <c r="BE45" s="2935"/>
      <c r="BF45" s="2935"/>
      <c r="BG45" s="2935"/>
      <c r="BH45" s="2935"/>
      <c r="BI45" s="2935"/>
      <c r="BJ45" s="2935"/>
      <c r="BK45" s="2935"/>
      <c r="BL45" s="2935"/>
      <c r="BM45" s="2935"/>
      <c r="BN45" s="2936"/>
    </row>
    <row r="46" spans="1:78" ht="14.1" customHeight="1">
      <c r="A46" s="245"/>
      <c r="B46" s="17"/>
      <c r="C46" s="939" t="s">
        <v>33</v>
      </c>
      <c r="D46" s="1641" t="s">
        <v>827</v>
      </c>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59"/>
      <c r="AB46" s="244" t="s">
        <v>225</v>
      </c>
      <c r="AC46" s="1851" t="s">
        <v>252</v>
      </c>
      <c r="AD46" s="1851"/>
      <c r="AE46" s="1851"/>
      <c r="AF46" s="1851"/>
      <c r="AG46" s="1851"/>
      <c r="AH46" s="1851"/>
      <c r="AI46" s="1851"/>
      <c r="AJ46" s="1851"/>
      <c r="AK46" s="1851"/>
      <c r="AL46" s="1851"/>
      <c r="AM46" s="1851"/>
      <c r="AN46" s="266"/>
      <c r="AO46" s="17"/>
      <c r="AP46" s="174"/>
      <c r="AQ46" s="2935"/>
      <c r="AR46" s="2935"/>
      <c r="AS46" s="2935"/>
      <c r="AT46" s="2935"/>
      <c r="AU46" s="2935"/>
      <c r="AV46" s="2935"/>
      <c r="AW46" s="2935"/>
      <c r="AX46" s="2935"/>
      <c r="AY46" s="2935"/>
      <c r="AZ46" s="2935"/>
      <c r="BA46" s="2935"/>
      <c r="BB46" s="2935"/>
      <c r="BC46" s="2935"/>
      <c r="BD46" s="2935"/>
      <c r="BE46" s="2935"/>
      <c r="BF46" s="2935"/>
      <c r="BG46" s="2935"/>
      <c r="BH46" s="2935"/>
      <c r="BI46" s="2935"/>
      <c r="BJ46" s="2935"/>
      <c r="BK46" s="2935"/>
      <c r="BL46" s="2935"/>
      <c r="BM46" s="2935"/>
      <c r="BN46" s="2936"/>
    </row>
    <row r="47" spans="1:78" ht="14.1" customHeight="1">
      <c r="A47" s="245"/>
      <c r="B47" s="14"/>
      <c r="C47" s="245"/>
      <c r="D47" s="1641"/>
      <c r="E47" s="1641"/>
      <c r="F47" s="1641"/>
      <c r="G47" s="1641"/>
      <c r="H47" s="1641"/>
      <c r="I47" s="1641"/>
      <c r="J47" s="1641"/>
      <c r="K47" s="1641"/>
      <c r="L47" s="1641"/>
      <c r="M47" s="1641"/>
      <c r="N47" s="1641"/>
      <c r="O47" s="1641"/>
      <c r="P47" s="1641"/>
      <c r="Q47" s="1641"/>
      <c r="R47" s="1641"/>
      <c r="S47" s="1641"/>
      <c r="T47" s="1641"/>
      <c r="U47" s="1641"/>
      <c r="V47" s="1641"/>
      <c r="W47" s="1641"/>
      <c r="X47" s="1641"/>
      <c r="Y47" s="1641"/>
      <c r="Z47" s="1641"/>
      <c r="AA47" s="59"/>
      <c r="AB47" s="19"/>
      <c r="AC47" s="1851" t="s">
        <v>253</v>
      </c>
      <c r="AD47" s="1851"/>
      <c r="AE47" s="1851"/>
      <c r="AF47" s="1851"/>
      <c r="AG47" s="1851"/>
      <c r="AH47" s="1851"/>
      <c r="AI47" s="1851"/>
      <c r="AJ47" s="1851"/>
      <c r="AK47" s="1851"/>
      <c r="AL47" s="1851"/>
      <c r="AM47" s="2939"/>
      <c r="AN47" s="266"/>
      <c r="AO47" s="17"/>
      <c r="AP47" s="174"/>
      <c r="AQ47" s="2935"/>
      <c r="AR47" s="2935"/>
      <c r="AS47" s="2935"/>
      <c r="AT47" s="2935"/>
      <c r="AU47" s="2935"/>
      <c r="AV47" s="2935"/>
      <c r="AW47" s="2935"/>
      <c r="AX47" s="2935"/>
      <c r="AY47" s="2935"/>
      <c r="AZ47" s="2935"/>
      <c r="BA47" s="2935"/>
      <c r="BB47" s="2935"/>
      <c r="BC47" s="2935"/>
      <c r="BD47" s="2935"/>
      <c r="BE47" s="2935"/>
      <c r="BF47" s="2935"/>
      <c r="BG47" s="2935"/>
      <c r="BH47" s="2935"/>
      <c r="BI47" s="2935"/>
      <c r="BJ47" s="2935"/>
      <c r="BK47" s="2935"/>
      <c r="BL47" s="2935"/>
      <c r="BM47" s="2935"/>
      <c r="BN47" s="2936"/>
    </row>
    <row r="48" spans="1:78" ht="14.1" customHeight="1">
      <c r="A48" s="245"/>
      <c r="B48" s="14"/>
      <c r="W48" s="245"/>
      <c r="X48" s="245"/>
      <c r="AB48" s="11"/>
      <c r="AC48" s="253"/>
      <c r="AD48" s="253"/>
      <c r="AE48" s="253"/>
      <c r="AF48" s="253"/>
      <c r="AG48" s="253"/>
      <c r="AH48" s="253"/>
      <c r="AI48" s="253"/>
      <c r="AJ48" s="253"/>
      <c r="AK48" s="253"/>
      <c r="AL48" s="253"/>
      <c r="AM48" s="253"/>
      <c r="AN48" s="16"/>
      <c r="AO48" s="17"/>
      <c r="AP48" s="174"/>
      <c r="AQ48" s="2935"/>
      <c r="AR48" s="2935"/>
      <c r="AS48" s="2935"/>
      <c r="AT48" s="2935"/>
      <c r="AU48" s="2935"/>
      <c r="AV48" s="2935"/>
      <c r="AW48" s="2935"/>
      <c r="AX48" s="2935"/>
      <c r="AY48" s="2935"/>
      <c r="AZ48" s="2935"/>
      <c r="BA48" s="2935"/>
      <c r="BB48" s="2935"/>
      <c r="BC48" s="2935"/>
      <c r="BD48" s="2935"/>
      <c r="BE48" s="2935"/>
      <c r="BF48" s="2935"/>
      <c r="BG48" s="2935"/>
      <c r="BH48" s="2935"/>
      <c r="BI48" s="2935"/>
      <c r="BJ48" s="2935"/>
      <c r="BK48" s="2935"/>
      <c r="BL48" s="2935"/>
      <c r="BM48" s="2935"/>
      <c r="BN48" s="2936"/>
    </row>
    <row r="49" spans="1:66" ht="14.1" customHeight="1">
      <c r="A49" s="245"/>
      <c r="B49" s="14"/>
      <c r="C49" s="48" t="s">
        <v>39</v>
      </c>
      <c r="D49" s="2933" t="s">
        <v>1622</v>
      </c>
      <c r="E49" s="2933"/>
      <c r="F49" s="2933"/>
      <c r="G49" s="2933"/>
      <c r="H49" s="2933"/>
      <c r="I49" s="2933"/>
      <c r="J49" s="2933"/>
      <c r="K49" s="2933"/>
      <c r="L49" s="2933"/>
      <c r="M49" s="2933"/>
      <c r="N49" s="2933"/>
      <c r="O49" s="2933"/>
      <c r="P49" s="2933"/>
      <c r="Q49" s="2933"/>
      <c r="R49" s="2933"/>
      <c r="S49" s="245" t="s">
        <v>98</v>
      </c>
      <c r="T49" s="2180"/>
      <c r="U49" s="2180"/>
      <c r="V49" s="245" t="s">
        <v>81</v>
      </c>
      <c r="W49" s="245"/>
      <c r="X49" s="245"/>
      <c r="AB49" s="244" t="s">
        <v>15</v>
      </c>
      <c r="AC49" s="1851" t="s">
        <v>254</v>
      </c>
      <c r="AD49" s="1851"/>
      <c r="AE49" s="1851"/>
      <c r="AF49" s="1851"/>
      <c r="AG49" s="1851"/>
      <c r="AH49" s="1851"/>
      <c r="AI49" s="1851"/>
      <c r="AJ49" s="1851"/>
      <c r="AK49" s="1851"/>
      <c r="AL49" s="1851"/>
      <c r="AM49" s="1851"/>
      <c r="AN49" s="16"/>
      <c r="AO49" s="17"/>
      <c r="AP49" s="174"/>
      <c r="AQ49" s="2935"/>
      <c r="AR49" s="2935"/>
      <c r="AS49" s="2935"/>
      <c r="AT49" s="2935"/>
      <c r="AU49" s="2935"/>
      <c r="AV49" s="2935"/>
      <c r="AW49" s="2935"/>
      <c r="AX49" s="2935"/>
      <c r="AY49" s="2935"/>
      <c r="AZ49" s="2935"/>
      <c r="BA49" s="2935"/>
      <c r="BB49" s="2935"/>
      <c r="BC49" s="2935"/>
      <c r="BD49" s="2935"/>
      <c r="BE49" s="2935"/>
      <c r="BF49" s="2935"/>
      <c r="BG49" s="2935"/>
      <c r="BH49" s="2935"/>
      <c r="BI49" s="2935"/>
      <c r="BJ49" s="2935"/>
      <c r="BK49" s="2935"/>
      <c r="BL49" s="2935"/>
      <c r="BM49" s="2935"/>
      <c r="BN49" s="2936"/>
    </row>
    <row r="50" spans="1:66" ht="14.1" customHeight="1">
      <c r="A50" s="245"/>
      <c r="B50" s="14"/>
      <c r="AB50" s="19"/>
      <c r="AC50" s="2813" t="s">
        <v>860</v>
      </c>
      <c r="AD50" s="2813"/>
      <c r="AE50" s="2813"/>
      <c r="AF50" s="2813"/>
      <c r="AG50" s="2813"/>
      <c r="AH50" s="2813"/>
      <c r="AI50" s="2813"/>
      <c r="AJ50" s="2813"/>
      <c r="AK50" s="2813"/>
      <c r="AL50" s="2813"/>
      <c r="AN50" s="16"/>
      <c r="AO50" s="17"/>
      <c r="AP50" s="174"/>
      <c r="AQ50" s="2935"/>
      <c r="AR50" s="2935"/>
      <c r="AS50" s="2935"/>
      <c r="AT50" s="2935"/>
      <c r="AU50" s="2935"/>
      <c r="AV50" s="2935"/>
      <c r="AW50" s="2935"/>
      <c r="AX50" s="2935"/>
      <c r="AY50" s="2935"/>
      <c r="AZ50" s="2935"/>
      <c r="BA50" s="2935"/>
      <c r="BB50" s="2935"/>
      <c r="BC50" s="2935"/>
      <c r="BD50" s="2935"/>
      <c r="BE50" s="2935"/>
      <c r="BF50" s="2935"/>
      <c r="BG50" s="2935"/>
      <c r="BH50" s="2935"/>
      <c r="BI50" s="2935"/>
      <c r="BJ50" s="2935"/>
      <c r="BK50" s="2935"/>
      <c r="BL50" s="2935"/>
      <c r="BM50" s="2935"/>
      <c r="BN50" s="2936"/>
    </row>
    <row r="51" spans="1:66" ht="14.1" customHeight="1">
      <c r="A51" s="245"/>
      <c r="B51" s="1162"/>
      <c r="C51" s="228" t="s">
        <v>308</v>
      </c>
      <c r="D51" s="1632" t="s">
        <v>1383</v>
      </c>
      <c r="E51" s="1632"/>
      <c r="F51" s="1632"/>
      <c r="G51" s="1632"/>
      <c r="H51" s="1632"/>
      <c r="I51" s="1632"/>
      <c r="J51" s="1632"/>
      <c r="K51" s="1632"/>
      <c r="L51" s="1632"/>
      <c r="M51" s="1632"/>
      <c r="N51" s="1632"/>
      <c r="O51" s="1632"/>
      <c r="P51" s="1632"/>
      <c r="Q51" s="1632"/>
      <c r="R51" s="1632"/>
      <c r="S51" s="1632"/>
      <c r="T51" s="1632"/>
      <c r="U51" s="1632"/>
      <c r="V51" s="1632"/>
      <c r="W51" s="1632"/>
      <c r="X51" s="1632"/>
      <c r="Y51" s="1632"/>
      <c r="Z51" s="1632"/>
      <c r="AA51" s="977"/>
      <c r="AB51" s="428" t="s">
        <v>466</v>
      </c>
      <c r="AC51" s="2940" t="s">
        <v>1266</v>
      </c>
      <c r="AD51" s="2940"/>
      <c r="AE51" s="2940"/>
      <c r="AF51" s="2940"/>
      <c r="AG51" s="2940"/>
      <c r="AH51" s="2940"/>
      <c r="AI51" s="2940"/>
      <c r="AJ51" s="2940"/>
      <c r="AK51" s="2940"/>
      <c r="AL51" s="2940"/>
      <c r="AM51" s="2940"/>
      <c r="AN51" s="266"/>
      <c r="AO51" s="17"/>
      <c r="AP51" s="174"/>
      <c r="AQ51" s="2935"/>
      <c r="AR51" s="2935"/>
      <c r="AS51" s="2935"/>
      <c r="AT51" s="2935"/>
      <c r="AU51" s="2935"/>
      <c r="AV51" s="2935"/>
      <c r="AW51" s="2935"/>
      <c r="AX51" s="2935"/>
      <c r="AY51" s="2935"/>
      <c r="AZ51" s="2935"/>
      <c r="BA51" s="2935"/>
      <c r="BB51" s="2935"/>
      <c r="BC51" s="2935"/>
      <c r="BD51" s="2935"/>
      <c r="BE51" s="2935"/>
      <c r="BF51" s="2935"/>
      <c r="BG51" s="2935"/>
      <c r="BH51" s="2935"/>
      <c r="BI51" s="2935"/>
      <c r="BJ51" s="2935"/>
      <c r="BK51" s="2935"/>
      <c r="BL51" s="2935"/>
      <c r="BM51" s="2935"/>
      <c r="BN51" s="2936"/>
    </row>
    <row r="52" spans="1:66" ht="14.1" customHeight="1">
      <c r="A52" s="245"/>
      <c r="B52" s="14"/>
      <c r="C52" s="2745" t="s">
        <v>446</v>
      </c>
      <c r="D52" s="2745"/>
      <c r="E52" s="1889" t="s">
        <v>1346</v>
      </c>
      <c r="F52" s="1889"/>
      <c r="G52" s="1889"/>
      <c r="H52" s="1889"/>
      <c r="I52" s="1889"/>
      <c r="J52" s="2932"/>
      <c r="K52" s="2932"/>
      <c r="L52" s="2932"/>
      <c r="M52" s="2932"/>
      <c r="N52" s="2932"/>
      <c r="O52" s="2932"/>
      <c r="P52" s="2932"/>
      <c r="Q52" s="2932"/>
      <c r="R52" s="2932"/>
      <c r="S52" s="2932"/>
      <c r="T52" s="2932"/>
      <c r="U52" s="2932"/>
      <c r="V52" s="2932"/>
      <c r="W52" s="2932"/>
      <c r="X52" s="2932"/>
      <c r="Y52" s="2932"/>
      <c r="Z52" s="2932"/>
      <c r="AB52" s="19"/>
      <c r="AC52" s="2940"/>
      <c r="AD52" s="2940"/>
      <c r="AE52" s="2940"/>
      <c r="AF52" s="2940"/>
      <c r="AG52" s="2940"/>
      <c r="AH52" s="2940"/>
      <c r="AI52" s="2940"/>
      <c r="AJ52" s="2940"/>
      <c r="AK52" s="2940"/>
      <c r="AL52" s="2940"/>
      <c r="AM52" s="2940"/>
      <c r="AN52" s="266"/>
      <c r="AO52" s="17"/>
      <c r="AP52" s="174"/>
      <c r="AQ52" s="2935"/>
      <c r="AR52" s="2935"/>
      <c r="AS52" s="2935"/>
      <c r="AT52" s="2935"/>
      <c r="AU52" s="2935"/>
      <c r="AV52" s="2935"/>
      <c r="AW52" s="2935"/>
      <c r="AX52" s="2935"/>
      <c r="AY52" s="2935"/>
      <c r="AZ52" s="2935"/>
      <c r="BA52" s="2935"/>
      <c r="BB52" s="2935"/>
      <c r="BC52" s="2935"/>
      <c r="BD52" s="2935"/>
      <c r="BE52" s="2935"/>
      <c r="BF52" s="2935"/>
      <c r="BG52" s="2935"/>
      <c r="BH52" s="2935"/>
      <c r="BI52" s="2935"/>
      <c r="BJ52" s="2935"/>
      <c r="BK52" s="2935"/>
      <c r="BL52" s="2935"/>
      <c r="BM52" s="2935"/>
      <c r="BN52" s="2936"/>
    </row>
    <row r="53" spans="1:66" ht="14.1" customHeight="1">
      <c r="A53" s="245"/>
      <c r="B53" s="14"/>
      <c r="D53" s="228" t="s">
        <v>124</v>
      </c>
      <c r="E53" s="2934" t="s">
        <v>1347</v>
      </c>
      <c r="F53" s="2934"/>
      <c r="G53" s="2934"/>
      <c r="H53" s="2934"/>
      <c r="I53" s="2934"/>
      <c r="J53" s="2934"/>
      <c r="K53" s="2934"/>
      <c r="L53" s="2934"/>
      <c r="M53" s="2180"/>
      <c r="N53" s="2180"/>
      <c r="O53" s="245" t="s">
        <v>112</v>
      </c>
      <c r="P53" s="48" t="s">
        <v>124</v>
      </c>
      <c r="Q53" s="1635" t="s">
        <v>1348</v>
      </c>
      <c r="R53" s="1635"/>
      <c r="S53" s="1635"/>
      <c r="T53" s="1635"/>
      <c r="U53" s="2180"/>
      <c r="V53" s="2180"/>
      <c r="W53" s="245" t="s">
        <v>112</v>
      </c>
      <c r="X53" s="231"/>
      <c r="AA53" s="245"/>
      <c r="AB53" s="239"/>
      <c r="AC53" s="2940"/>
      <c r="AD53" s="2940"/>
      <c r="AE53" s="2940"/>
      <c r="AF53" s="2940"/>
      <c r="AG53" s="2940"/>
      <c r="AH53" s="2940"/>
      <c r="AI53" s="2940"/>
      <c r="AJ53" s="2940"/>
      <c r="AK53" s="2940"/>
      <c r="AL53" s="2940"/>
      <c r="AM53" s="2940"/>
      <c r="AN53" s="266"/>
      <c r="AO53" s="17"/>
      <c r="AP53" s="174"/>
      <c r="AQ53" s="2935"/>
      <c r="AR53" s="2935"/>
      <c r="AS53" s="2935"/>
      <c r="AT53" s="2935"/>
      <c r="AU53" s="2935"/>
      <c r="AV53" s="2935"/>
      <c r="AW53" s="2935"/>
      <c r="AX53" s="2935"/>
      <c r="AY53" s="2935"/>
      <c r="AZ53" s="2935"/>
      <c r="BA53" s="2935"/>
      <c r="BB53" s="2935"/>
      <c r="BC53" s="2935"/>
      <c r="BD53" s="2935"/>
      <c r="BE53" s="2935"/>
      <c r="BF53" s="2935"/>
      <c r="BG53" s="2935"/>
      <c r="BH53" s="2935"/>
      <c r="BI53" s="2935"/>
      <c r="BJ53" s="2935"/>
      <c r="BK53" s="2935"/>
      <c r="BL53" s="2935"/>
      <c r="BM53" s="2935"/>
      <c r="BN53" s="2936"/>
    </row>
    <row r="54" spans="1:66" ht="14.1" customHeight="1">
      <c r="A54" s="245"/>
      <c r="B54" s="14"/>
      <c r="C54" s="2749" t="s">
        <v>149</v>
      </c>
      <c r="D54" s="2749"/>
      <c r="E54" s="1632" t="s">
        <v>512</v>
      </c>
      <c r="F54" s="1632"/>
      <c r="G54" s="1632"/>
      <c r="H54" s="1632"/>
      <c r="I54" s="1632"/>
      <c r="J54" s="1632"/>
      <c r="K54" s="1632"/>
      <c r="L54" s="1632"/>
      <c r="M54" s="1632"/>
      <c r="N54" s="1632"/>
      <c r="O54" s="1632"/>
      <c r="P54" s="1632"/>
      <c r="Q54" s="1632"/>
      <c r="R54" s="1632"/>
      <c r="S54" s="1632"/>
      <c r="T54" s="1632"/>
      <c r="U54" s="1632"/>
      <c r="V54" s="1632"/>
      <c r="W54" s="1632"/>
      <c r="X54" s="1632"/>
      <c r="Y54" s="1632"/>
      <c r="Z54" s="245"/>
      <c r="AB54" s="239" t="s">
        <v>15</v>
      </c>
      <c r="AC54" s="1638" t="s">
        <v>1384</v>
      </c>
      <c r="AD54" s="1638"/>
      <c r="AE54" s="1638"/>
      <c r="AF54" s="1638"/>
      <c r="AG54" s="1638"/>
      <c r="AH54" s="1638"/>
      <c r="AI54" s="1638"/>
      <c r="AJ54" s="1638"/>
      <c r="AK54" s="1638"/>
      <c r="AL54" s="1638"/>
      <c r="AM54" s="1638"/>
      <c r="AN54" s="266"/>
      <c r="AO54" s="17"/>
      <c r="AP54" s="174"/>
      <c r="AQ54" s="2935"/>
      <c r="AR54" s="2935"/>
      <c r="AS54" s="2935"/>
      <c r="AT54" s="2935"/>
      <c r="AU54" s="2935"/>
      <c r="AV54" s="2935"/>
      <c r="AW54" s="2935"/>
      <c r="AX54" s="2935"/>
      <c r="AY54" s="2935"/>
      <c r="AZ54" s="2935"/>
      <c r="BA54" s="2935"/>
      <c r="BB54" s="2935"/>
      <c r="BC54" s="2935"/>
      <c r="BD54" s="2935"/>
      <c r="BE54" s="2935"/>
      <c r="BF54" s="2935"/>
      <c r="BG54" s="2935"/>
      <c r="BH54" s="2935"/>
      <c r="BI54" s="2935"/>
      <c r="BJ54" s="2935"/>
      <c r="BK54" s="2935"/>
      <c r="BL54" s="2935"/>
      <c r="BM54" s="2935"/>
      <c r="BN54" s="2936"/>
    </row>
    <row r="55" spans="1:66" ht="14.1" customHeight="1">
      <c r="A55" s="245"/>
      <c r="B55" s="14"/>
      <c r="D55" s="228" t="s">
        <v>124</v>
      </c>
      <c r="E55" s="1635" t="s">
        <v>513</v>
      </c>
      <c r="F55" s="1635"/>
      <c r="G55" s="1635"/>
      <c r="H55" s="1635"/>
      <c r="I55" s="1635"/>
      <c r="J55" s="1635"/>
      <c r="K55" s="1635"/>
      <c r="L55" s="1635"/>
      <c r="M55" s="1635"/>
      <c r="N55" s="1635"/>
      <c r="O55" s="1635"/>
      <c r="P55" s="1635"/>
      <c r="Q55" s="2180"/>
      <c r="R55" s="2180"/>
      <c r="S55" s="245" t="s">
        <v>112</v>
      </c>
      <c r="T55" s="48" t="s">
        <v>124</v>
      </c>
      <c r="U55" s="1632" t="s">
        <v>925</v>
      </c>
      <c r="V55" s="1632"/>
      <c r="W55" s="1632"/>
      <c r="X55" s="1632"/>
      <c r="Y55" s="2180"/>
      <c r="Z55" s="2180"/>
      <c r="AA55" s="245" t="s">
        <v>112</v>
      </c>
      <c r="AB55" s="11"/>
      <c r="AC55" s="1638"/>
      <c r="AD55" s="1638"/>
      <c r="AE55" s="1638"/>
      <c r="AF55" s="1638"/>
      <c r="AG55" s="1638"/>
      <c r="AH55" s="1638"/>
      <c r="AI55" s="1638"/>
      <c r="AJ55" s="1638"/>
      <c r="AK55" s="1638"/>
      <c r="AL55" s="1638"/>
      <c r="AM55" s="1638"/>
      <c r="AN55" s="274"/>
      <c r="AO55" s="17"/>
      <c r="AP55" s="174"/>
      <c r="AQ55" s="2935"/>
      <c r="AR55" s="2935"/>
      <c r="AS55" s="2935"/>
      <c r="AT55" s="2935"/>
      <c r="AU55" s="2935"/>
      <c r="AV55" s="2935"/>
      <c r="AW55" s="2935"/>
      <c r="AX55" s="2935"/>
      <c r="AY55" s="2935"/>
      <c r="AZ55" s="2935"/>
      <c r="BA55" s="2935"/>
      <c r="BB55" s="2935"/>
      <c r="BC55" s="2935"/>
      <c r="BD55" s="2935"/>
      <c r="BE55" s="2935"/>
      <c r="BF55" s="2935"/>
      <c r="BG55" s="2935"/>
      <c r="BH55" s="2935"/>
      <c r="BI55" s="2935"/>
      <c r="BJ55" s="2935"/>
      <c r="BK55" s="2935"/>
      <c r="BL55" s="2935"/>
      <c r="BM55" s="2935"/>
      <c r="BN55" s="2936"/>
    </row>
    <row r="56" spans="1:66" ht="14.1" customHeight="1">
      <c r="A56" s="245"/>
      <c r="B56" s="14"/>
      <c r="C56" s="245"/>
      <c r="D56" s="245"/>
      <c r="E56" s="245"/>
      <c r="F56" s="245"/>
      <c r="G56" s="245"/>
      <c r="H56" s="245"/>
      <c r="I56" s="245"/>
      <c r="J56" s="245"/>
      <c r="K56" s="245"/>
      <c r="L56" s="245"/>
      <c r="M56" s="245"/>
      <c r="N56" s="245"/>
      <c r="O56" s="245"/>
      <c r="P56" s="245"/>
      <c r="Q56" s="245"/>
      <c r="R56" s="245"/>
      <c r="S56" s="245"/>
      <c r="T56" s="245"/>
      <c r="U56" s="245"/>
      <c r="V56" s="245"/>
      <c r="W56" s="245"/>
      <c r="X56" s="245"/>
      <c r="AB56" s="11"/>
      <c r="AN56" s="274"/>
      <c r="AO56" s="17"/>
      <c r="AP56" s="174"/>
      <c r="AQ56" s="2935"/>
      <c r="AR56" s="2935"/>
      <c r="AS56" s="2935"/>
      <c r="AT56" s="2935"/>
      <c r="AU56" s="2935"/>
      <c r="AV56" s="2935"/>
      <c r="AW56" s="2935"/>
      <c r="AX56" s="2935"/>
      <c r="AY56" s="2935"/>
      <c r="AZ56" s="2935"/>
      <c r="BA56" s="2935"/>
      <c r="BB56" s="2935"/>
      <c r="BC56" s="2935"/>
      <c r="BD56" s="2935"/>
      <c r="BE56" s="2935"/>
      <c r="BF56" s="2935"/>
      <c r="BG56" s="2935"/>
      <c r="BH56" s="2935"/>
      <c r="BI56" s="2935"/>
      <c r="BJ56" s="2935"/>
      <c r="BK56" s="2935"/>
      <c r="BL56" s="2935"/>
      <c r="BM56" s="2935"/>
      <c r="BN56" s="2936"/>
    </row>
    <row r="57" spans="1:66" ht="14.1" customHeight="1">
      <c r="A57" s="245"/>
      <c r="B57" s="14"/>
      <c r="C57" s="228" t="s">
        <v>309</v>
      </c>
      <c r="D57" s="1635" t="s">
        <v>716</v>
      </c>
      <c r="E57" s="1635"/>
      <c r="F57" s="1635"/>
      <c r="G57" s="1635"/>
      <c r="H57" s="1635"/>
      <c r="I57" s="1635"/>
      <c r="J57" s="1635"/>
      <c r="K57" s="1635"/>
      <c r="L57" s="1635"/>
      <c r="M57" s="1635"/>
      <c r="N57" s="1635"/>
      <c r="O57" s="1635"/>
      <c r="P57" s="1635"/>
      <c r="Q57" s="1635"/>
      <c r="R57" s="1635"/>
      <c r="S57" s="1635"/>
      <c r="T57" s="1635"/>
      <c r="U57" s="1635"/>
      <c r="V57" s="1635"/>
      <c r="W57" s="1635"/>
      <c r="X57" s="1635"/>
      <c r="Y57" s="1635"/>
      <c r="Z57" s="1635"/>
      <c r="AA57" s="231"/>
      <c r="AB57" s="244" t="s">
        <v>15</v>
      </c>
      <c r="AC57" s="2804" t="s">
        <v>257</v>
      </c>
      <c r="AD57" s="2804"/>
      <c r="AE57" s="2804"/>
      <c r="AF57" s="2804"/>
      <c r="AG57" s="2804"/>
      <c r="AH57" s="2804"/>
      <c r="AI57" s="2804"/>
      <c r="AJ57" s="2804"/>
      <c r="AK57" s="2804"/>
      <c r="AL57" s="2804"/>
      <c r="AM57" s="2937"/>
      <c r="AN57" s="274"/>
      <c r="AO57" s="17"/>
      <c r="AP57" s="1168" t="s">
        <v>124</v>
      </c>
      <c r="AQ57" s="22" t="s">
        <v>228</v>
      </c>
      <c r="AR57" s="4"/>
      <c r="AS57" s="4"/>
      <c r="AT57" s="4"/>
      <c r="AU57" s="4"/>
      <c r="AV57" s="4"/>
      <c r="AW57" s="4"/>
      <c r="AX57" s="4"/>
      <c r="AY57" s="4"/>
      <c r="AZ57" s="4"/>
      <c r="BA57" s="4"/>
      <c r="BB57" s="4"/>
      <c r="BC57" s="4"/>
      <c r="BD57" s="4"/>
      <c r="BE57" s="4"/>
      <c r="BF57" s="4"/>
      <c r="BG57" s="4"/>
      <c r="BH57" s="4"/>
      <c r="BI57" s="4"/>
      <c r="BN57" s="1173"/>
    </row>
    <row r="58" spans="1:66" ht="14.1" customHeight="1">
      <c r="A58" s="245"/>
      <c r="B58" s="14"/>
      <c r="C58" s="228"/>
      <c r="D58" s="958"/>
      <c r="E58" s="958"/>
      <c r="F58" s="958"/>
      <c r="G58" s="958"/>
      <c r="H58" s="958"/>
      <c r="I58" s="958"/>
      <c r="J58" s="958"/>
      <c r="K58" s="958"/>
      <c r="L58" s="958"/>
      <c r="M58" s="958"/>
      <c r="N58" s="958"/>
      <c r="O58" s="958"/>
      <c r="P58" s="958"/>
      <c r="Q58" s="958"/>
      <c r="R58" s="958"/>
      <c r="S58" s="958"/>
      <c r="T58" s="958"/>
      <c r="U58" s="958"/>
      <c r="V58" s="958"/>
      <c r="W58" s="958"/>
      <c r="X58" s="958"/>
      <c r="Y58" s="958"/>
      <c r="Z58" s="958"/>
      <c r="AA58" s="231"/>
      <c r="AB58" s="244"/>
      <c r="AC58" s="1638" t="s">
        <v>861</v>
      </c>
      <c r="AD58" s="1638"/>
      <c r="AE58" s="1638"/>
      <c r="AF58" s="1638"/>
      <c r="AG58" s="1638"/>
      <c r="AH58" s="1638"/>
      <c r="AI58" s="1638"/>
      <c r="AJ58" s="1638"/>
      <c r="AK58" s="1638"/>
      <c r="AL58" s="1638"/>
      <c r="AM58" s="2938"/>
      <c r="AN58" s="274"/>
      <c r="AO58" s="17"/>
      <c r="AP58" s="174"/>
      <c r="AQ58" s="1638" t="s">
        <v>347</v>
      </c>
      <c r="AR58" s="1638"/>
      <c r="AS58" s="1638"/>
      <c r="AT58" s="1638"/>
      <c r="AU58" s="1638"/>
      <c r="AV58" s="1638"/>
      <c r="AW58" s="1638"/>
      <c r="AX58" s="1638"/>
      <c r="AY58" s="1638"/>
      <c r="AZ58" s="1638"/>
      <c r="BA58" s="1638"/>
      <c r="BB58" s="1638"/>
      <c r="BC58" s="1638"/>
      <c r="BD58" s="1638"/>
      <c r="BE58" s="1638"/>
      <c r="BF58" s="1638"/>
      <c r="BG58" s="1638"/>
      <c r="BH58" s="1638"/>
      <c r="BI58" s="1638"/>
      <c r="BJ58" s="1638"/>
      <c r="BK58" s="1638"/>
      <c r="BL58" s="1638"/>
      <c r="BM58" s="1638"/>
      <c r="BN58" s="1173"/>
    </row>
    <row r="59" spans="1:66" ht="14.1" customHeight="1">
      <c r="A59" s="245"/>
      <c r="B59" s="14"/>
      <c r="C59" s="245"/>
      <c r="D59" s="245"/>
      <c r="E59" s="245"/>
      <c r="F59" s="245"/>
      <c r="G59" s="245"/>
      <c r="H59" s="245"/>
      <c r="I59" s="245"/>
      <c r="J59" s="245"/>
      <c r="K59" s="245"/>
      <c r="L59" s="245"/>
      <c r="M59" s="245"/>
      <c r="N59" s="245"/>
      <c r="O59" s="245"/>
      <c r="P59" s="245"/>
      <c r="Q59" s="257"/>
      <c r="R59" s="257"/>
      <c r="S59" s="1"/>
      <c r="T59" s="263"/>
      <c r="U59" s="263"/>
      <c r="V59" s="245"/>
      <c r="W59" s="245"/>
      <c r="X59" s="245"/>
      <c r="AB59" s="11"/>
      <c r="AN59" s="274"/>
      <c r="AO59" s="17"/>
      <c r="AP59" s="174"/>
      <c r="AQ59" s="1638"/>
      <c r="AR59" s="1638"/>
      <c r="AS59" s="1638"/>
      <c r="AT59" s="1638"/>
      <c r="AU59" s="1638"/>
      <c r="AV59" s="1638"/>
      <c r="AW59" s="1638"/>
      <c r="AX59" s="1638"/>
      <c r="AY59" s="1638"/>
      <c r="AZ59" s="1638"/>
      <c r="BA59" s="1638"/>
      <c r="BB59" s="1638"/>
      <c r="BC59" s="1638"/>
      <c r="BD59" s="1638"/>
      <c r="BE59" s="1638"/>
      <c r="BF59" s="1638"/>
      <c r="BG59" s="1638"/>
      <c r="BH59" s="1638"/>
      <c r="BI59" s="1638"/>
      <c r="BJ59" s="1638"/>
      <c r="BK59" s="1638"/>
      <c r="BL59" s="1638"/>
      <c r="BM59" s="1638"/>
      <c r="BN59" s="1173"/>
    </row>
    <row r="60" spans="1:66" ht="14.1" customHeight="1">
      <c r="A60" s="245"/>
      <c r="B60" s="14"/>
      <c r="C60" s="939" t="s">
        <v>453</v>
      </c>
      <c r="D60" s="1641" t="s">
        <v>717</v>
      </c>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59"/>
      <c r="AB60" s="19"/>
      <c r="AC60" s="235"/>
      <c r="AD60" s="235"/>
      <c r="AE60" s="235"/>
      <c r="AF60" s="235"/>
      <c r="AG60" s="235"/>
      <c r="AH60" s="235"/>
      <c r="AI60" s="235"/>
      <c r="AJ60" s="235"/>
      <c r="AK60" s="235"/>
      <c r="AL60" s="235"/>
      <c r="AM60" s="235"/>
      <c r="AN60" s="153"/>
      <c r="AO60" s="17"/>
      <c r="AP60" s="1174"/>
      <c r="AQ60" s="2801"/>
      <c r="AR60" s="2801"/>
      <c r="AS60" s="2801"/>
      <c r="AT60" s="2801"/>
      <c r="AU60" s="2801"/>
      <c r="AV60" s="2801"/>
      <c r="AW60" s="2801"/>
      <c r="AX60" s="2801"/>
      <c r="AY60" s="2801"/>
      <c r="AZ60" s="2801"/>
      <c r="BA60" s="2801"/>
      <c r="BB60" s="2801"/>
      <c r="BC60" s="2801"/>
      <c r="BD60" s="2801"/>
      <c r="BE60" s="2801"/>
      <c r="BF60" s="2801"/>
      <c r="BG60" s="2801"/>
      <c r="BH60" s="2801"/>
      <c r="BI60" s="2801"/>
      <c r="BJ60" s="2801"/>
      <c r="BK60" s="2801"/>
      <c r="BL60" s="2801"/>
      <c r="BM60" s="2801"/>
      <c r="BN60" s="1175"/>
    </row>
    <row r="61" spans="1:66" ht="14.1" customHeight="1">
      <c r="A61" s="245"/>
      <c r="B61" s="14"/>
      <c r="C61" s="245"/>
      <c r="D61" s="1641"/>
      <c r="E61" s="1641"/>
      <c r="F61" s="1641"/>
      <c r="G61" s="1641"/>
      <c r="H61" s="1641"/>
      <c r="I61" s="1641"/>
      <c r="J61" s="1641"/>
      <c r="K61" s="1641"/>
      <c r="L61" s="1641"/>
      <c r="M61" s="1641"/>
      <c r="N61" s="1641"/>
      <c r="O61" s="1641"/>
      <c r="P61" s="1641"/>
      <c r="Q61" s="1641"/>
      <c r="R61" s="1641"/>
      <c r="S61" s="1641"/>
      <c r="T61" s="1641"/>
      <c r="U61" s="1641"/>
      <c r="V61" s="1641"/>
      <c r="W61" s="1641"/>
      <c r="X61" s="1641"/>
      <c r="Y61" s="1641"/>
      <c r="Z61" s="1641"/>
      <c r="AA61" s="59"/>
      <c r="AB61" s="164"/>
      <c r="AC61" s="165"/>
      <c r="AD61" s="165"/>
      <c r="AE61" s="165"/>
      <c r="AF61" s="165"/>
      <c r="AG61" s="165"/>
      <c r="AH61" s="165"/>
      <c r="AI61" s="165"/>
      <c r="AJ61" s="264"/>
      <c r="AK61" s="264"/>
      <c r="AL61" s="264"/>
      <c r="AM61" s="264"/>
      <c r="AN61" s="25"/>
      <c r="AO61" s="17"/>
    </row>
    <row r="62" spans="1:66" ht="14.1" customHeight="1" thickBot="1">
      <c r="B62" s="161"/>
      <c r="C62" s="8"/>
      <c r="D62" s="8"/>
      <c r="E62" s="8"/>
      <c r="F62" s="8"/>
      <c r="G62" s="8"/>
      <c r="H62" s="8"/>
      <c r="I62" s="8"/>
      <c r="J62" s="8"/>
      <c r="K62" s="8"/>
      <c r="L62" s="8"/>
      <c r="M62" s="8"/>
      <c r="N62" s="8"/>
      <c r="O62" s="8"/>
      <c r="P62" s="8"/>
      <c r="Q62" s="8"/>
      <c r="R62" s="8"/>
      <c r="S62" s="8"/>
      <c r="T62" s="8"/>
      <c r="U62" s="8"/>
      <c r="V62" s="8"/>
      <c r="W62" s="8"/>
      <c r="X62" s="8"/>
      <c r="Y62" s="46"/>
      <c r="Z62" s="46"/>
      <c r="AA62" s="46"/>
      <c r="AB62" s="222"/>
      <c r="AC62" s="46"/>
      <c r="AD62" s="46"/>
      <c r="AE62" s="46"/>
      <c r="AF62" s="46"/>
      <c r="AG62" s="46"/>
      <c r="AH62" s="46"/>
      <c r="AI62" s="46"/>
      <c r="AJ62" s="46"/>
      <c r="AK62" s="46"/>
      <c r="AL62" s="310"/>
      <c r="AM62" s="8"/>
      <c r="AN62" s="607"/>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algorithmName="SHA-512" hashValue="7Rm65IlVXeXA7rKJ26DaiWku9HVdctR0WKqEyDW8YPPkhx2BtN4Tnfehd8WRUT9KDKq9o23Cy8QcwJif7i1giA==" saltValue="2knfvPu14LW4SX5tMzh2Lw==" spinCount="100000" sheet="1" formatCells="0" formatColumns="0" formatRows="0" insertColumns="0" insertRows="0"/>
  <mergeCells count="82">
    <mergeCell ref="AU30:AX30"/>
    <mergeCell ref="AZ30:BA30"/>
    <mergeCell ref="D6:Y6"/>
    <mergeCell ref="D8:AA8"/>
    <mergeCell ref="AC28:AM29"/>
    <mergeCell ref="AC7:AM9"/>
    <mergeCell ref="D22:Y22"/>
    <mergeCell ref="AC18:AN24"/>
    <mergeCell ref="AC25:AM27"/>
    <mergeCell ref="D24:Y24"/>
    <mergeCell ref="AC12:AM12"/>
    <mergeCell ref="D18:Z19"/>
    <mergeCell ref="D20:Z20"/>
    <mergeCell ref="D28:Z28"/>
    <mergeCell ref="D15:Z16"/>
    <mergeCell ref="AP15:BO23"/>
    <mergeCell ref="A1:AN1"/>
    <mergeCell ref="B3:AA3"/>
    <mergeCell ref="AB3:AN3"/>
    <mergeCell ref="AC6:AM6"/>
    <mergeCell ref="B38:C38"/>
    <mergeCell ref="AC32:AM36"/>
    <mergeCell ref="B28:C28"/>
    <mergeCell ref="B18:C18"/>
    <mergeCell ref="B12:C12"/>
    <mergeCell ref="B4:C4"/>
    <mergeCell ref="AC30:AM31"/>
    <mergeCell ref="D9:Z10"/>
    <mergeCell ref="S31:W31"/>
    <mergeCell ref="D4:Z4"/>
    <mergeCell ref="D12:Z12"/>
    <mergeCell ref="D13:Z14"/>
    <mergeCell ref="D46:Z47"/>
    <mergeCell ref="E42:Y42"/>
    <mergeCell ref="Q53:T53"/>
    <mergeCell ref="H40:L40"/>
    <mergeCell ref="O40:T40"/>
    <mergeCell ref="C42:D42"/>
    <mergeCell ref="AC40:AM40"/>
    <mergeCell ref="C54:D54"/>
    <mergeCell ref="AQ43:BN56"/>
    <mergeCell ref="AQ58:BM60"/>
    <mergeCell ref="AC54:AM55"/>
    <mergeCell ref="AC57:AM57"/>
    <mergeCell ref="AC58:AM58"/>
    <mergeCell ref="AC46:AM46"/>
    <mergeCell ref="AC47:AM47"/>
    <mergeCell ref="AC50:AL50"/>
    <mergeCell ref="AC49:AM49"/>
    <mergeCell ref="AC43:AM44"/>
    <mergeCell ref="AC51:AM53"/>
    <mergeCell ref="C43:D43"/>
    <mergeCell ref="Q55:R55"/>
    <mergeCell ref="U55:X55"/>
    <mergeCell ref="D60:Z61"/>
    <mergeCell ref="D51:Z51"/>
    <mergeCell ref="D57:Z57"/>
    <mergeCell ref="E43:Z44"/>
    <mergeCell ref="D35:Z36"/>
    <mergeCell ref="E55:P55"/>
    <mergeCell ref="U53:V53"/>
    <mergeCell ref="E52:I52"/>
    <mergeCell ref="J52:Z52"/>
    <mergeCell ref="Y55:Z55"/>
    <mergeCell ref="D49:R49"/>
    <mergeCell ref="T49:U49"/>
    <mergeCell ref="C52:D52"/>
    <mergeCell ref="M53:N53"/>
    <mergeCell ref="E54:Y54"/>
    <mergeCell ref="E53:L53"/>
    <mergeCell ref="AC39:AM39"/>
    <mergeCell ref="D29:Y29"/>
    <mergeCell ref="E31:H31"/>
    <mergeCell ref="I31:J31"/>
    <mergeCell ref="K31:N31"/>
    <mergeCell ref="O31:P31"/>
    <mergeCell ref="D30:Y30"/>
    <mergeCell ref="J33:V33"/>
    <mergeCell ref="E32:Y32"/>
    <mergeCell ref="G33:I33"/>
    <mergeCell ref="D38:Z38"/>
    <mergeCell ref="D39:Z39"/>
  </mergeCells>
  <phoneticPr fontId="4"/>
  <conditionalFormatting sqref="D9 U53:V53 Y55:Z55">
    <cfRule type="containsBlanks" dxfId="284" priority="12">
      <formula>LEN(TRIM(D9))=0</formula>
    </cfRule>
  </conditionalFormatting>
  <conditionalFormatting sqref="I31:J31 O31:P31">
    <cfRule type="containsBlanks" dxfId="283" priority="4">
      <formula>LEN(TRIM(I31))=0</formula>
    </cfRule>
  </conditionalFormatting>
  <conditionalFormatting sqref="J52">
    <cfRule type="containsBlanks" dxfId="282" priority="1">
      <formula>LEN(TRIM(J52))=0</formula>
    </cfRule>
  </conditionalFormatting>
  <conditionalFormatting sqref="J33:V33">
    <cfRule type="containsBlanks" dxfId="281" priority="5">
      <formula>LEN(TRIM(J33))=0</formula>
    </cfRule>
  </conditionalFormatting>
  <conditionalFormatting sqref="M53:N53">
    <cfRule type="containsBlanks" dxfId="280" priority="10">
      <formula>LEN(TRIM(M53))=0</formula>
    </cfRule>
  </conditionalFormatting>
  <conditionalFormatting sqref="Q55:R55">
    <cfRule type="containsBlanks" dxfId="279" priority="8">
      <formula>LEN(TRIM(Q55))=0</formula>
    </cfRule>
  </conditionalFormatting>
  <conditionalFormatting sqref="S31">
    <cfRule type="containsBlanks" dxfId="278" priority="3">
      <formula>LEN(TRIM(S31))=0</formula>
    </cfRule>
  </conditionalFormatting>
  <conditionalFormatting sqref="T49:U49">
    <cfRule type="containsBlanks" dxfId="277" priority="11">
      <formula>LEN(TRIM(T49))=0</formula>
    </cfRule>
  </conditionalFormatting>
  <dataValidations count="1">
    <dataValidation type="list" allowBlank="1" showInputMessage="1" sqref="S31:W31" xr:uid="{70535997-AA7A-4FF8-BA30-3E0E17726E83}">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fitToWidth="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8681"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668682"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668683"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668692" r:id="rId7" name="Check Box 20">
              <controlPr defaultSize="0" autoFill="0" autoLine="0" autoPict="0">
                <anchor moveWithCells="1">
                  <from>
                    <xdr:col>17</xdr:col>
                    <xdr:colOff>152400</xdr:colOff>
                    <xdr:row>35</xdr:row>
                    <xdr:rowOff>123825</xdr:rowOff>
                  </from>
                  <to>
                    <xdr:col>20</xdr:col>
                    <xdr:colOff>171450</xdr:colOff>
                    <xdr:row>36</xdr:row>
                    <xdr:rowOff>152400</xdr:rowOff>
                  </to>
                </anchor>
              </controlPr>
            </control>
          </mc:Choice>
        </mc:AlternateContent>
        <mc:AlternateContent xmlns:mc="http://schemas.openxmlformats.org/markup-compatibility/2006">
          <mc:Choice Requires="x14">
            <control shapeId="668693" r:id="rId8" name="Check Box 21">
              <controlPr defaultSize="0" autoFill="0" autoLine="0" autoPict="0">
                <anchor moveWithCells="1">
                  <from>
                    <xdr:col>21</xdr:col>
                    <xdr:colOff>38100</xdr:colOff>
                    <xdr:row>35</xdr:row>
                    <xdr:rowOff>123825</xdr:rowOff>
                  </from>
                  <to>
                    <xdr:col>24</xdr:col>
                    <xdr:colOff>47625</xdr:colOff>
                    <xdr:row>36</xdr:row>
                    <xdr:rowOff>142875</xdr:rowOff>
                  </to>
                </anchor>
              </controlPr>
            </control>
          </mc:Choice>
        </mc:AlternateContent>
        <mc:AlternateContent xmlns:mc="http://schemas.openxmlformats.org/markup-compatibility/2006">
          <mc:Choice Requires="x14">
            <control shapeId="668694" r:id="rId9" name="Check Box 22">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668695" r:id="rId10" name="Check Box 23">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668699" r:id="rId11" name="Check Box 27">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668700" r:id="rId12" name="Check Box 28">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668701" r:id="rId13" name="Check Box 29">
              <controlPr defaultSize="0" autoFill="0" autoLine="0" autoPict="0">
                <anchor moveWithCells="1">
                  <from>
                    <xdr:col>17</xdr:col>
                    <xdr:colOff>152400</xdr:colOff>
                    <xdr:row>12</xdr:row>
                    <xdr:rowOff>161925</xdr:rowOff>
                  </from>
                  <to>
                    <xdr:col>20</xdr:col>
                    <xdr:colOff>171450</xdr:colOff>
                    <xdr:row>14</xdr:row>
                    <xdr:rowOff>9525</xdr:rowOff>
                  </to>
                </anchor>
              </controlPr>
            </control>
          </mc:Choice>
        </mc:AlternateContent>
        <mc:AlternateContent xmlns:mc="http://schemas.openxmlformats.org/markup-compatibility/2006">
          <mc:Choice Requires="x14">
            <control shapeId="668702" r:id="rId14" name="Check Box 30">
              <controlPr defaultSize="0" autoFill="0" autoLine="0" autoPict="0">
                <anchor moveWithCells="1">
                  <from>
                    <xdr:col>21</xdr:col>
                    <xdr:colOff>38100</xdr:colOff>
                    <xdr:row>12</xdr:row>
                    <xdr:rowOff>161925</xdr:rowOff>
                  </from>
                  <to>
                    <xdr:col>24</xdr:col>
                    <xdr:colOff>47625</xdr:colOff>
                    <xdr:row>14</xdr:row>
                    <xdr:rowOff>9525</xdr:rowOff>
                  </to>
                </anchor>
              </controlPr>
            </control>
          </mc:Choice>
        </mc:AlternateContent>
        <mc:AlternateContent xmlns:mc="http://schemas.openxmlformats.org/markup-compatibility/2006">
          <mc:Choice Requires="x14">
            <control shapeId="668727" r:id="rId15" name="Check Box 55">
              <controlPr defaultSize="0" autoFill="0" autoLine="0" autoPict="0">
                <anchor moveWithCells="1">
                  <from>
                    <xdr:col>17</xdr:col>
                    <xdr:colOff>152400</xdr:colOff>
                    <xdr:row>3</xdr:row>
                    <xdr:rowOff>133350</xdr:rowOff>
                  </from>
                  <to>
                    <xdr:col>20</xdr:col>
                    <xdr:colOff>171450</xdr:colOff>
                    <xdr:row>4</xdr:row>
                    <xdr:rowOff>152400</xdr:rowOff>
                  </to>
                </anchor>
              </controlPr>
            </control>
          </mc:Choice>
        </mc:AlternateContent>
        <mc:AlternateContent xmlns:mc="http://schemas.openxmlformats.org/markup-compatibility/2006">
          <mc:Choice Requires="x14">
            <control shapeId="668728" r:id="rId16" name="Check Box 56">
              <controlPr defaultSize="0" autoFill="0" autoLine="0" autoPict="0">
                <anchor moveWithCells="1">
                  <from>
                    <xdr:col>21</xdr:col>
                    <xdr:colOff>38100</xdr:colOff>
                    <xdr:row>3</xdr:row>
                    <xdr:rowOff>133350</xdr:rowOff>
                  </from>
                  <to>
                    <xdr:col>24</xdr:col>
                    <xdr:colOff>47625</xdr:colOff>
                    <xdr:row>4</xdr:row>
                    <xdr:rowOff>152400</xdr:rowOff>
                  </to>
                </anchor>
              </controlPr>
            </control>
          </mc:Choice>
        </mc:AlternateContent>
        <mc:AlternateContent xmlns:mc="http://schemas.openxmlformats.org/markup-compatibility/2006">
          <mc:Choice Requires="x14">
            <control shapeId="668729" r:id="rId17" name="Check Box 57">
              <controlPr defaultSize="0" autoFill="0" autoLine="0" autoPict="0">
                <anchor moveWithCells="1">
                  <from>
                    <xdr:col>17</xdr:col>
                    <xdr:colOff>152400</xdr:colOff>
                    <xdr:row>5</xdr:row>
                    <xdr:rowOff>0</xdr:rowOff>
                  </from>
                  <to>
                    <xdr:col>20</xdr:col>
                    <xdr:colOff>171450</xdr:colOff>
                    <xdr:row>6</xdr:row>
                    <xdr:rowOff>19050</xdr:rowOff>
                  </to>
                </anchor>
              </controlPr>
            </control>
          </mc:Choice>
        </mc:AlternateContent>
        <mc:AlternateContent xmlns:mc="http://schemas.openxmlformats.org/markup-compatibility/2006">
          <mc:Choice Requires="x14">
            <control shapeId="668730" r:id="rId18" name="Check Box 58">
              <controlPr defaultSize="0" autoFill="0" autoLine="0" autoPict="0">
                <anchor moveWithCells="1">
                  <from>
                    <xdr:col>21</xdr:col>
                    <xdr:colOff>38100</xdr:colOff>
                    <xdr:row>5</xdr:row>
                    <xdr:rowOff>0</xdr:rowOff>
                  </from>
                  <to>
                    <xdr:col>24</xdr:col>
                    <xdr:colOff>47625</xdr:colOff>
                    <xdr:row>6</xdr:row>
                    <xdr:rowOff>19050</xdr:rowOff>
                  </to>
                </anchor>
              </controlPr>
            </control>
          </mc:Choice>
        </mc:AlternateContent>
        <mc:AlternateContent xmlns:mc="http://schemas.openxmlformats.org/markup-compatibility/2006">
          <mc:Choice Requires="x14">
            <control shapeId="668737" r:id="rId19" name="Check Box 65">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668738" r:id="rId20" name="Check Box 66">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668739" r:id="rId21" name="Check Box 67">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668740" r:id="rId22" name="Check Box 68">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668741" r:id="rId23" name="Check Box 69">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668742" r:id="rId24" name="Check Box 70">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668684" r:id="rId25" name="Check Box 153">
              <controlPr defaultSize="0" autoFill="0" autoLine="0" autoPict="0">
                <anchor moveWithCells="1">
                  <from>
                    <xdr:col>23</xdr:col>
                    <xdr:colOff>76200</xdr:colOff>
                    <xdr:row>31</xdr:row>
                    <xdr:rowOff>161925</xdr:rowOff>
                  </from>
                  <to>
                    <xdr:col>25</xdr:col>
                    <xdr:colOff>161925</xdr:colOff>
                    <xdr:row>32</xdr:row>
                    <xdr:rowOff>152400</xdr:rowOff>
                  </to>
                </anchor>
              </controlPr>
            </control>
          </mc:Choice>
        </mc:AlternateContent>
        <mc:AlternateContent xmlns:mc="http://schemas.openxmlformats.org/markup-compatibility/2006">
          <mc:Choice Requires="x14">
            <control shapeId="668685" r:id="rId26"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668745"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668746"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668747" r:id="rId29" name="Check Box 75">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668748"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668749" r:id="rId31" name="Check Box 77">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668750" r:id="rId32" name="Check Box 78">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668751" r:id="rId33" name="Check Box 79">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668752" r:id="rId34" name="Check Box 80">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668757" r:id="rId35" name="Check Box 85">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668758" r:id="rId36" name="Check Box 86">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668759" r:id="rId37" name="Check Box 87">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668760" r:id="rId38" name="Check Box 88">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mc:AlternateContent xmlns:mc="http://schemas.openxmlformats.org/markup-compatibility/2006">
          <mc:Choice Requires="x14">
            <control shapeId="668761" r:id="rId39" name="Check Box 89">
              <controlPr defaultSize="0" autoFill="0" autoLine="0" autoPict="0">
                <anchor moveWithCells="1">
                  <from>
                    <xdr:col>14</xdr:col>
                    <xdr:colOff>123825</xdr:colOff>
                    <xdr:row>46</xdr:row>
                    <xdr:rowOff>28575</xdr:rowOff>
                  </from>
                  <to>
                    <xdr:col>17</xdr:col>
                    <xdr:colOff>142875</xdr:colOff>
                    <xdr:row>47</xdr:row>
                    <xdr:rowOff>47625</xdr:rowOff>
                  </to>
                </anchor>
              </controlPr>
            </control>
          </mc:Choice>
        </mc:AlternateContent>
        <mc:AlternateContent xmlns:mc="http://schemas.openxmlformats.org/markup-compatibility/2006">
          <mc:Choice Requires="x14">
            <control shapeId="668762" r:id="rId40" name="Check Box 90">
              <controlPr defaultSize="0" autoFill="0" autoLine="0" autoPict="0">
                <anchor moveWithCells="1">
                  <from>
                    <xdr:col>18</xdr:col>
                    <xdr:colOff>9525</xdr:colOff>
                    <xdr:row>46</xdr:row>
                    <xdr:rowOff>28575</xdr:rowOff>
                  </from>
                  <to>
                    <xdr:col>21</xdr:col>
                    <xdr:colOff>19050</xdr:colOff>
                    <xdr:row>47</xdr:row>
                    <xdr:rowOff>47625</xdr:rowOff>
                  </to>
                </anchor>
              </controlPr>
            </control>
          </mc:Choice>
        </mc:AlternateContent>
        <mc:AlternateContent xmlns:mc="http://schemas.openxmlformats.org/markup-compatibility/2006">
          <mc:Choice Requires="x14">
            <control shapeId="668763" r:id="rId41" name="Check Box 91">
              <controlPr defaultSize="0" autoFill="0" autoLine="0" autoPict="0">
                <anchor moveWithCells="1">
                  <from>
                    <xdr:col>21</xdr:col>
                    <xdr:colOff>85725</xdr:colOff>
                    <xdr:row>46</xdr:row>
                    <xdr:rowOff>28575</xdr:rowOff>
                  </from>
                  <to>
                    <xdr:col>25</xdr:col>
                    <xdr:colOff>19050</xdr:colOff>
                    <xdr:row>47</xdr:row>
                    <xdr:rowOff>66675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BAF1C-0C3A-41B6-9936-E493B1FDD35F}">
  <sheetPr>
    <tabColor rgb="FFFFC000"/>
    <pageSetUpPr fitToPage="1"/>
  </sheetPr>
  <dimension ref="A1:BO70"/>
  <sheetViews>
    <sheetView showGridLines="0" view="pageBreakPreview" topLeftCell="A7" zoomScaleNormal="100" zoomScaleSheetLayoutView="100" workbookViewId="0">
      <selection activeCell="K23" sqref="K23:O24"/>
    </sheetView>
  </sheetViews>
  <sheetFormatPr defaultColWidth="8" defaultRowHeight="12"/>
  <cols>
    <col min="1" max="1" width="1.375" style="12" customWidth="1"/>
    <col min="2" max="12" width="2.375" style="12" customWidth="1"/>
    <col min="13" max="13" width="2.375" style="247" customWidth="1"/>
    <col min="14" max="101" width="2.375" style="12" customWidth="1"/>
    <col min="102" max="16384" width="8" style="12"/>
  </cols>
  <sheetData>
    <row r="1" spans="1:67" ht="14.1" customHeight="1">
      <c r="A1" s="1770" t="s">
        <v>1526</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N1" s="1770"/>
      <c r="AO1" s="382"/>
      <c r="AP1" s="382"/>
      <c r="AQ1" s="382"/>
      <c r="AR1" s="382"/>
      <c r="AS1" s="382"/>
    </row>
    <row r="2" spans="1:67" ht="5.0999999999999996" customHeight="1" thickBot="1"/>
    <row r="3" spans="1:67" ht="14.1" customHeight="1">
      <c r="B3" s="1769" t="s">
        <v>1267</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2563"/>
      <c r="AB3" s="1766" t="s">
        <v>115</v>
      </c>
      <c r="AC3" s="1767"/>
      <c r="AD3" s="1767"/>
      <c r="AE3" s="1767"/>
      <c r="AF3" s="1767"/>
      <c r="AG3" s="1767"/>
      <c r="AH3" s="1767"/>
      <c r="AI3" s="1767"/>
      <c r="AJ3" s="1767"/>
      <c r="AK3" s="1767"/>
      <c r="AL3" s="1767"/>
      <c r="AM3" s="1767"/>
      <c r="AN3" s="1768"/>
      <c r="AO3" s="22"/>
    </row>
    <row r="4" spans="1:67" ht="14.1" customHeight="1">
      <c r="B4" s="2493" t="s">
        <v>489</v>
      </c>
      <c r="C4" s="2494"/>
      <c r="D4" s="2481" t="s">
        <v>1268</v>
      </c>
      <c r="E4" s="2481"/>
      <c r="F4" s="2481"/>
      <c r="G4" s="2481"/>
      <c r="H4" s="2481"/>
      <c r="I4" s="2481"/>
      <c r="J4" s="2481"/>
      <c r="K4" s="2481"/>
      <c r="L4" s="2481"/>
      <c r="M4" s="2481"/>
      <c r="N4" s="2481"/>
      <c r="O4" s="2481"/>
      <c r="P4" s="2481"/>
      <c r="Q4" s="2481"/>
      <c r="R4" s="2481"/>
      <c r="S4" s="2481"/>
      <c r="T4" s="2481"/>
      <c r="U4" s="2481"/>
      <c r="V4" s="2481"/>
      <c r="W4" s="2481"/>
      <c r="X4" s="2481"/>
      <c r="Y4" s="2481"/>
      <c r="Z4" s="2481"/>
      <c r="AA4" s="709"/>
      <c r="AD4" s="51"/>
      <c r="AE4" s="51"/>
      <c r="AF4" s="51"/>
      <c r="AG4" s="51"/>
      <c r="AH4" s="51"/>
      <c r="AI4" s="51"/>
      <c r="AJ4" s="51"/>
      <c r="AK4" s="51"/>
      <c r="AL4" s="51"/>
      <c r="AM4" s="51"/>
      <c r="AN4" s="168"/>
      <c r="AO4" s="22"/>
    </row>
    <row r="5" spans="1:67" ht="14.1" customHeight="1">
      <c r="B5" s="166"/>
      <c r="C5" s="386" t="s">
        <v>146</v>
      </c>
      <c r="D5" s="2952" t="s">
        <v>1149</v>
      </c>
      <c r="E5" s="2952"/>
      <c r="F5" s="2952"/>
      <c r="G5" s="2952"/>
      <c r="H5" s="2952"/>
      <c r="I5" s="2952"/>
      <c r="J5" s="2952"/>
      <c r="K5" s="2952"/>
      <c r="L5" s="2952"/>
      <c r="M5" s="2952"/>
      <c r="N5" s="2952"/>
      <c r="O5" s="2952"/>
      <c r="P5" s="2952"/>
      <c r="Q5" s="2952"/>
      <c r="R5" s="2952"/>
      <c r="S5" s="2952"/>
      <c r="T5" s="2952"/>
      <c r="U5" s="2952"/>
      <c r="V5" s="2952"/>
      <c r="W5" s="2952"/>
      <c r="X5" s="2952"/>
      <c r="Y5" s="2952"/>
      <c r="Z5" s="2952"/>
      <c r="AA5" s="35"/>
      <c r="AB5" s="51"/>
      <c r="AC5" s="51"/>
      <c r="AD5" s="51"/>
      <c r="AE5" s="51"/>
      <c r="AF5" s="51"/>
      <c r="AG5" s="51"/>
      <c r="AH5" s="51"/>
      <c r="AI5" s="51"/>
      <c r="AJ5" s="51"/>
      <c r="AK5" s="51"/>
      <c r="AL5" s="51"/>
      <c r="AM5" s="51"/>
      <c r="AN5" s="168"/>
      <c r="AO5" s="22"/>
    </row>
    <row r="6" spans="1:67" ht="6.75" customHeight="1">
      <c r="B6" s="166"/>
      <c r="C6" s="228"/>
      <c r="D6" s="245"/>
      <c r="E6" s="245"/>
      <c r="F6" s="245"/>
      <c r="G6" s="245"/>
      <c r="H6" s="245"/>
      <c r="I6" s="245"/>
      <c r="J6" s="245"/>
      <c r="K6" s="245"/>
      <c r="L6" s="245"/>
      <c r="M6" s="245"/>
      <c r="N6" s="245"/>
      <c r="O6" s="245"/>
      <c r="P6" s="245"/>
      <c r="Q6" s="245"/>
      <c r="R6" s="245"/>
      <c r="S6" s="245"/>
      <c r="T6" s="245"/>
      <c r="U6" s="245"/>
      <c r="V6" s="245"/>
      <c r="W6" s="245"/>
      <c r="X6" s="245"/>
      <c r="Y6" s="245"/>
      <c r="Z6" s="245"/>
      <c r="AA6" s="51"/>
      <c r="AB6" s="167"/>
      <c r="AC6" s="51"/>
      <c r="AD6" s="51"/>
      <c r="AE6" s="51"/>
      <c r="AF6" s="51"/>
      <c r="AG6" s="51"/>
      <c r="AH6" s="51"/>
      <c r="AI6" s="51"/>
      <c r="AJ6" s="51"/>
      <c r="AK6" s="51"/>
      <c r="AL6" s="51"/>
      <c r="AM6" s="51"/>
      <c r="AN6" s="168"/>
      <c r="AO6" s="22"/>
    </row>
    <row r="7" spans="1:67" ht="14.1" customHeight="1">
      <c r="A7" s="245"/>
      <c r="B7" s="1630" t="s">
        <v>643</v>
      </c>
      <c r="C7" s="1631"/>
      <c r="D7" s="1632" t="s">
        <v>1204</v>
      </c>
      <c r="E7" s="1632"/>
      <c r="F7" s="1632"/>
      <c r="G7" s="1632"/>
      <c r="H7" s="1632"/>
      <c r="I7" s="1632"/>
      <c r="J7" s="1632"/>
      <c r="K7" s="1632"/>
      <c r="L7" s="1632"/>
      <c r="M7" s="1632"/>
      <c r="N7" s="1632"/>
      <c r="O7" s="1632"/>
      <c r="P7" s="1632"/>
      <c r="Q7" s="1632"/>
      <c r="R7" s="1632"/>
      <c r="S7" s="1632"/>
      <c r="T7" s="1632"/>
      <c r="U7" s="1632"/>
      <c r="V7" s="1632"/>
      <c r="W7" s="1632"/>
      <c r="X7" s="1632"/>
      <c r="Y7" s="1632"/>
      <c r="Z7" s="1632"/>
      <c r="AA7" s="1632"/>
      <c r="AB7" s="1632"/>
      <c r="AC7" s="1632"/>
      <c r="AD7" s="1632"/>
      <c r="AE7" s="1632"/>
      <c r="AF7" s="1632"/>
      <c r="AG7" s="1632"/>
      <c r="AH7" s="1632"/>
      <c r="AI7" s="1632"/>
      <c r="AJ7" s="1632"/>
      <c r="AK7" s="1632"/>
      <c r="AL7" s="1632"/>
      <c r="AM7" s="1632"/>
      <c r="AN7" s="190"/>
    </row>
    <row r="8" spans="1:67" ht="14.1" customHeight="1">
      <c r="A8" s="245"/>
      <c r="B8" s="14"/>
      <c r="C8" s="228" t="s">
        <v>36</v>
      </c>
      <c r="D8" s="1667" t="s">
        <v>1269</v>
      </c>
      <c r="E8" s="1667"/>
      <c r="F8" s="1667"/>
      <c r="G8" s="1667"/>
      <c r="H8" s="1667"/>
      <c r="I8" s="1667"/>
      <c r="J8" s="1667"/>
      <c r="K8" s="1667"/>
      <c r="L8" s="1667"/>
      <c r="M8" s="1667"/>
      <c r="N8" s="1667"/>
      <c r="O8" s="1667"/>
      <c r="P8" s="1667"/>
      <c r="Q8" s="1667"/>
      <c r="R8" s="1667"/>
      <c r="S8" s="1667"/>
      <c r="T8" s="1667"/>
      <c r="U8" s="1667"/>
      <c r="V8" s="1667"/>
      <c r="W8" s="1667"/>
      <c r="X8" s="1667"/>
      <c r="Y8" s="1667"/>
      <c r="Z8" s="1667"/>
      <c r="AA8" s="1667"/>
      <c r="AB8" s="1667"/>
      <c r="AC8" s="1667"/>
      <c r="AD8" s="1667"/>
      <c r="AE8" s="1667"/>
      <c r="AF8" s="1667"/>
      <c r="AG8" s="1667"/>
      <c r="AH8" s="1667"/>
      <c r="AI8" s="1667"/>
      <c r="AJ8" s="1667"/>
      <c r="AK8" s="1667"/>
      <c r="AL8" s="1667"/>
      <c r="AM8" s="1667"/>
      <c r="AN8" s="16"/>
    </row>
    <row r="9" spans="1:67" ht="14.1" customHeight="1">
      <c r="A9" s="245"/>
      <c r="B9" s="14"/>
      <c r="C9" s="2953" t="s">
        <v>1203</v>
      </c>
      <c r="D9" s="2956" t="s">
        <v>244</v>
      </c>
      <c r="E9" s="2957"/>
      <c r="F9" s="2958"/>
      <c r="G9" s="2962" t="s">
        <v>242</v>
      </c>
      <c r="H9" s="2963"/>
      <c r="I9" s="2963"/>
      <c r="J9" s="2963"/>
      <c r="K9" s="2964"/>
      <c r="L9" s="2088" t="s">
        <v>54</v>
      </c>
      <c r="M9" s="2089"/>
      <c r="N9" s="2090"/>
      <c r="O9" s="2968" t="s">
        <v>243</v>
      </c>
      <c r="P9" s="2969"/>
      <c r="Q9" s="2969"/>
      <c r="R9" s="2970"/>
      <c r="S9" s="2088" t="s">
        <v>51</v>
      </c>
      <c r="T9" s="2089"/>
      <c r="U9" s="2089"/>
      <c r="V9" s="2089"/>
      <c r="W9" s="2089"/>
      <c r="X9" s="2089"/>
      <c r="Y9" s="2089"/>
      <c r="Z9" s="2089"/>
      <c r="AA9" s="2090"/>
      <c r="AB9" s="2974" t="s">
        <v>246</v>
      </c>
      <c r="AC9" s="2975"/>
      <c r="AD9" s="2975"/>
      <c r="AE9" s="2975"/>
      <c r="AF9" s="2975"/>
      <c r="AG9" s="2975"/>
      <c r="AH9" s="2976"/>
      <c r="AI9" s="2956" t="s">
        <v>230</v>
      </c>
      <c r="AJ9" s="2957"/>
      <c r="AK9" s="2957"/>
      <c r="AL9" s="2957"/>
      <c r="AM9" s="2958"/>
      <c r="AN9" s="16"/>
      <c r="AP9" s="245" t="s">
        <v>251</v>
      </c>
    </row>
    <row r="10" spans="1:67" ht="14.1" customHeight="1">
      <c r="A10" s="245"/>
      <c r="B10" s="14"/>
      <c r="C10" s="2954"/>
      <c r="D10" s="2959"/>
      <c r="E10" s="2960"/>
      <c r="F10" s="2961"/>
      <c r="G10" s="2965"/>
      <c r="H10" s="2966"/>
      <c r="I10" s="2966"/>
      <c r="J10" s="2966"/>
      <c r="K10" s="2967"/>
      <c r="L10" s="2446"/>
      <c r="M10" s="2447"/>
      <c r="N10" s="2448"/>
      <c r="O10" s="2971"/>
      <c r="P10" s="2972"/>
      <c r="Q10" s="2972"/>
      <c r="R10" s="2973"/>
      <c r="S10" s="2446"/>
      <c r="T10" s="2447"/>
      <c r="U10" s="2447"/>
      <c r="V10" s="2447"/>
      <c r="W10" s="2447"/>
      <c r="X10" s="2447"/>
      <c r="Y10" s="2447"/>
      <c r="Z10" s="2447"/>
      <c r="AA10" s="2448"/>
      <c r="AB10" s="2446" t="s">
        <v>245</v>
      </c>
      <c r="AC10" s="2447"/>
      <c r="AD10" s="2977" t="s">
        <v>247</v>
      </c>
      <c r="AE10" s="2978"/>
      <c r="AF10" s="2978"/>
      <c r="AG10" s="2978"/>
      <c r="AH10" s="2979"/>
      <c r="AI10" s="2959"/>
      <c r="AJ10" s="2960"/>
      <c r="AK10" s="2960"/>
      <c r="AL10" s="2960"/>
      <c r="AM10" s="2961"/>
      <c r="AN10" s="16"/>
      <c r="AP10" s="228"/>
      <c r="AQ10" s="2997" t="s">
        <v>250</v>
      </c>
      <c r="AR10" s="2997"/>
      <c r="AS10" s="2997"/>
      <c r="AT10" s="2997"/>
      <c r="AU10" s="2997"/>
      <c r="AV10" s="2997"/>
      <c r="AW10" s="2997"/>
      <c r="AX10" s="2999" t="s">
        <v>1623</v>
      </c>
      <c r="AY10" s="2999"/>
      <c r="AZ10" s="2999"/>
      <c r="BA10" s="2999"/>
      <c r="BB10" s="2999"/>
      <c r="BC10" s="2999"/>
      <c r="BD10" s="2999"/>
      <c r="BE10" s="2999"/>
      <c r="BF10" s="2999"/>
      <c r="BG10" s="2999"/>
      <c r="BH10" s="2999"/>
      <c r="BI10" s="2999"/>
      <c r="BJ10" s="2999"/>
      <c r="BK10" s="2999"/>
      <c r="BL10" s="2999"/>
      <c r="BM10" s="2999"/>
      <c r="BN10" s="2999"/>
      <c r="BO10" s="2999"/>
    </row>
    <row r="11" spans="1:67" ht="14.1" customHeight="1">
      <c r="A11" s="245"/>
      <c r="B11" s="14"/>
      <c r="C11" s="2954"/>
      <c r="D11" s="3001" t="s">
        <v>1155</v>
      </c>
      <c r="E11" s="3001"/>
      <c r="F11" s="3001"/>
      <c r="G11" s="3002" t="s">
        <v>1722</v>
      </c>
      <c r="H11" s="3002"/>
      <c r="I11" s="3002"/>
      <c r="J11" s="3002"/>
      <c r="K11" s="3002"/>
      <c r="L11" s="3003" t="s">
        <v>229</v>
      </c>
      <c r="M11" s="3003"/>
      <c r="N11" s="3003"/>
      <c r="O11" s="3003" t="s">
        <v>1150</v>
      </c>
      <c r="P11" s="3003"/>
      <c r="Q11" s="3003"/>
      <c r="R11" s="3003"/>
      <c r="S11" s="3004">
        <v>44256</v>
      </c>
      <c r="T11" s="3004"/>
      <c r="U11" s="3004"/>
      <c r="V11" s="3005"/>
      <c r="W11" s="710" t="s">
        <v>11</v>
      </c>
      <c r="X11" s="3006">
        <v>44316</v>
      </c>
      <c r="Y11" s="3004"/>
      <c r="Z11" s="3004"/>
      <c r="AA11" s="3004"/>
      <c r="AB11" s="3002" t="s">
        <v>258</v>
      </c>
      <c r="AC11" s="3007"/>
      <c r="AD11" s="3008" t="s">
        <v>1152</v>
      </c>
      <c r="AE11" s="3002"/>
      <c r="AF11" s="3002"/>
      <c r="AG11" s="3002"/>
      <c r="AH11" s="3002"/>
      <c r="AI11" s="3009"/>
      <c r="AJ11" s="3009"/>
      <c r="AK11" s="3009"/>
      <c r="AL11" s="3009"/>
      <c r="AM11" s="3009"/>
      <c r="AN11" s="16"/>
      <c r="AP11" s="228"/>
      <c r="AQ11" s="2998"/>
      <c r="AR11" s="2998"/>
      <c r="AS11" s="2998"/>
      <c r="AT11" s="2998"/>
      <c r="AU11" s="2998"/>
      <c r="AV11" s="2998"/>
      <c r="AW11" s="2998"/>
      <c r="AX11" s="3000"/>
      <c r="AY11" s="3000"/>
      <c r="AZ11" s="3000"/>
      <c r="BA11" s="3000"/>
      <c r="BB11" s="3000"/>
      <c r="BC11" s="3000"/>
      <c r="BD11" s="3000"/>
      <c r="BE11" s="3000"/>
      <c r="BF11" s="3000"/>
      <c r="BG11" s="3000"/>
      <c r="BH11" s="3000"/>
      <c r="BI11" s="3000"/>
      <c r="BJ11" s="3000"/>
      <c r="BK11" s="3000"/>
      <c r="BL11" s="3000"/>
      <c r="BM11" s="3000"/>
      <c r="BN11" s="3000"/>
      <c r="BO11" s="3000"/>
    </row>
    <row r="12" spans="1:67" ht="14.1" customHeight="1">
      <c r="A12" s="245"/>
      <c r="B12" s="14"/>
      <c r="C12" s="2954"/>
      <c r="D12" s="2980"/>
      <c r="E12" s="2980"/>
      <c r="F12" s="2980"/>
      <c r="G12" s="2981"/>
      <c r="H12" s="2981"/>
      <c r="I12" s="2981"/>
      <c r="J12" s="2981"/>
      <c r="K12" s="2981"/>
      <c r="L12" s="2982"/>
      <c r="M12" s="2982"/>
      <c r="N12" s="2982"/>
      <c r="O12" s="2982"/>
      <c r="P12" s="2982"/>
      <c r="Q12" s="2982"/>
      <c r="R12" s="2982"/>
      <c r="S12" s="2983"/>
      <c r="T12" s="2983"/>
      <c r="U12" s="2983"/>
      <c r="V12" s="2984"/>
      <c r="W12" s="733" t="s">
        <v>11</v>
      </c>
      <c r="X12" s="2985"/>
      <c r="Y12" s="2983"/>
      <c r="Z12" s="2983"/>
      <c r="AA12" s="2983"/>
      <c r="AB12" s="2981"/>
      <c r="AC12" s="2986"/>
      <c r="AD12" s="2987"/>
      <c r="AE12" s="2981"/>
      <c r="AF12" s="2981"/>
      <c r="AG12" s="2981"/>
      <c r="AH12" s="2981"/>
      <c r="AI12" s="2988"/>
      <c r="AJ12" s="2988"/>
      <c r="AK12" s="2988"/>
      <c r="AL12" s="2988"/>
      <c r="AM12" s="2988"/>
      <c r="AN12" s="16"/>
      <c r="AQ12" s="3010" t="s">
        <v>249</v>
      </c>
      <c r="AR12" s="1961"/>
      <c r="AS12" s="1961"/>
      <c r="AT12" s="1961"/>
      <c r="AU12" s="1961"/>
      <c r="AV12" s="1961"/>
      <c r="AW12" s="1961"/>
      <c r="AX12" s="3014" t="s">
        <v>1624</v>
      </c>
      <c r="AY12" s="3015"/>
      <c r="AZ12" s="3015"/>
      <c r="BA12" s="3015"/>
      <c r="BB12" s="3015"/>
      <c r="BC12" s="3015"/>
      <c r="BD12" s="3015"/>
      <c r="BE12" s="3015"/>
      <c r="BF12" s="3015"/>
      <c r="BG12" s="3015"/>
      <c r="BH12" s="3015"/>
      <c r="BI12" s="3015"/>
      <c r="BJ12" s="3015"/>
      <c r="BK12" s="3015"/>
      <c r="BL12" s="3015"/>
      <c r="BM12" s="3015"/>
      <c r="BN12" s="3015"/>
      <c r="BO12" s="3016"/>
    </row>
    <row r="13" spans="1:67" ht="14.1" customHeight="1">
      <c r="A13" s="245"/>
      <c r="B13" s="14"/>
      <c r="C13" s="2954"/>
      <c r="D13" s="2980"/>
      <c r="E13" s="2980"/>
      <c r="F13" s="2980"/>
      <c r="G13" s="2981"/>
      <c r="H13" s="2981"/>
      <c r="I13" s="2981"/>
      <c r="J13" s="2981"/>
      <c r="K13" s="2981"/>
      <c r="L13" s="2982"/>
      <c r="M13" s="2982"/>
      <c r="N13" s="2982"/>
      <c r="O13" s="2982"/>
      <c r="P13" s="2982"/>
      <c r="Q13" s="2982"/>
      <c r="R13" s="2982"/>
      <c r="S13" s="2983"/>
      <c r="T13" s="2983"/>
      <c r="U13" s="2983"/>
      <c r="V13" s="2984"/>
      <c r="W13" s="733" t="s">
        <v>11</v>
      </c>
      <c r="X13" s="2985"/>
      <c r="Y13" s="2983"/>
      <c r="Z13" s="2983"/>
      <c r="AA13" s="2983"/>
      <c r="AB13" s="2981"/>
      <c r="AC13" s="2986"/>
      <c r="AD13" s="2987"/>
      <c r="AE13" s="2981"/>
      <c r="AF13" s="2981"/>
      <c r="AG13" s="2981"/>
      <c r="AH13" s="2981"/>
      <c r="AI13" s="2988"/>
      <c r="AJ13" s="2988"/>
      <c r="AK13" s="2988"/>
      <c r="AL13" s="2988"/>
      <c r="AM13" s="2988"/>
      <c r="AN13" s="16"/>
      <c r="AQ13" s="3011"/>
      <c r="AR13" s="1632"/>
      <c r="AS13" s="1632"/>
      <c r="AT13" s="1632"/>
      <c r="AU13" s="1632"/>
      <c r="AV13" s="1632"/>
      <c r="AW13" s="1632"/>
      <c r="AX13" s="3017"/>
      <c r="AY13" s="2691"/>
      <c r="AZ13" s="2691"/>
      <c r="BA13" s="2691"/>
      <c r="BB13" s="2691"/>
      <c r="BC13" s="2691"/>
      <c r="BD13" s="2691"/>
      <c r="BE13" s="2691"/>
      <c r="BF13" s="2691"/>
      <c r="BG13" s="2691"/>
      <c r="BH13" s="2691"/>
      <c r="BI13" s="2691"/>
      <c r="BJ13" s="2691"/>
      <c r="BK13" s="2691"/>
      <c r="BL13" s="2691"/>
      <c r="BM13" s="2691"/>
      <c r="BN13" s="2691"/>
      <c r="BO13" s="3018"/>
    </row>
    <row r="14" spans="1:67" ht="14.1" customHeight="1">
      <c r="A14" s="245"/>
      <c r="B14" s="14"/>
      <c r="C14" s="2954"/>
      <c r="D14" s="2980"/>
      <c r="E14" s="2980"/>
      <c r="F14" s="2980"/>
      <c r="G14" s="2981"/>
      <c r="H14" s="2981"/>
      <c r="I14" s="2981"/>
      <c r="J14" s="2981"/>
      <c r="K14" s="2981"/>
      <c r="L14" s="2982"/>
      <c r="M14" s="2982"/>
      <c r="N14" s="2982"/>
      <c r="O14" s="2982"/>
      <c r="P14" s="2982"/>
      <c r="Q14" s="2982"/>
      <c r="R14" s="2982"/>
      <c r="S14" s="2983"/>
      <c r="T14" s="2983"/>
      <c r="U14" s="2983"/>
      <c r="V14" s="2984"/>
      <c r="W14" s="733" t="s">
        <v>11</v>
      </c>
      <c r="X14" s="2985"/>
      <c r="Y14" s="2983"/>
      <c r="Z14" s="2983"/>
      <c r="AA14" s="2983"/>
      <c r="AB14" s="2981"/>
      <c r="AC14" s="2986"/>
      <c r="AD14" s="2987"/>
      <c r="AE14" s="2981"/>
      <c r="AF14" s="2981"/>
      <c r="AG14" s="2981"/>
      <c r="AH14" s="2981"/>
      <c r="AI14" s="2988"/>
      <c r="AJ14" s="2988"/>
      <c r="AK14" s="2988"/>
      <c r="AL14" s="2988"/>
      <c r="AM14" s="2988"/>
      <c r="AN14" s="16"/>
      <c r="AQ14" s="3011"/>
      <c r="AR14" s="1632"/>
      <c r="AS14" s="1632"/>
      <c r="AT14" s="1632"/>
      <c r="AU14" s="1632"/>
      <c r="AV14" s="1632"/>
      <c r="AW14" s="1632"/>
      <c r="AX14" s="3017"/>
      <c r="AY14" s="2691"/>
      <c r="AZ14" s="2691"/>
      <c r="BA14" s="2691"/>
      <c r="BB14" s="2691"/>
      <c r="BC14" s="2691"/>
      <c r="BD14" s="2691"/>
      <c r="BE14" s="2691"/>
      <c r="BF14" s="2691"/>
      <c r="BG14" s="2691"/>
      <c r="BH14" s="2691"/>
      <c r="BI14" s="2691"/>
      <c r="BJ14" s="2691"/>
      <c r="BK14" s="2691"/>
      <c r="BL14" s="2691"/>
      <c r="BM14" s="2691"/>
      <c r="BN14" s="2691"/>
      <c r="BO14" s="3018"/>
    </row>
    <row r="15" spans="1:67" ht="14.1" customHeight="1">
      <c r="A15" s="245"/>
      <c r="B15" s="232"/>
      <c r="C15" s="2954"/>
      <c r="D15" s="3022"/>
      <c r="E15" s="3023"/>
      <c r="F15" s="3024"/>
      <c r="G15" s="2986"/>
      <c r="H15" s="2992"/>
      <c r="I15" s="2992"/>
      <c r="J15" s="2992"/>
      <c r="K15" s="2993"/>
      <c r="L15" s="3025"/>
      <c r="M15" s="3026"/>
      <c r="N15" s="3027"/>
      <c r="O15" s="3025"/>
      <c r="P15" s="3026"/>
      <c r="Q15" s="3026"/>
      <c r="R15" s="3027"/>
      <c r="S15" s="2984"/>
      <c r="T15" s="2989"/>
      <c r="U15" s="2989"/>
      <c r="V15" s="2989"/>
      <c r="W15" s="733" t="s">
        <v>11</v>
      </c>
      <c r="X15" s="2989"/>
      <c r="Y15" s="2989"/>
      <c r="Z15" s="2989"/>
      <c r="AA15" s="2985"/>
      <c r="AB15" s="2986"/>
      <c r="AC15" s="2990"/>
      <c r="AD15" s="2991"/>
      <c r="AE15" s="2992"/>
      <c r="AF15" s="2992"/>
      <c r="AG15" s="2992"/>
      <c r="AH15" s="2993"/>
      <c r="AI15" s="2994"/>
      <c r="AJ15" s="2995"/>
      <c r="AK15" s="2995"/>
      <c r="AL15" s="2995"/>
      <c r="AM15" s="2996"/>
      <c r="AN15" s="16"/>
      <c r="AQ15" s="3011"/>
      <c r="AR15" s="1632"/>
      <c r="AS15" s="1632"/>
      <c r="AT15" s="1632"/>
      <c r="AU15" s="1632"/>
      <c r="AV15" s="1632"/>
      <c r="AW15" s="1632"/>
      <c r="AX15" s="3017"/>
      <c r="AY15" s="2691"/>
      <c r="AZ15" s="2691"/>
      <c r="BA15" s="2691"/>
      <c r="BB15" s="2691"/>
      <c r="BC15" s="2691"/>
      <c r="BD15" s="2691"/>
      <c r="BE15" s="2691"/>
      <c r="BF15" s="2691"/>
      <c r="BG15" s="2691"/>
      <c r="BH15" s="2691"/>
      <c r="BI15" s="2691"/>
      <c r="BJ15" s="2691"/>
      <c r="BK15" s="2691"/>
      <c r="BL15" s="2691"/>
      <c r="BM15" s="2691"/>
      <c r="BN15" s="2691"/>
      <c r="BO15" s="3018"/>
    </row>
    <row r="16" spans="1:67" ht="14.1" customHeight="1">
      <c r="A16" s="245"/>
      <c r="B16" s="14"/>
      <c r="C16" s="2955"/>
      <c r="D16" s="3028"/>
      <c r="E16" s="3028"/>
      <c r="F16" s="3028"/>
      <c r="G16" s="3029"/>
      <c r="H16" s="3029"/>
      <c r="I16" s="3029"/>
      <c r="J16" s="3029"/>
      <c r="K16" s="3029"/>
      <c r="L16" s="3030"/>
      <c r="M16" s="3030"/>
      <c r="N16" s="3030"/>
      <c r="O16" s="3030"/>
      <c r="P16" s="3030"/>
      <c r="Q16" s="3030"/>
      <c r="R16" s="3030"/>
      <c r="S16" s="3031"/>
      <c r="T16" s="3031"/>
      <c r="U16" s="3031"/>
      <c r="V16" s="3032"/>
      <c r="W16" s="734" t="s">
        <v>11</v>
      </c>
      <c r="X16" s="3033"/>
      <c r="Y16" s="3031"/>
      <c r="Z16" s="3031"/>
      <c r="AA16" s="3031"/>
      <c r="AB16" s="3029"/>
      <c r="AC16" s="3034"/>
      <c r="AD16" s="3035"/>
      <c r="AE16" s="3029"/>
      <c r="AF16" s="3029"/>
      <c r="AG16" s="3029"/>
      <c r="AH16" s="3029"/>
      <c r="AI16" s="3036"/>
      <c r="AJ16" s="3036"/>
      <c r="AK16" s="3036"/>
      <c r="AL16" s="3036"/>
      <c r="AM16" s="3036"/>
      <c r="AN16" s="16"/>
      <c r="AO16" s="711"/>
      <c r="AP16" s="195"/>
      <c r="AQ16" s="3012"/>
      <c r="AR16" s="3013"/>
      <c r="AS16" s="3013"/>
      <c r="AT16" s="3013"/>
      <c r="AU16" s="3013"/>
      <c r="AV16" s="3013"/>
      <c r="AW16" s="3013"/>
      <c r="AX16" s="3019"/>
      <c r="AY16" s="3020"/>
      <c r="AZ16" s="3020"/>
      <c r="BA16" s="3020"/>
      <c r="BB16" s="3020"/>
      <c r="BC16" s="3020"/>
      <c r="BD16" s="3020"/>
      <c r="BE16" s="3020"/>
      <c r="BF16" s="3020"/>
      <c r="BG16" s="3020"/>
      <c r="BH16" s="3020"/>
      <c r="BI16" s="3020"/>
      <c r="BJ16" s="3020"/>
      <c r="BK16" s="3020"/>
      <c r="BL16" s="3020"/>
      <c r="BM16" s="3020"/>
      <c r="BN16" s="3020"/>
      <c r="BO16" s="3021"/>
    </row>
    <row r="17" spans="1:67" ht="14.1" customHeight="1">
      <c r="A17" s="245"/>
      <c r="B17" s="14"/>
      <c r="C17" s="605"/>
      <c r="D17" s="605"/>
      <c r="E17" s="605"/>
      <c r="F17" s="605"/>
      <c r="G17" s="605"/>
      <c r="H17" s="605"/>
      <c r="I17" s="605"/>
      <c r="J17" s="38"/>
      <c r="K17" s="38"/>
      <c r="L17" s="38"/>
      <c r="M17" s="602"/>
      <c r="N17" s="38"/>
      <c r="O17" s="38"/>
      <c r="P17" s="38"/>
      <c r="Q17" s="38"/>
      <c r="R17" s="38"/>
      <c r="S17" s="38"/>
      <c r="T17" s="38"/>
      <c r="U17" s="38"/>
      <c r="V17" s="38"/>
      <c r="W17" s="712"/>
      <c r="X17" s="712"/>
      <c r="Y17" s="712"/>
      <c r="Z17" s="712"/>
      <c r="AA17" s="712"/>
      <c r="AB17" s="713"/>
      <c r="AC17" s="196"/>
      <c r="AD17" s="712"/>
      <c r="AE17" s="712"/>
      <c r="AF17" s="712"/>
      <c r="AG17" s="196"/>
      <c r="AH17" s="196"/>
      <c r="AI17" s="196"/>
      <c r="AN17" s="16"/>
      <c r="AQ17" s="3010" t="s">
        <v>1625</v>
      </c>
      <c r="AR17" s="1961"/>
      <c r="AS17" s="1961"/>
      <c r="AT17" s="1961"/>
      <c r="AU17" s="1961"/>
      <c r="AV17" s="1961"/>
      <c r="AW17" s="1961"/>
      <c r="AX17" s="3014" t="s">
        <v>1478</v>
      </c>
      <c r="AY17" s="3015"/>
      <c r="AZ17" s="3015"/>
      <c r="BA17" s="3015"/>
      <c r="BB17" s="3015"/>
      <c r="BC17" s="3015"/>
      <c r="BD17" s="3015"/>
      <c r="BE17" s="3015"/>
      <c r="BF17" s="3015"/>
      <c r="BG17" s="3015"/>
      <c r="BH17" s="3015"/>
      <c r="BI17" s="3015"/>
      <c r="BJ17" s="3015"/>
      <c r="BK17" s="3015"/>
      <c r="BL17" s="3015"/>
      <c r="BM17" s="3015"/>
      <c r="BN17" s="3015"/>
      <c r="BO17" s="3016"/>
    </row>
    <row r="18" spans="1:67" ht="14.1" customHeight="1">
      <c r="A18" s="245"/>
      <c r="B18" s="17"/>
      <c r="C18" s="228" t="s">
        <v>33</v>
      </c>
      <c r="D18" s="2445" t="s">
        <v>1660</v>
      </c>
      <c r="E18" s="2445"/>
      <c r="F18" s="2445"/>
      <c r="G18" s="2445"/>
      <c r="H18" s="2445"/>
      <c r="I18" s="2445"/>
      <c r="J18" s="2445"/>
      <c r="K18" s="2445"/>
      <c r="L18" s="2445"/>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190"/>
      <c r="AQ18" s="3037"/>
      <c r="AR18" s="1667"/>
      <c r="AS18" s="1667"/>
      <c r="AT18" s="1667"/>
      <c r="AU18" s="1667"/>
      <c r="AV18" s="1667"/>
      <c r="AW18" s="1667"/>
      <c r="AX18" s="3038"/>
      <c r="AY18" s="3039"/>
      <c r="AZ18" s="3039"/>
      <c r="BA18" s="3039"/>
      <c r="BB18" s="3039"/>
      <c r="BC18" s="3039"/>
      <c r="BD18" s="3039"/>
      <c r="BE18" s="3039"/>
      <c r="BF18" s="3039"/>
      <c r="BG18" s="3039"/>
      <c r="BH18" s="3039"/>
      <c r="BI18" s="3039"/>
      <c r="BJ18" s="3039"/>
      <c r="BK18" s="3039"/>
      <c r="BL18" s="3039"/>
      <c r="BM18" s="3039"/>
      <c r="BN18" s="3039"/>
      <c r="BO18" s="3040"/>
    </row>
    <row r="19" spans="1:67" ht="14.1" customHeight="1">
      <c r="A19" s="245"/>
      <c r="B19" s="14"/>
      <c r="C19" s="2953" t="s">
        <v>1203</v>
      </c>
      <c r="D19" s="2956" t="s">
        <v>244</v>
      </c>
      <c r="E19" s="2957"/>
      <c r="F19" s="2958"/>
      <c r="G19" s="3041" t="s">
        <v>826</v>
      </c>
      <c r="H19" s="2610"/>
      <c r="I19" s="2610"/>
      <c r="J19" s="2610"/>
      <c r="K19" s="2088" t="s">
        <v>52</v>
      </c>
      <c r="L19" s="2089"/>
      <c r="M19" s="2089"/>
      <c r="N19" s="2089"/>
      <c r="O19" s="2089"/>
      <c r="P19" s="2956" t="s">
        <v>378</v>
      </c>
      <c r="Q19" s="2958"/>
      <c r="R19" s="2610" t="s">
        <v>54</v>
      </c>
      <c r="S19" s="2610"/>
      <c r="T19" s="2610"/>
      <c r="U19" s="2610"/>
      <c r="V19" s="2000" t="s">
        <v>94</v>
      </c>
      <c r="W19" s="2090"/>
      <c r="X19" s="2968" t="s">
        <v>243</v>
      </c>
      <c r="Y19" s="2969"/>
      <c r="Z19" s="2969"/>
      <c r="AA19" s="2970"/>
      <c r="AB19" s="2088" t="s">
        <v>55</v>
      </c>
      <c r="AC19" s="2089"/>
      <c r="AD19" s="2089"/>
      <c r="AE19" s="2089"/>
      <c r="AF19" s="2089"/>
      <c r="AG19" s="2089"/>
      <c r="AH19" s="2089"/>
      <c r="AI19" s="2089"/>
      <c r="AJ19" s="2089"/>
      <c r="AK19" s="2089"/>
      <c r="AL19" s="2089"/>
      <c r="AM19" s="2090"/>
      <c r="AN19" s="714"/>
    </row>
    <row r="20" spans="1:67" ht="14.1" customHeight="1">
      <c r="A20" s="245"/>
      <c r="B20" s="14"/>
      <c r="C20" s="2954"/>
      <c r="D20" s="2959"/>
      <c r="E20" s="2960"/>
      <c r="F20" s="2961"/>
      <c r="G20" s="2610"/>
      <c r="H20" s="2610"/>
      <c r="I20" s="2610"/>
      <c r="J20" s="2610"/>
      <c r="K20" s="2446"/>
      <c r="L20" s="2447"/>
      <c r="M20" s="2447"/>
      <c r="N20" s="2447"/>
      <c r="O20" s="2447"/>
      <c r="P20" s="2959"/>
      <c r="Q20" s="2961"/>
      <c r="R20" s="2610"/>
      <c r="S20" s="2610"/>
      <c r="T20" s="2610"/>
      <c r="U20" s="2610"/>
      <c r="V20" s="2446"/>
      <c r="W20" s="2448"/>
      <c r="X20" s="2971"/>
      <c r="Y20" s="2972"/>
      <c r="Z20" s="2972"/>
      <c r="AA20" s="2973"/>
      <c r="AB20" s="2446"/>
      <c r="AC20" s="2447"/>
      <c r="AD20" s="2447"/>
      <c r="AE20" s="2447"/>
      <c r="AF20" s="2447"/>
      <c r="AG20" s="2447"/>
      <c r="AH20" s="2447"/>
      <c r="AI20" s="2447"/>
      <c r="AJ20" s="2447"/>
      <c r="AK20" s="2447"/>
      <c r="AL20" s="2447"/>
      <c r="AM20" s="2448"/>
      <c r="AN20" s="714"/>
      <c r="AO20" s="245"/>
      <c r="AP20" s="245"/>
    </row>
    <row r="21" spans="1:67" ht="14.1" customHeight="1">
      <c r="A21" s="245"/>
      <c r="B21" s="14"/>
      <c r="C21" s="2954"/>
      <c r="D21" s="3042" t="s">
        <v>1153</v>
      </c>
      <c r="E21" s="3043"/>
      <c r="F21" s="3044"/>
      <c r="G21" s="3048">
        <v>44317</v>
      </c>
      <c r="H21" s="3049"/>
      <c r="I21" s="3049"/>
      <c r="J21" s="3050"/>
      <c r="K21" s="3054" t="s">
        <v>1723</v>
      </c>
      <c r="L21" s="3055"/>
      <c r="M21" s="3055"/>
      <c r="N21" s="3055"/>
      <c r="O21" s="3055"/>
      <c r="P21" s="3042">
        <v>30</v>
      </c>
      <c r="Q21" s="3044"/>
      <c r="R21" s="3054" t="s">
        <v>229</v>
      </c>
      <c r="S21" s="3055"/>
      <c r="T21" s="3055"/>
      <c r="U21" s="3058"/>
      <c r="V21" s="3060">
        <v>5</v>
      </c>
      <c r="W21" s="3061"/>
      <c r="X21" s="3054" t="s">
        <v>1150</v>
      </c>
      <c r="Y21" s="3055"/>
      <c r="Z21" s="3055"/>
      <c r="AA21" s="3058"/>
      <c r="AB21" s="3064" t="s">
        <v>1156</v>
      </c>
      <c r="AC21" s="3065"/>
      <c r="AD21" s="3065"/>
      <c r="AE21" s="3065"/>
      <c r="AF21" s="3065"/>
      <c r="AG21" s="3065"/>
      <c r="AH21" s="3065"/>
      <c r="AI21" s="3065"/>
      <c r="AJ21" s="3065"/>
      <c r="AK21" s="3065"/>
      <c r="AL21" s="3065"/>
      <c r="AM21" s="3066"/>
      <c r="AN21" s="16"/>
      <c r="AO21" s="245"/>
      <c r="AP21" s="245"/>
    </row>
    <row r="22" spans="1:67" ht="14.1" customHeight="1">
      <c r="A22" s="245"/>
      <c r="B22" s="14"/>
      <c r="C22" s="2954"/>
      <c r="D22" s="3045"/>
      <c r="E22" s="3046"/>
      <c r="F22" s="3047"/>
      <c r="G22" s="3051"/>
      <c r="H22" s="3052"/>
      <c r="I22" s="3052"/>
      <c r="J22" s="3053"/>
      <c r="K22" s="3056"/>
      <c r="L22" s="3057"/>
      <c r="M22" s="3057"/>
      <c r="N22" s="3057"/>
      <c r="O22" s="3057"/>
      <c r="P22" s="3045"/>
      <c r="Q22" s="3047"/>
      <c r="R22" s="3056"/>
      <c r="S22" s="3057"/>
      <c r="T22" s="3057"/>
      <c r="U22" s="3059"/>
      <c r="V22" s="3062"/>
      <c r="W22" s="3063"/>
      <c r="X22" s="3056"/>
      <c r="Y22" s="3057"/>
      <c r="Z22" s="3057"/>
      <c r="AA22" s="3059"/>
      <c r="AB22" s="3064"/>
      <c r="AC22" s="3065"/>
      <c r="AD22" s="3065"/>
      <c r="AE22" s="3065"/>
      <c r="AF22" s="3065"/>
      <c r="AG22" s="3065"/>
      <c r="AH22" s="3065"/>
      <c r="AI22" s="3065"/>
      <c r="AJ22" s="3065"/>
      <c r="AK22" s="3065"/>
      <c r="AL22" s="3065"/>
      <c r="AM22" s="3066"/>
      <c r="AN22" s="16"/>
      <c r="AO22" s="245"/>
      <c r="AP22" s="245"/>
    </row>
    <row r="23" spans="1:67" ht="14.1" customHeight="1">
      <c r="A23" s="245"/>
      <c r="B23" s="14"/>
      <c r="C23" s="2954"/>
      <c r="D23" s="3067"/>
      <c r="E23" s="3068"/>
      <c r="F23" s="3069"/>
      <c r="G23" s="3073"/>
      <c r="H23" s="3074"/>
      <c r="I23" s="3074"/>
      <c r="J23" s="3075"/>
      <c r="K23" s="3079"/>
      <c r="L23" s="3080"/>
      <c r="M23" s="3080"/>
      <c r="N23" s="3080"/>
      <c r="O23" s="3081"/>
      <c r="P23" s="3085"/>
      <c r="Q23" s="3086"/>
      <c r="R23" s="3085"/>
      <c r="S23" s="3089"/>
      <c r="T23" s="3089"/>
      <c r="U23" s="3086"/>
      <c r="V23" s="3093"/>
      <c r="W23" s="3094"/>
      <c r="X23" s="3085"/>
      <c r="Y23" s="3089"/>
      <c r="Z23" s="3089"/>
      <c r="AA23" s="3086"/>
      <c r="AB23" s="3097"/>
      <c r="AC23" s="3098"/>
      <c r="AD23" s="3098"/>
      <c r="AE23" s="3098"/>
      <c r="AF23" s="3098"/>
      <c r="AG23" s="3098"/>
      <c r="AH23" s="3098"/>
      <c r="AI23" s="3098"/>
      <c r="AJ23" s="3098"/>
      <c r="AK23" s="3098"/>
      <c r="AL23" s="3098"/>
      <c r="AM23" s="3099"/>
      <c r="AN23" s="16"/>
      <c r="AO23" s="245"/>
      <c r="AP23" s="245"/>
      <c r="AX23" s="715"/>
      <c r="AY23" s="715"/>
      <c r="AZ23" s="715"/>
      <c r="BA23" s="715"/>
      <c r="BB23" s="715"/>
      <c r="BC23" s="715"/>
      <c r="BD23" s="715"/>
      <c r="BE23" s="715"/>
      <c r="BF23" s="715"/>
      <c r="BG23" s="715"/>
      <c r="BH23" s="715"/>
      <c r="BI23" s="715"/>
      <c r="BJ23" s="715"/>
      <c r="BK23" s="715"/>
      <c r="BL23" s="715"/>
      <c r="BM23" s="715"/>
      <c r="BN23" s="715"/>
      <c r="BO23" s="715"/>
    </row>
    <row r="24" spans="1:67" ht="14.1" customHeight="1">
      <c r="A24" s="245"/>
      <c r="B24" s="14"/>
      <c r="C24" s="2954"/>
      <c r="D24" s="3070"/>
      <c r="E24" s="3071"/>
      <c r="F24" s="3072"/>
      <c r="G24" s="3076"/>
      <c r="H24" s="3077"/>
      <c r="I24" s="3077"/>
      <c r="J24" s="3078"/>
      <c r="K24" s="3082"/>
      <c r="L24" s="3083"/>
      <c r="M24" s="3083"/>
      <c r="N24" s="3083"/>
      <c r="O24" s="3084"/>
      <c r="P24" s="3087"/>
      <c r="Q24" s="3088"/>
      <c r="R24" s="3090"/>
      <c r="S24" s="3091"/>
      <c r="T24" s="3091"/>
      <c r="U24" s="3092"/>
      <c r="V24" s="3095"/>
      <c r="W24" s="3096"/>
      <c r="X24" s="3090"/>
      <c r="Y24" s="3091"/>
      <c r="Z24" s="3091"/>
      <c r="AA24" s="3092"/>
      <c r="AB24" s="3100"/>
      <c r="AC24" s="3098"/>
      <c r="AD24" s="3098"/>
      <c r="AE24" s="3098"/>
      <c r="AF24" s="3098"/>
      <c r="AG24" s="3098"/>
      <c r="AH24" s="3098"/>
      <c r="AI24" s="3098"/>
      <c r="AJ24" s="3098"/>
      <c r="AK24" s="3098"/>
      <c r="AL24" s="3098"/>
      <c r="AM24" s="3099"/>
      <c r="AN24" s="16"/>
      <c r="AX24" s="715"/>
      <c r="AY24" s="715"/>
      <c r="AZ24" s="715"/>
      <c r="BA24" s="715"/>
      <c r="BB24" s="715"/>
      <c r="BC24" s="715"/>
      <c r="BD24" s="715"/>
      <c r="BE24" s="715"/>
      <c r="BF24" s="715"/>
      <c r="BG24" s="715"/>
      <c r="BH24" s="715"/>
      <c r="BI24" s="715"/>
      <c r="BJ24" s="715"/>
      <c r="BK24" s="715"/>
      <c r="BL24" s="715"/>
      <c r="BM24" s="715"/>
      <c r="BN24" s="715"/>
      <c r="BO24" s="715"/>
    </row>
    <row r="25" spans="1:67" ht="14.1" customHeight="1">
      <c r="A25" s="245"/>
      <c r="B25" s="14"/>
      <c r="C25" s="2954"/>
      <c r="D25" s="3067"/>
      <c r="E25" s="3068"/>
      <c r="F25" s="3069"/>
      <c r="G25" s="3073"/>
      <c r="H25" s="3074"/>
      <c r="I25" s="3074"/>
      <c r="J25" s="3075"/>
      <c r="K25" s="3079"/>
      <c r="L25" s="3101"/>
      <c r="M25" s="3101"/>
      <c r="N25" s="3101"/>
      <c r="O25" s="3102"/>
      <c r="P25" s="3085"/>
      <c r="Q25" s="3086"/>
      <c r="R25" s="3085"/>
      <c r="S25" s="3089"/>
      <c r="T25" s="3089"/>
      <c r="U25" s="3086"/>
      <c r="V25" s="3093"/>
      <c r="W25" s="3094"/>
      <c r="X25" s="3085"/>
      <c r="Y25" s="3089"/>
      <c r="Z25" s="3089"/>
      <c r="AA25" s="3086"/>
      <c r="AB25" s="3097"/>
      <c r="AC25" s="3098"/>
      <c r="AD25" s="3098"/>
      <c r="AE25" s="3098"/>
      <c r="AF25" s="3098"/>
      <c r="AG25" s="3098"/>
      <c r="AH25" s="3098"/>
      <c r="AI25" s="3098"/>
      <c r="AJ25" s="3098"/>
      <c r="AK25" s="3098"/>
      <c r="AL25" s="3098"/>
      <c r="AM25" s="3099"/>
      <c r="AN25" s="16"/>
    </row>
    <row r="26" spans="1:67" ht="14.1" customHeight="1">
      <c r="A26" s="245"/>
      <c r="B26" s="14"/>
      <c r="C26" s="2954"/>
      <c r="D26" s="3070"/>
      <c r="E26" s="3071"/>
      <c r="F26" s="3072"/>
      <c r="G26" s="3076"/>
      <c r="H26" s="3077"/>
      <c r="I26" s="3077"/>
      <c r="J26" s="3078"/>
      <c r="K26" s="3103"/>
      <c r="L26" s="3104"/>
      <c r="M26" s="3104"/>
      <c r="N26" s="3104"/>
      <c r="O26" s="3105"/>
      <c r="P26" s="3087"/>
      <c r="Q26" s="3088"/>
      <c r="R26" s="3090"/>
      <c r="S26" s="3091"/>
      <c r="T26" s="3091"/>
      <c r="U26" s="3092"/>
      <c r="V26" s="3095"/>
      <c r="W26" s="3096"/>
      <c r="X26" s="3090"/>
      <c r="Y26" s="3091"/>
      <c r="Z26" s="3091"/>
      <c r="AA26" s="3092"/>
      <c r="AB26" s="3100"/>
      <c r="AC26" s="3098"/>
      <c r="AD26" s="3098"/>
      <c r="AE26" s="3098"/>
      <c r="AF26" s="3098"/>
      <c r="AG26" s="3098"/>
      <c r="AH26" s="3098"/>
      <c r="AI26" s="3098"/>
      <c r="AJ26" s="3098"/>
      <c r="AK26" s="3098"/>
      <c r="AL26" s="3098"/>
      <c r="AM26" s="3099"/>
      <c r="AN26" s="16"/>
    </row>
    <row r="27" spans="1:67" ht="14.1" customHeight="1">
      <c r="A27" s="245"/>
      <c r="B27" s="14"/>
      <c r="C27" s="2954"/>
      <c r="D27" s="3067"/>
      <c r="E27" s="3068"/>
      <c r="F27" s="3069"/>
      <c r="G27" s="3073"/>
      <c r="H27" s="3074"/>
      <c r="I27" s="3074"/>
      <c r="J27" s="3075"/>
      <c r="K27" s="3079"/>
      <c r="L27" s="3101"/>
      <c r="M27" s="3101"/>
      <c r="N27" s="3101"/>
      <c r="O27" s="3102"/>
      <c r="P27" s="3085"/>
      <c r="Q27" s="3086"/>
      <c r="R27" s="3085"/>
      <c r="S27" s="3089"/>
      <c r="T27" s="3089"/>
      <c r="U27" s="3086"/>
      <c r="V27" s="3093"/>
      <c r="W27" s="3094"/>
      <c r="X27" s="3085"/>
      <c r="Y27" s="3089"/>
      <c r="Z27" s="3089"/>
      <c r="AA27" s="3086"/>
      <c r="AB27" s="3097"/>
      <c r="AC27" s="3098"/>
      <c r="AD27" s="3098"/>
      <c r="AE27" s="3098"/>
      <c r="AF27" s="3098"/>
      <c r="AG27" s="3098"/>
      <c r="AH27" s="3098"/>
      <c r="AI27" s="3098"/>
      <c r="AJ27" s="3098"/>
      <c r="AK27" s="3098"/>
      <c r="AL27" s="3098"/>
      <c r="AM27" s="3099"/>
      <c r="AN27" s="16"/>
    </row>
    <row r="28" spans="1:67" ht="14.1" customHeight="1">
      <c r="A28" s="245"/>
      <c r="B28" s="14"/>
      <c r="C28" s="2954"/>
      <c r="D28" s="3070"/>
      <c r="E28" s="3071"/>
      <c r="F28" s="3072"/>
      <c r="G28" s="3076"/>
      <c r="H28" s="3077"/>
      <c r="I28" s="3077"/>
      <c r="J28" s="3078"/>
      <c r="K28" s="3103"/>
      <c r="L28" s="3104"/>
      <c r="M28" s="3104"/>
      <c r="N28" s="3104"/>
      <c r="O28" s="3105"/>
      <c r="P28" s="3087"/>
      <c r="Q28" s="3088"/>
      <c r="R28" s="3090"/>
      <c r="S28" s="3091"/>
      <c r="T28" s="3091"/>
      <c r="U28" s="3092"/>
      <c r="V28" s="3095"/>
      <c r="W28" s="3096"/>
      <c r="X28" s="3090"/>
      <c r="Y28" s="3091"/>
      <c r="Z28" s="3091"/>
      <c r="AA28" s="3092"/>
      <c r="AB28" s="3100"/>
      <c r="AC28" s="3098"/>
      <c r="AD28" s="3098"/>
      <c r="AE28" s="3098"/>
      <c r="AF28" s="3098"/>
      <c r="AG28" s="3098"/>
      <c r="AH28" s="3098"/>
      <c r="AI28" s="3098"/>
      <c r="AJ28" s="3098"/>
      <c r="AK28" s="3098"/>
      <c r="AL28" s="3098"/>
      <c r="AM28" s="3099"/>
      <c r="AN28" s="16"/>
    </row>
    <row r="29" spans="1:67" ht="14.1" customHeight="1">
      <c r="A29" s="245"/>
      <c r="B29" s="14"/>
      <c r="C29" s="2954"/>
      <c r="D29" s="3067"/>
      <c r="E29" s="3068"/>
      <c r="F29" s="3069"/>
      <c r="G29" s="3073"/>
      <c r="H29" s="3074"/>
      <c r="I29" s="3074"/>
      <c r="J29" s="3075"/>
      <c r="K29" s="3079"/>
      <c r="L29" s="3101"/>
      <c r="M29" s="3101"/>
      <c r="N29" s="3101"/>
      <c r="O29" s="3102"/>
      <c r="P29" s="3085"/>
      <c r="Q29" s="3086"/>
      <c r="R29" s="3085"/>
      <c r="S29" s="3089"/>
      <c r="T29" s="3089"/>
      <c r="U29" s="3086"/>
      <c r="V29" s="3093"/>
      <c r="W29" s="3094"/>
      <c r="X29" s="3085"/>
      <c r="Y29" s="3089"/>
      <c r="Z29" s="3089"/>
      <c r="AA29" s="3086"/>
      <c r="AB29" s="3097"/>
      <c r="AC29" s="3098"/>
      <c r="AD29" s="3098"/>
      <c r="AE29" s="3098"/>
      <c r="AF29" s="3098"/>
      <c r="AG29" s="3098"/>
      <c r="AH29" s="3098"/>
      <c r="AI29" s="3098"/>
      <c r="AJ29" s="3098"/>
      <c r="AK29" s="3098"/>
      <c r="AL29" s="3098"/>
      <c r="AM29" s="3099"/>
      <c r="AN29" s="16"/>
    </row>
    <row r="30" spans="1:67" ht="14.1" customHeight="1">
      <c r="A30" s="245"/>
      <c r="B30" s="14"/>
      <c r="C30" s="2954"/>
      <c r="D30" s="3070"/>
      <c r="E30" s="3071"/>
      <c r="F30" s="3072"/>
      <c r="G30" s="3076"/>
      <c r="H30" s="3077"/>
      <c r="I30" s="3077"/>
      <c r="J30" s="3078"/>
      <c r="K30" s="3103"/>
      <c r="L30" s="3104"/>
      <c r="M30" s="3104"/>
      <c r="N30" s="3104"/>
      <c r="O30" s="3105"/>
      <c r="P30" s="3087"/>
      <c r="Q30" s="3088"/>
      <c r="R30" s="3090"/>
      <c r="S30" s="3091"/>
      <c r="T30" s="3091"/>
      <c r="U30" s="3092"/>
      <c r="V30" s="3095"/>
      <c r="W30" s="3096"/>
      <c r="X30" s="3090"/>
      <c r="Y30" s="3091"/>
      <c r="Z30" s="3091"/>
      <c r="AA30" s="3092"/>
      <c r="AB30" s="3100"/>
      <c r="AC30" s="3098"/>
      <c r="AD30" s="3098"/>
      <c r="AE30" s="3098"/>
      <c r="AF30" s="3098"/>
      <c r="AG30" s="3098"/>
      <c r="AH30" s="3098"/>
      <c r="AI30" s="3098"/>
      <c r="AJ30" s="3098"/>
      <c r="AK30" s="3098"/>
      <c r="AL30" s="3098"/>
      <c r="AM30" s="3099"/>
      <c r="AN30" s="16"/>
    </row>
    <row r="31" spans="1:67" ht="14.1" customHeight="1">
      <c r="A31" s="245"/>
      <c r="B31" s="14"/>
      <c r="C31" s="2954"/>
      <c r="D31" s="3067"/>
      <c r="E31" s="3068"/>
      <c r="F31" s="3069"/>
      <c r="G31" s="3073"/>
      <c r="H31" s="3074"/>
      <c r="I31" s="3074"/>
      <c r="J31" s="3075"/>
      <c r="K31" s="3079"/>
      <c r="L31" s="3101"/>
      <c r="M31" s="3101"/>
      <c r="N31" s="3101"/>
      <c r="O31" s="3102"/>
      <c r="P31" s="3085"/>
      <c r="Q31" s="3086"/>
      <c r="R31" s="3085"/>
      <c r="S31" s="3089"/>
      <c r="T31" s="3089"/>
      <c r="U31" s="3086"/>
      <c r="V31" s="3093"/>
      <c r="W31" s="3094"/>
      <c r="X31" s="3085"/>
      <c r="Y31" s="3089"/>
      <c r="Z31" s="3089"/>
      <c r="AA31" s="3086"/>
      <c r="AB31" s="3097"/>
      <c r="AC31" s="3098"/>
      <c r="AD31" s="3098"/>
      <c r="AE31" s="3098"/>
      <c r="AF31" s="3098"/>
      <c r="AG31" s="3098"/>
      <c r="AH31" s="3098"/>
      <c r="AI31" s="3098"/>
      <c r="AJ31" s="3098"/>
      <c r="AK31" s="3098"/>
      <c r="AL31" s="3098"/>
      <c r="AM31" s="3099"/>
      <c r="AN31" s="16"/>
    </row>
    <row r="32" spans="1:67" ht="14.1" customHeight="1">
      <c r="A32" s="245"/>
      <c r="B32" s="14"/>
      <c r="C32" s="2954"/>
      <c r="D32" s="3070"/>
      <c r="E32" s="3071"/>
      <c r="F32" s="3072"/>
      <c r="G32" s="3076"/>
      <c r="H32" s="3077"/>
      <c r="I32" s="3077"/>
      <c r="J32" s="3078"/>
      <c r="K32" s="3103"/>
      <c r="L32" s="3104"/>
      <c r="M32" s="3104"/>
      <c r="N32" s="3104"/>
      <c r="O32" s="3105"/>
      <c r="P32" s="3087"/>
      <c r="Q32" s="3088"/>
      <c r="R32" s="3090"/>
      <c r="S32" s="3091"/>
      <c r="T32" s="3091"/>
      <c r="U32" s="3092"/>
      <c r="V32" s="3095"/>
      <c r="W32" s="3096"/>
      <c r="X32" s="3090"/>
      <c r="Y32" s="3091"/>
      <c r="Z32" s="3091"/>
      <c r="AA32" s="3092"/>
      <c r="AB32" s="3100"/>
      <c r="AC32" s="3098"/>
      <c r="AD32" s="3098"/>
      <c r="AE32" s="3098"/>
      <c r="AF32" s="3098"/>
      <c r="AG32" s="3098"/>
      <c r="AH32" s="3098"/>
      <c r="AI32" s="3098"/>
      <c r="AJ32" s="3098"/>
      <c r="AK32" s="3098"/>
      <c r="AL32" s="3098"/>
      <c r="AM32" s="3099"/>
      <c r="AN32" s="16"/>
    </row>
    <row r="33" spans="1:66" ht="14.1" customHeight="1">
      <c r="A33" s="245"/>
      <c r="B33" s="17"/>
      <c r="C33" s="2954"/>
      <c r="D33" s="3117"/>
      <c r="E33" s="3118"/>
      <c r="F33" s="3119"/>
      <c r="G33" s="3123"/>
      <c r="H33" s="3124"/>
      <c r="I33" s="3124"/>
      <c r="J33" s="3125"/>
      <c r="K33" s="3129"/>
      <c r="L33" s="3130"/>
      <c r="M33" s="3130"/>
      <c r="N33" s="3130"/>
      <c r="O33" s="3130"/>
      <c r="P33" s="3106"/>
      <c r="Q33" s="3132"/>
      <c r="R33" s="3107"/>
      <c r="S33" s="3107"/>
      <c r="T33" s="3107"/>
      <c r="U33" s="3107"/>
      <c r="V33" s="3135"/>
      <c r="W33" s="3136"/>
      <c r="X33" s="3106"/>
      <c r="Y33" s="3107"/>
      <c r="Z33" s="3107"/>
      <c r="AA33" s="3107"/>
      <c r="AB33" s="3110"/>
      <c r="AC33" s="3111"/>
      <c r="AD33" s="3111"/>
      <c r="AE33" s="3111"/>
      <c r="AF33" s="3111"/>
      <c r="AG33" s="3111"/>
      <c r="AH33" s="3111"/>
      <c r="AI33" s="3111"/>
      <c r="AJ33" s="3111"/>
      <c r="AK33" s="3111"/>
      <c r="AL33" s="3111"/>
      <c r="AM33" s="3112"/>
      <c r="AN33" s="16"/>
      <c r="AO33" s="228"/>
      <c r="AP33" s="22"/>
    </row>
    <row r="34" spans="1:66" ht="14.1" customHeight="1">
      <c r="A34" s="245"/>
      <c r="B34" s="17"/>
      <c r="C34" s="2955"/>
      <c r="D34" s="3120"/>
      <c r="E34" s="3121"/>
      <c r="F34" s="3122"/>
      <c r="G34" s="3126"/>
      <c r="H34" s="3127"/>
      <c r="I34" s="3127"/>
      <c r="J34" s="3128"/>
      <c r="K34" s="3131"/>
      <c r="L34" s="3131"/>
      <c r="M34" s="3131"/>
      <c r="N34" s="3131"/>
      <c r="O34" s="3131"/>
      <c r="P34" s="3133"/>
      <c r="Q34" s="3134"/>
      <c r="R34" s="3109"/>
      <c r="S34" s="3109"/>
      <c r="T34" s="3109"/>
      <c r="U34" s="3109"/>
      <c r="V34" s="3137"/>
      <c r="W34" s="3138"/>
      <c r="X34" s="3108"/>
      <c r="Y34" s="3109"/>
      <c r="Z34" s="3109"/>
      <c r="AA34" s="3109"/>
      <c r="AB34" s="3113"/>
      <c r="AC34" s="3114"/>
      <c r="AD34" s="3114"/>
      <c r="AE34" s="3114"/>
      <c r="AF34" s="3114"/>
      <c r="AG34" s="3114"/>
      <c r="AH34" s="3114"/>
      <c r="AI34" s="3114"/>
      <c r="AJ34" s="3114"/>
      <c r="AK34" s="3114"/>
      <c r="AL34" s="3114"/>
      <c r="AM34" s="3115"/>
      <c r="AN34" s="16"/>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46"/>
    </row>
    <row r="35" spans="1:66" ht="14.1" customHeight="1">
      <c r="A35" s="245"/>
      <c r="B35" s="17"/>
      <c r="C35" s="175" t="s">
        <v>146</v>
      </c>
      <c r="D35" s="3116" t="s">
        <v>652</v>
      </c>
      <c r="E35" s="3116"/>
      <c r="F35" s="3116"/>
      <c r="G35" s="3116"/>
      <c r="H35" s="3116"/>
      <c r="I35" s="3116"/>
      <c r="J35" s="3116"/>
      <c r="K35" s="3116"/>
      <c r="L35" s="3116"/>
      <c r="M35" s="3116"/>
      <c r="N35" s="3116"/>
      <c r="O35" s="3116"/>
      <c r="P35" s="3116"/>
      <c r="Q35" s="3116"/>
      <c r="R35" s="3116"/>
      <c r="S35" s="3116"/>
      <c r="T35" s="3116"/>
      <c r="U35" s="3116"/>
      <c r="V35" s="3116"/>
      <c r="W35" s="3116"/>
      <c r="X35" s="3116"/>
      <c r="Y35" s="3116"/>
      <c r="Z35" s="3116"/>
      <c r="AB35" s="19"/>
      <c r="AC35" s="253"/>
      <c r="AD35" s="253"/>
      <c r="AE35" s="253"/>
      <c r="AF35" s="253"/>
      <c r="AG35" s="253"/>
      <c r="AH35" s="253"/>
      <c r="AI35" s="253"/>
      <c r="AJ35" s="253"/>
      <c r="AK35" s="253"/>
      <c r="AL35" s="253"/>
      <c r="AM35" s="262"/>
      <c r="AN35" s="16"/>
      <c r="AP35" s="21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46"/>
    </row>
    <row r="36" spans="1:66" ht="12.95" customHeight="1">
      <c r="A36" s="245"/>
      <c r="B36" s="17"/>
      <c r="AB36" s="19"/>
      <c r="AC36" s="716"/>
      <c r="AD36" s="716"/>
      <c r="AE36" s="716"/>
      <c r="AF36" s="716"/>
      <c r="AG36" s="716"/>
      <c r="AH36" s="716"/>
      <c r="AI36" s="716"/>
      <c r="AJ36" s="716"/>
      <c r="AK36" s="716"/>
      <c r="AL36" s="716"/>
      <c r="AM36" s="716"/>
      <c r="AN36" s="16"/>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46"/>
    </row>
    <row r="37" spans="1:66" ht="14.1" customHeight="1">
      <c r="A37" s="245"/>
      <c r="B37" s="2689" t="s">
        <v>646</v>
      </c>
      <c r="C37" s="2690"/>
      <c r="D37" s="1641" t="s">
        <v>710</v>
      </c>
      <c r="E37" s="1641"/>
      <c r="F37" s="1641"/>
      <c r="G37" s="1641"/>
      <c r="H37" s="1641"/>
      <c r="I37" s="1641"/>
      <c r="J37" s="1641"/>
      <c r="K37" s="1641"/>
      <c r="L37" s="1641"/>
      <c r="M37" s="1641"/>
      <c r="N37" s="1641"/>
      <c r="O37" s="1641"/>
      <c r="P37" s="1641"/>
      <c r="Q37" s="1641"/>
      <c r="R37" s="1641"/>
      <c r="S37" s="1641"/>
      <c r="T37" s="1641"/>
      <c r="U37" s="1641"/>
      <c r="V37" s="1641"/>
      <c r="W37" s="1641"/>
      <c r="X37" s="1641"/>
      <c r="Y37" s="1641"/>
      <c r="Z37" s="1641"/>
      <c r="AB37" s="244"/>
      <c r="AC37" s="4"/>
      <c r="AD37" s="4"/>
      <c r="AE37" s="4"/>
      <c r="AF37" s="4"/>
      <c r="AG37" s="4"/>
      <c r="AH37" s="4"/>
      <c r="AI37" s="4"/>
      <c r="AJ37" s="4"/>
      <c r="AK37" s="4"/>
      <c r="AL37" s="4"/>
      <c r="AM37" s="240"/>
      <c r="AN37" s="16"/>
      <c r="AP37" s="215"/>
      <c r="AQ37" s="215"/>
      <c r="AR37" s="215"/>
      <c r="AS37" s="215"/>
      <c r="AT37" s="215"/>
      <c r="AU37" s="215"/>
    </row>
    <row r="38" spans="1:66" ht="14.1" customHeight="1">
      <c r="A38" s="245"/>
      <c r="B38" s="14"/>
      <c r="C38" s="245"/>
      <c r="D38" s="1641"/>
      <c r="E38" s="1641"/>
      <c r="F38" s="1641"/>
      <c r="G38" s="1641"/>
      <c r="H38" s="1641"/>
      <c r="I38" s="1641"/>
      <c r="J38" s="1641"/>
      <c r="K38" s="1641"/>
      <c r="L38" s="1641"/>
      <c r="M38" s="1641"/>
      <c r="N38" s="1641"/>
      <c r="O38" s="1641"/>
      <c r="P38" s="1641"/>
      <c r="Q38" s="1641"/>
      <c r="R38" s="1641"/>
      <c r="S38" s="1641"/>
      <c r="T38" s="1641"/>
      <c r="U38" s="1641"/>
      <c r="V38" s="1641"/>
      <c r="W38" s="1641"/>
      <c r="X38" s="1641"/>
      <c r="Y38" s="1641"/>
      <c r="Z38" s="1641"/>
      <c r="AB38" s="19"/>
      <c r="AC38" s="4"/>
      <c r="AD38" s="4"/>
      <c r="AE38" s="4"/>
      <c r="AF38" s="4"/>
      <c r="AG38" s="4"/>
      <c r="AH38" s="4"/>
      <c r="AI38" s="4"/>
      <c r="AJ38" s="4"/>
      <c r="AK38" s="4"/>
      <c r="AL38" s="4"/>
      <c r="AM38" s="240"/>
      <c r="AN38" s="16"/>
      <c r="AP38" s="215"/>
      <c r="AQ38" s="215"/>
      <c r="AR38" s="215"/>
      <c r="AS38" s="215"/>
      <c r="AT38" s="215"/>
      <c r="AU38" s="215"/>
    </row>
    <row r="39" spans="1:66" ht="14.1" customHeight="1">
      <c r="A39" s="245"/>
      <c r="B39" s="14"/>
      <c r="D39" s="228" t="s">
        <v>15</v>
      </c>
      <c r="E39" s="1632" t="s">
        <v>711</v>
      </c>
      <c r="F39" s="1632"/>
      <c r="G39" s="1632"/>
      <c r="H39" s="1632"/>
      <c r="I39" s="1632"/>
      <c r="J39" s="1632"/>
      <c r="K39" s="1632"/>
      <c r="L39" s="1632"/>
      <c r="M39" s="1632"/>
      <c r="N39" s="1632"/>
      <c r="O39" s="1632"/>
      <c r="P39" s="1632"/>
      <c r="Q39" s="1632"/>
      <c r="R39" s="1632"/>
      <c r="S39" s="1632"/>
      <c r="T39" s="1632"/>
      <c r="U39" s="1632"/>
      <c r="V39" s="1632"/>
      <c r="W39" s="1632"/>
      <c r="X39" s="1632"/>
      <c r="Y39" s="1632"/>
      <c r="Z39" s="1632"/>
      <c r="AB39" s="19"/>
      <c r="AC39" s="186"/>
      <c r="AD39" s="186"/>
      <c r="AE39" s="186"/>
      <c r="AF39" s="186"/>
      <c r="AG39" s="186"/>
      <c r="AH39" s="186"/>
      <c r="AI39" s="186"/>
      <c r="AJ39" s="186"/>
      <c r="AK39" s="186"/>
      <c r="AL39" s="186"/>
      <c r="AM39" s="186"/>
      <c r="AN39" s="16"/>
      <c r="AP39" s="215"/>
      <c r="AQ39" s="215"/>
      <c r="AR39" s="215"/>
      <c r="AS39" s="215"/>
      <c r="AT39" s="215"/>
      <c r="AU39" s="215"/>
    </row>
    <row r="40" spans="1:66" ht="14.1" customHeight="1">
      <c r="A40" s="245"/>
      <c r="B40" s="14"/>
      <c r="D40" s="245"/>
      <c r="E40" s="1792"/>
      <c r="F40" s="1792"/>
      <c r="G40" s="1792"/>
      <c r="H40" s="1792"/>
      <c r="I40" s="1792"/>
      <c r="J40" s="1792"/>
      <c r="K40" s="1792"/>
      <c r="L40" s="1792"/>
      <c r="M40" s="1792"/>
      <c r="N40" s="1792"/>
      <c r="O40" s="1792"/>
      <c r="P40" s="1792"/>
      <c r="Q40" s="1792"/>
      <c r="R40" s="1792"/>
      <c r="S40" s="1792"/>
      <c r="T40" s="1792"/>
      <c r="U40" s="1792"/>
      <c r="V40" s="1792"/>
      <c r="W40" s="1792"/>
      <c r="X40" s="1792"/>
      <c r="Y40" s="1792"/>
      <c r="Z40" s="1792"/>
      <c r="AB40" s="244"/>
      <c r="AC40" s="4"/>
      <c r="AD40" s="4"/>
      <c r="AE40" s="4"/>
      <c r="AF40" s="4"/>
      <c r="AG40" s="4"/>
      <c r="AH40" s="4"/>
      <c r="AI40" s="4"/>
      <c r="AJ40" s="4"/>
      <c r="AK40" s="4"/>
      <c r="AL40" s="4"/>
      <c r="AM40" s="240"/>
      <c r="AN40" s="16"/>
      <c r="AP40" s="215"/>
      <c r="AQ40" s="215"/>
      <c r="AR40" s="215"/>
      <c r="AS40" s="215"/>
      <c r="AT40" s="215"/>
      <c r="AU40" s="215"/>
    </row>
    <row r="41" spans="1:66" ht="14.1" customHeight="1">
      <c r="A41" s="245"/>
      <c r="B41" s="717"/>
      <c r="C41" s="195"/>
      <c r="D41" s="245"/>
      <c r="E41" s="1792"/>
      <c r="F41" s="1792"/>
      <c r="G41" s="1792"/>
      <c r="H41" s="1792"/>
      <c r="I41" s="1792"/>
      <c r="J41" s="1792"/>
      <c r="K41" s="1792"/>
      <c r="L41" s="1792"/>
      <c r="M41" s="1792"/>
      <c r="N41" s="1792"/>
      <c r="O41" s="1792"/>
      <c r="P41" s="1792"/>
      <c r="Q41" s="1792"/>
      <c r="R41" s="1792"/>
      <c r="S41" s="1792"/>
      <c r="T41" s="1792"/>
      <c r="U41" s="1792"/>
      <c r="V41" s="1792"/>
      <c r="W41" s="1792"/>
      <c r="X41" s="1792"/>
      <c r="Y41" s="1792"/>
      <c r="Z41" s="1792"/>
      <c r="AA41" s="15"/>
      <c r="AB41" s="11"/>
      <c r="AN41" s="16"/>
      <c r="AP41" s="215"/>
      <c r="AQ41" s="215"/>
      <c r="AR41" s="215"/>
      <c r="AS41" s="215"/>
      <c r="AT41" s="215"/>
      <c r="AU41" s="215"/>
    </row>
    <row r="42" spans="1:66" ht="14.1" customHeight="1">
      <c r="A42" s="245"/>
      <c r="B42" s="17"/>
      <c r="C42" s="245"/>
      <c r="D42" s="245"/>
      <c r="E42" s="1792"/>
      <c r="F42" s="1792"/>
      <c r="G42" s="1792"/>
      <c r="H42" s="1792"/>
      <c r="I42" s="1792"/>
      <c r="J42" s="1792"/>
      <c r="K42" s="1792"/>
      <c r="L42" s="1792"/>
      <c r="M42" s="1792"/>
      <c r="N42" s="1792"/>
      <c r="O42" s="1792"/>
      <c r="P42" s="1792"/>
      <c r="Q42" s="1792"/>
      <c r="R42" s="1792"/>
      <c r="S42" s="1792"/>
      <c r="T42" s="1792"/>
      <c r="U42" s="1792"/>
      <c r="V42" s="1792"/>
      <c r="W42" s="1792"/>
      <c r="X42" s="1792"/>
      <c r="Y42" s="1792"/>
      <c r="Z42" s="1792"/>
      <c r="AA42" s="718"/>
      <c r="AB42" s="11"/>
      <c r="AN42" s="16"/>
      <c r="AP42" s="215"/>
      <c r="AQ42" s="215"/>
      <c r="AR42" s="215"/>
      <c r="AS42" s="215"/>
      <c r="AT42" s="215"/>
      <c r="AU42" s="215"/>
    </row>
    <row r="43" spans="1:66" ht="14.1" customHeight="1">
      <c r="A43" s="245"/>
      <c r="B43" s="17"/>
      <c r="AA43" s="15"/>
      <c r="AB43" s="11"/>
      <c r="AD43" s="264"/>
      <c r="AF43" s="264"/>
      <c r="AG43" s="264"/>
      <c r="AH43" s="264"/>
      <c r="AI43" s="264"/>
      <c r="AJ43" s="264"/>
      <c r="AK43" s="4"/>
      <c r="AL43" s="4"/>
      <c r="AM43" s="4"/>
      <c r="AN43" s="16"/>
      <c r="AP43" s="215"/>
      <c r="AQ43" s="215"/>
      <c r="AR43" s="215"/>
      <c r="AS43" s="215"/>
      <c r="AT43" s="215"/>
      <c r="AU43" s="215"/>
    </row>
    <row r="44" spans="1:66" ht="14.1" customHeight="1">
      <c r="A44" s="245"/>
      <c r="B44" s="3143" t="s">
        <v>1354</v>
      </c>
      <c r="C44" s="3144"/>
      <c r="D44" s="2044" t="s">
        <v>1626</v>
      </c>
      <c r="E44" s="2044"/>
      <c r="F44" s="2044"/>
      <c r="G44" s="2044"/>
      <c r="H44" s="2044"/>
      <c r="I44" s="2044"/>
      <c r="J44" s="2044"/>
      <c r="K44" s="2044"/>
      <c r="L44" s="2044"/>
      <c r="M44" s="2044"/>
      <c r="N44" s="2044"/>
      <c r="O44" s="2044"/>
      <c r="P44" s="2044"/>
      <c r="Q44" s="2044"/>
      <c r="R44" s="2044"/>
      <c r="S44" s="2044"/>
      <c r="T44" s="2044"/>
      <c r="U44" s="2044"/>
      <c r="V44" s="2044"/>
      <c r="W44" s="2044"/>
      <c r="X44" s="2044"/>
      <c r="Y44" s="2044"/>
      <c r="Z44" s="2044"/>
      <c r="AB44" s="239"/>
      <c r="AC44" s="253"/>
      <c r="AD44" s="253"/>
      <c r="AE44" s="253"/>
      <c r="AF44" s="253"/>
      <c r="AG44" s="253"/>
      <c r="AH44" s="253"/>
      <c r="AI44" s="253"/>
      <c r="AJ44" s="253"/>
      <c r="AK44" s="253"/>
      <c r="AL44" s="253"/>
      <c r="AM44" s="4"/>
      <c r="AN44" s="16"/>
      <c r="AP44" s="215"/>
      <c r="AQ44" s="215"/>
      <c r="AR44" s="215"/>
      <c r="AS44" s="215"/>
      <c r="AT44" s="215"/>
      <c r="AU44" s="215"/>
      <c r="AV44" s="215"/>
    </row>
    <row r="45" spans="1:66" ht="9.9499999999999993" customHeight="1">
      <c r="A45" s="245"/>
      <c r="B45" s="719"/>
      <c r="C45" s="705"/>
      <c r="D45" s="705"/>
      <c r="E45" s="705"/>
      <c r="F45" s="705"/>
      <c r="G45" s="705"/>
      <c r="H45" s="705"/>
      <c r="I45" s="705"/>
      <c r="J45" s="705"/>
      <c r="K45" s="705"/>
      <c r="L45" s="705"/>
      <c r="M45" s="705"/>
      <c r="N45" s="705"/>
      <c r="O45" s="705"/>
      <c r="P45" s="705"/>
      <c r="Q45" s="705"/>
      <c r="R45" s="705"/>
      <c r="S45" s="705"/>
      <c r="T45" s="705"/>
      <c r="U45" s="705"/>
      <c r="V45" s="705"/>
      <c r="W45" s="705"/>
      <c r="X45" s="705"/>
      <c r="Y45" s="705"/>
      <c r="Z45" s="705"/>
      <c r="AB45" s="350"/>
      <c r="AC45" s="720"/>
      <c r="AD45" s="720"/>
      <c r="AE45" s="720"/>
      <c r="AF45" s="720"/>
      <c r="AG45" s="720"/>
      <c r="AH45" s="720"/>
      <c r="AI45" s="720"/>
      <c r="AJ45" s="720"/>
      <c r="AK45" s="720"/>
      <c r="AL45" s="720"/>
      <c r="AM45" s="720"/>
      <c r="AN45" s="16"/>
      <c r="AP45" s="215"/>
      <c r="AQ45" s="215"/>
      <c r="AR45" s="215"/>
      <c r="AS45" s="215"/>
      <c r="AT45" s="215"/>
      <c r="AU45" s="215"/>
    </row>
    <row r="46" spans="1:66" ht="14.1" customHeight="1">
      <c r="A46" s="245"/>
      <c r="B46" s="706"/>
      <c r="C46" s="707"/>
      <c r="D46" s="228" t="s">
        <v>593</v>
      </c>
      <c r="E46" s="1889" t="s">
        <v>1355</v>
      </c>
      <c r="F46" s="1889"/>
      <c r="G46" s="1889"/>
      <c r="H46" s="1889"/>
      <c r="I46" s="1889"/>
      <c r="J46" s="1889"/>
      <c r="K46" s="1889"/>
      <c r="L46" s="1889"/>
      <c r="M46" s="1889"/>
      <c r="N46" s="1889"/>
      <c r="O46" s="1889"/>
      <c r="P46" s="1889"/>
      <c r="Q46" s="1889"/>
      <c r="R46" s="1889"/>
      <c r="S46" s="1889"/>
      <c r="T46" s="1889"/>
      <c r="U46" s="1889"/>
      <c r="V46" s="1889"/>
      <c r="W46" s="1889"/>
      <c r="X46" s="1889"/>
      <c r="Y46" s="1889"/>
      <c r="Z46" s="1889"/>
      <c r="AA46" s="598"/>
      <c r="AB46" s="721"/>
      <c r="AC46" s="224"/>
      <c r="AD46" s="224"/>
      <c r="AE46" s="224"/>
      <c r="AF46" s="224"/>
      <c r="AG46" s="224"/>
      <c r="AH46" s="224"/>
      <c r="AI46" s="224"/>
      <c r="AJ46" s="224"/>
      <c r="AK46" s="224"/>
      <c r="AL46" s="720"/>
      <c r="AM46" s="720"/>
      <c r="AN46" s="16"/>
      <c r="AP46" s="215"/>
      <c r="AQ46" s="215"/>
      <c r="AR46" s="215"/>
      <c r="AS46" s="215"/>
      <c r="AT46" s="215"/>
      <c r="AU46" s="215"/>
    </row>
    <row r="47" spans="1:66" ht="14.1" customHeight="1">
      <c r="A47" s="245"/>
      <c r="B47" s="706"/>
      <c r="C47" s="722"/>
      <c r="D47" s="3145" t="s">
        <v>1351</v>
      </c>
      <c r="E47" s="3145"/>
      <c r="F47" s="3145"/>
      <c r="G47" s="3145"/>
      <c r="H47" s="3145"/>
      <c r="I47" s="3145"/>
      <c r="J47" s="3145"/>
      <c r="K47" s="3145"/>
      <c r="L47" s="3145"/>
      <c r="M47" s="598"/>
      <c r="N47" s="596" t="s">
        <v>496</v>
      </c>
      <c r="O47" s="2560"/>
      <c r="P47" s="2560"/>
      <c r="Q47" s="3146"/>
      <c r="R47" s="3146"/>
      <c r="S47" s="596" t="s">
        <v>98</v>
      </c>
      <c r="T47" s="3146"/>
      <c r="U47" s="3146"/>
      <c r="V47" s="596" t="s">
        <v>28</v>
      </c>
      <c r="W47" s="3146"/>
      <c r="X47" s="3146"/>
      <c r="Y47" s="2044" t="s">
        <v>313</v>
      </c>
      <c r="Z47" s="2044"/>
      <c r="AA47" s="598"/>
      <c r="AB47" s="723"/>
      <c r="AC47" s="406"/>
      <c r="AD47" s="406"/>
      <c r="AE47" s="406"/>
      <c r="AF47" s="406"/>
      <c r="AG47" s="406"/>
      <c r="AH47" s="406"/>
      <c r="AI47" s="406"/>
      <c r="AJ47" s="406"/>
      <c r="AK47" s="406"/>
      <c r="AL47" s="720"/>
      <c r="AM47" s="720"/>
      <c r="AN47" s="16"/>
      <c r="AO47" s="228"/>
      <c r="AP47" s="22"/>
      <c r="AQ47" s="4"/>
      <c r="AR47" s="4"/>
      <c r="AS47" s="4"/>
      <c r="AT47" s="4"/>
      <c r="AU47" s="4"/>
    </row>
    <row r="48" spans="1:66" ht="14.1" customHeight="1">
      <c r="A48" s="245"/>
      <c r="B48" s="724"/>
      <c r="C48" s="708"/>
      <c r="D48" s="599"/>
      <c r="E48" s="648"/>
      <c r="F48" s="648"/>
      <c r="G48" s="598"/>
      <c r="H48" s="598"/>
      <c r="I48" s="598"/>
      <c r="J48" s="598"/>
      <c r="K48" s="598"/>
      <c r="L48" s="598"/>
      <c r="M48" s="598"/>
      <c r="N48" s="596"/>
      <c r="O48" s="247"/>
      <c r="P48" s="247"/>
      <c r="Q48" s="725"/>
      <c r="R48" s="725"/>
      <c r="S48" s="596"/>
      <c r="T48" s="725"/>
      <c r="U48" s="725"/>
      <c r="V48" s="596"/>
      <c r="W48" s="725"/>
      <c r="X48" s="725"/>
      <c r="Y48" s="387"/>
      <c r="Z48" s="387"/>
      <c r="AA48" s="598"/>
      <c r="AB48" s="723"/>
      <c r="AC48" s="406"/>
      <c r="AD48" s="406"/>
      <c r="AE48" s="406"/>
      <c r="AF48" s="406"/>
      <c r="AG48" s="406"/>
      <c r="AH48" s="406"/>
      <c r="AI48" s="406"/>
      <c r="AJ48" s="406"/>
      <c r="AK48" s="406"/>
      <c r="AL48" s="4"/>
      <c r="AM48" s="4"/>
      <c r="AN48" s="16"/>
      <c r="AP48" s="253"/>
      <c r="AQ48" s="253"/>
      <c r="AR48" s="253"/>
      <c r="AS48" s="253"/>
      <c r="AT48" s="253"/>
      <c r="AU48" s="253"/>
    </row>
    <row r="49" spans="1:47" ht="14.1" customHeight="1">
      <c r="A49" s="245"/>
      <c r="B49" s="706"/>
      <c r="C49" s="722"/>
      <c r="D49" s="3139" t="s">
        <v>1627</v>
      </c>
      <c r="E49" s="3139"/>
      <c r="F49" s="3139"/>
      <c r="G49" s="3139"/>
      <c r="H49" s="3139"/>
      <c r="I49" s="3139"/>
      <c r="J49" s="3139"/>
      <c r="K49" s="3139"/>
      <c r="L49" s="3139"/>
      <c r="M49" s="3139"/>
      <c r="N49" s="3139"/>
      <c r="O49" s="3139"/>
      <c r="P49" s="3139"/>
      <c r="Q49" s="3139"/>
      <c r="R49" s="3139"/>
      <c r="S49" s="3139"/>
      <c r="T49" s="3139"/>
      <c r="U49" s="3139"/>
      <c r="V49" s="3139"/>
      <c r="W49" s="3139"/>
      <c r="X49" s="3139"/>
      <c r="Y49" s="3139"/>
      <c r="Z49" s="3139"/>
      <c r="AA49" s="648"/>
      <c r="AB49" s="726" t="s">
        <v>124</v>
      </c>
      <c r="AC49" s="3140" t="s">
        <v>1495</v>
      </c>
      <c r="AD49" s="3140"/>
      <c r="AE49" s="3140"/>
      <c r="AF49" s="3140"/>
      <c r="AG49" s="3140"/>
      <c r="AH49" s="3140"/>
      <c r="AI49" s="3140"/>
      <c r="AJ49" s="3140"/>
      <c r="AK49" s="3140"/>
      <c r="AL49" s="3140"/>
      <c r="AM49" s="3140"/>
      <c r="AN49" s="16"/>
      <c r="AP49" s="253"/>
      <c r="AQ49" s="253"/>
      <c r="AR49" s="253"/>
      <c r="AS49" s="253"/>
      <c r="AT49" s="253"/>
      <c r="AU49" s="253"/>
    </row>
    <row r="50" spans="1:47" ht="14.1" customHeight="1">
      <c r="A50" s="245"/>
      <c r="B50" s="706"/>
      <c r="D50" s="722"/>
      <c r="E50" s="598"/>
      <c r="F50" s="727"/>
      <c r="G50" s="581"/>
      <c r="H50" s="228"/>
      <c r="I50" s="231"/>
      <c r="J50" s="231"/>
      <c r="K50" s="728"/>
      <c r="L50" s="728"/>
      <c r="M50" s="48"/>
      <c r="N50" s="728"/>
      <c r="O50" s="728"/>
      <c r="P50" s="48"/>
      <c r="Q50" s="728"/>
      <c r="R50" s="728"/>
      <c r="U50" s="581"/>
      <c r="X50" s="581"/>
      <c r="Y50" s="581"/>
      <c r="Z50" s="581"/>
      <c r="AA50" s="581"/>
      <c r="AB50" s="726" t="s">
        <v>124</v>
      </c>
      <c r="AC50" s="3140" t="s">
        <v>1496</v>
      </c>
      <c r="AD50" s="3140"/>
      <c r="AE50" s="3140"/>
      <c r="AF50" s="3140"/>
      <c r="AG50" s="3140"/>
      <c r="AH50" s="3140"/>
      <c r="AI50" s="3140"/>
      <c r="AJ50" s="3140"/>
      <c r="AK50" s="3140"/>
      <c r="AL50" s="3140"/>
      <c r="AM50" s="3140"/>
      <c r="AN50" s="16"/>
      <c r="AP50" s="253"/>
      <c r="AQ50" s="253"/>
      <c r="AR50" s="253"/>
      <c r="AS50" s="253"/>
      <c r="AT50" s="253"/>
      <c r="AU50" s="253"/>
    </row>
    <row r="51" spans="1:47" ht="14.1" customHeight="1">
      <c r="A51" s="245"/>
      <c r="B51" s="14"/>
      <c r="C51" s="245"/>
      <c r="D51" s="729"/>
      <c r="E51" s="727"/>
      <c r="M51" s="12"/>
      <c r="V51" s="727"/>
      <c r="W51" s="727"/>
      <c r="X51" s="727"/>
      <c r="Y51" s="727"/>
      <c r="Z51" s="727"/>
      <c r="AA51" s="598"/>
      <c r="AB51" s="11"/>
      <c r="AN51" s="190"/>
    </row>
    <row r="52" spans="1:47">
      <c r="B52" s="17"/>
      <c r="C52" s="367"/>
      <c r="D52" s="1632" t="s">
        <v>1628</v>
      </c>
      <c r="E52" s="1632"/>
      <c r="F52" s="1632"/>
      <c r="G52" s="1632"/>
      <c r="H52" s="1632"/>
      <c r="I52" s="1632"/>
      <c r="J52" s="1632"/>
      <c r="K52" s="1632"/>
      <c r="L52" s="1632"/>
      <c r="M52" s="1632"/>
      <c r="N52" s="1632"/>
      <c r="O52" s="1632"/>
      <c r="P52" s="1632"/>
      <c r="Q52" s="1632"/>
      <c r="R52" s="1632"/>
      <c r="S52" s="1632"/>
      <c r="T52" s="1632"/>
      <c r="U52" s="1632"/>
      <c r="V52" s="1632"/>
      <c r="W52" s="1632"/>
      <c r="X52" s="1632"/>
      <c r="Y52" s="1632"/>
      <c r="Z52" s="1632"/>
      <c r="AA52" s="598"/>
      <c r="AB52" s="898" t="s">
        <v>124</v>
      </c>
      <c r="AC52" s="2804" t="s">
        <v>1657</v>
      </c>
      <c r="AD52" s="2804"/>
      <c r="AE52" s="2804"/>
      <c r="AF52" s="2804"/>
      <c r="AG52" s="2804"/>
      <c r="AH52" s="2804"/>
      <c r="AI52" s="2804"/>
      <c r="AJ52" s="2804"/>
      <c r="AK52" s="2804"/>
      <c r="AL52" s="2804"/>
      <c r="AM52" s="2804"/>
      <c r="AN52" s="190"/>
    </row>
    <row r="53" spans="1:47">
      <c r="B53" s="719"/>
      <c r="C53" s="705"/>
      <c r="D53" s="598"/>
      <c r="E53" s="601"/>
      <c r="F53" s="601"/>
      <c r="G53" s="601"/>
      <c r="H53" s="601"/>
      <c r="I53" s="601"/>
      <c r="J53" s="601"/>
      <c r="K53" s="601"/>
      <c r="L53" s="601"/>
      <c r="M53" s="601"/>
      <c r="N53" s="601"/>
      <c r="O53" s="601"/>
      <c r="P53" s="601"/>
      <c r="Q53" s="601"/>
      <c r="R53" s="601"/>
      <c r="S53" s="601"/>
      <c r="T53" s="601"/>
      <c r="U53" s="601"/>
      <c r="V53" s="601"/>
      <c r="W53" s="601"/>
      <c r="X53" s="601"/>
      <c r="Y53" s="601"/>
      <c r="Z53" s="601"/>
      <c r="AA53" s="598"/>
      <c r="AB53" s="899"/>
      <c r="AC53" s="2804"/>
      <c r="AD53" s="2804"/>
      <c r="AE53" s="2804"/>
      <c r="AF53" s="2804"/>
      <c r="AG53" s="2804"/>
      <c r="AH53" s="2804"/>
      <c r="AI53" s="2804"/>
      <c r="AJ53" s="2804"/>
      <c r="AK53" s="2804"/>
      <c r="AL53" s="2804"/>
      <c r="AM53" s="2804"/>
      <c r="AN53" s="190"/>
    </row>
    <row r="54" spans="1:47">
      <c r="B54" s="17"/>
      <c r="D54" s="1889" t="s">
        <v>1629</v>
      </c>
      <c r="E54" s="1889"/>
      <c r="F54" s="1889"/>
      <c r="G54" s="1889"/>
      <c r="H54" s="1889"/>
      <c r="I54" s="1889"/>
      <c r="J54" s="1889"/>
      <c r="K54" s="1889"/>
      <c r="L54" s="1889"/>
      <c r="M54" s="1889"/>
      <c r="N54" s="1889"/>
      <c r="O54" s="1889"/>
      <c r="P54" s="1889"/>
      <c r="Q54" s="1889"/>
      <c r="R54" s="1889"/>
      <c r="S54" s="1889"/>
      <c r="T54" s="1889"/>
      <c r="U54" s="1889"/>
      <c r="V54" s="1889"/>
      <c r="W54" s="1889"/>
      <c r="X54" s="1889"/>
      <c r="Y54" s="1889"/>
      <c r="Z54" s="1889"/>
      <c r="AA54" s="598"/>
      <c r="AB54" s="726" t="s">
        <v>124</v>
      </c>
      <c r="AC54" s="3141" t="s">
        <v>1497</v>
      </c>
      <c r="AD54" s="3141"/>
      <c r="AE54" s="3141"/>
      <c r="AF54" s="3141"/>
      <c r="AG54" s="3141"/>
      <c r="AH54" s="3141"/>
      <c r="AI54" s="3141"/>
      <c r="AJ54" s="3141"/>
      <c r="AK54" s="3141"/>
      <c r="AL54" s="3141"/>
      <c r="AM54" s="3141"/>
      <c r="AN54" s="3142"/>
    </row>
    <row r="55" spans="1:47">
      <c r="B55" s="17"/>
      <c r="D55" s="601"/>
      <c r="E55" s="727"/>
      <c r="F55" s="727"/>
      <c r="G55" s="727"/>
      <c r="H55" s="727"/>
      <c r="I55" s="727"/>
      <c r="J55" s="727"/>
      <c r="K55" s="727"/>
      <c r="L55" s="727"/>
      <c r="M55" s="727"/>
      <c r="N55" s="727"/>
      <c r="O55" s="727"/>
      <c r="P55" s="727"/>
      <c r="Q55" s="727"/>
      <c r="R55" s="727"/>
      <c r="S55" s="727"/>
      <c r="T55" s="727"/>
      <c r="U55" s="727"/>
      <c r="V55" s="727"/>
      <c r="W55" s="727"/>
      <c r="X55" s="727"/>
      <c r="Y55" s="727"/>
      <c r="Z55" s="727"/>
      <c r="AA55" s="598"/>
      <c r="AB55" s="726" t="s">
        <v>124</v>
      </c>
      <c r="AC55" s="3141" t="s">
        <v>1498</v>
      </c>
      <c r="AD55" s="3141"/>
      <c r="AE55" s="3141"/>
      <c r="AF55" s="3141"/>
      <c r="AG55" s="3141"/>
      <c r="AH55" s="3141"/>
      <c r="AI55" s="3141"/>
      <c r="AJ55" s="3141"/>
      <c r="AK55" s="3141"/>
      <c r="AL55" s="3141"/>
      <c r="AM55" s="3141"/>
      <c r="AN55" s="190"/>
    </row>
    <row r="56" spans="1:47" ht="9" customHeight="1">
      <c r="B56" s="17"/>
      <c r="D56" s="598"/>
      <c r="E56" s="727"/>
      <c r="F56" s="727"/>
      <c r="G56" s="727"/>
      <c r="H56" s="727"/>
      <c r="I56" s="727"/>
      <c r="J56" s="727"/>
      <c r="K56" s="727"/>
      <c r="L56" s="727"/>
      <c r="M56" s="727"/>
      <c r="N56" s="727"/>
      <c r="O56" s="727"/>
      <c r="P56" s="727"/>
      <c r="Q56" s="727"/>
      <c r="R56" s="727"/>
      <c r="S56" s="727"/>
      <c r="T56" s="727"/>
      <c r="U56" s="727"/>
      <c r="V56" s="727"/>
      <c r="W56" s="727"/>
      <c r="X56" s="727"/>
      <c r="Y56" s="727"/>
      <c r="Z56" s="727"/>
      <c r="AA56" s="598"/>
      <c r="AB56" s="721"/>
      <c r="AC56" s="731"/>
      <c r="AD56" s="731"/>
      <c r="AE56" s="731"/>
      <c r="AF56" s="731"/>
      <c r="AG56" s="731"/>
      <c r="AH56" s="731"/>
      <c r="AI56" s="731"/>
      <c r="AJ56" s="731"/>
      <c r="AK56" s="731"/>
      <c r="AN56" s="16"/>
    </row>
    <row r="57" spans="1:47">
      <c r="B57" s="17"/>
      <c r="D57" s="12" t="s">
        <v>593</v>
      </c>
      <c r="E57" s="1632" t="s">
        <v>1356</v>
      </c>
      <c r="F57" s="1632"/>
      <c r="G57" s="1632"/>
      <c r="H57" s="1632"/>
      <c r="I57" s="1632"/>
      <c r="J57" s="1632"/>
      <c r="K57" s="1632"/>
      <c r="L57" s="1632"/>
      <c r="M57" s="1632"/>
      <c r="N57" s="1632"/>
      <c r="O57" s="1632"/>
      <c r="P57" s="1632"/>
      <c r="Q57" s="1632"/>
      <c r="R57" s="1632"/>
      <c r="S57" s="1632"/>
      <c r="T57" s="1632"/>
      <c r="U57" s="1632"/>
      <c r="V57" s="1632"/>
      <c r="W57" s="1632"/>
      <c r="X57" s="1632"/>
      <c r="Y57" s="1632"/>
      <c r="Z57" s="1632"/>
      <c r="AA57" s="598"/>
      <c r="AB57" s="721"/>
      <c r="AC57" s="731"/>
      <c r="AD57" s="731"/>
      <c r="AE57" s="731"/>
      <c r="AF57" s="731"/>
      <c r="AG57" s="731"/>
      <c r="AH57" s="731"/>
      <c r="AI57" s="731"/>
      <c r="AJ57" s="731"/>
      <c r="AK57" s="731"/>
      <c r="AN57" s="16"/>
    </row>
    <row r="58" spans="1:47" ht="6" customHeight="1">
      <c r="B58" s="17"/>
      <c r="E58" s="245"/>
      <c r="F58" s="245"/>
      <c r="G58" s="245"/>
      <c r="H58" s="245"/>
      <c r="I58" s="245"/>
      <c r="J58" s="245"/>
      <c r="K58" s="245"/>
      <c r="L58" s="245"/>
      <c r="M58" s="245"/>
      <c r="N58" s="245"/>
      <c r="O58" s="245"/>
      <c r="P58" s="245"/>
      <c r="Q58" s="245"/>
      <c r="R58" s="245"/>
      <c r="S58" s="245"/>
      <c r="T58" s="245"/>
      <c r="U58" s="245"/>
      <c r="V58" s="245"/>
      <c r="W58" s="245"/>
      <c r="X58" s="245"/>
      <c r="Y58" s="245"/>
      <c r="Z58" s="245"/>
      <c r="AA58" s="598"/>
      <c r="AB58" s="419"/>
      <c r="AC58" s="406"/>
      <c r="AD58" s="406"/>
      <c r="AE58" s="406"/>
      <c r="AF58" s="406"/>
      <c r="AG58" s="406"/>
      <c r="AH58" s="406"/>
      <c r="AI58" s="406"/>
      <c r="AJ58" s="406"/>
      <c r="AK58" s="406"/>
      <c r="AN58" s="16"/>
    </row>
    <row r="59" spans="1:47">
      <c r="B59" s="17"/>
      <c r="D59" s="1632" t="s">
        <v>1352</v>
      </c>
      <c r="E59" s="1632"/>
      <c r="F59" s="1632"/>
      <c r="G59" s="1632"/>
      <c r="H59" s="1632"/>
      <c r="I59" s="1632"/>
      <c r="J59" s="1631" t="s">
        <v>1353</v>
      </c>
      <c r="K59" s="1631"/>
      <c r="L59" s="1631"/>
      <c r="M59" s="1779" t="s">
        <v>834</v>
      </c>
      <c r="N59" s="1779"/>
      <c r="O59" s="3146"/>
      <c r="P59" s="3146"/>
      <c r="Q59" s="48" t="s">
        <v>98</v>
      </c>
      <c r="R59" s="3146"/>
      <c r="S59" s="3146"/>
      <c r="T59" s="48" t="s">
        <v>28</v>
      </c>
      <c r="U59" s="3146"/>
      <c r="V59" s="3146"/>
      <c r="W59" s="1632" t="s">
        <v>313</v>
      </c>
      <c r="X59" s="1632"/>
      <c r="Y59" s="48" t="s">
        <v>273</v>
      </c>
      <c r="Z59" s="1779" t="s">
        <v>834</v>
      </c>
      <c r="AA59" s="1779"/>
      <c r="AB59" s="3146"/>
      <c r="AC59" s="3146"/>
      <c r="AD59" s="48" t="s">
        <v>98</v>
      </c>
      <c r="AE59" s="3146"/>
      <c r="AF59" s="3146"/>
      <c r="AG59" s="48" t="s">
        <v>28</v>
      </c>
      <c r="AH59" s="3146"/>
      <c r="AI59" s="3146"/>
      <c r="AJ59" s="1632" t="s">
        <v>313</v>
      </c>
      <c r="AK59" s="1632"/>
      <c r="AN59" s="16"/>
    </row>
    <row r="60" spans="1:47">
      <c r="B60" s="17"/>
      <c r="E60" s="2808"/>
      <c r="F60" s="2808"/>
      <c r="G60" s="2808"/>
      <c r="H60" s="2808"/>
      <c r="I60" s="2808"/>
      <c r="J60" s="2808"/>
      <c r="K60" s="2808"/>
      <c r="L60" s="2808"/>
      <c r="M60" s="2808"/>
      <c r="N60" s="2808"/>
      <c r="O60" s="2808"/>
      <c r="P60" s="2808"/>
      <c r="Q60" s="2808"/>
      <c r="R60" s="2808"/>
      <c r="S60" s="2808"/>
      <c r="T60" s="2808"/>
      <c r="U60" s="2808"/>
      <c r="V60" s="2808"/>
      <c r="W60" s="2808"/>
      <c r="X60" s="2808"/>
      <c r="Y60" s="2808"/>
      <c r="Z60" s="2808"/>
      <c r="AA60" s="2808"/>
      <c r="AB60" s="2808"/>
      <c r="AC60" s="2808"/>
      <c r="AD60" s="2808"/>
      <c r="AE60" s="2808"/>
      <c r="AF60" s="2808"/>
      <c r="AG60" s="2808"/>
      <c r="AH60" s="2808"/>
      <c r="AI60" s="2808"/>
      <c r="AJ60" s="2808"/>
      <c r="AK60" s="59"/>
      <c r="AN60" s="16"/>
    </row>
    <row r="61" spans="1:47">
      <c r="B61" s="17"/>
      <c r="E61" s="2808"/>
      <c r="F61" s="2808"/>
      <c r="G61" s="2808"/>
      <c r="H61" s="2808"/>
      <c r="I61" s="2808"/>
      <c r="J61" s="2808"/>
      <c r="K61" s="2808"/>
      <c r="L61" s="2808"/>
      <c r="M61" s="2808"/>
      <c r="N61" s="2808"/>
      <c r="O61" s="2808"/>
      <c r="P61" s="2808"/>
      <c r="Q61" s="2808"/>
      <c r="R61" s="2808"/>
      <c r="S61" s="2808"/>
      <c r="T61" s="2808"/>
      <c r="U61" s="2808"/>
      <c r="V61" s="2808"/>
      <c r="W61" s="2808"/>
      <c r="X61" s="2808"/>
      <c r="Y61" s="2808"/>
      <c r="Z61" s="2808"/>
      <c r="AA61" s="2808"/>
      <c r="AB61" s="2808"/>
      <c r="AC61" s="2808"/>
      <c r="AD61" s="2808"/>
      <c r="AE61" s="2808"/>
      <c r="AF61" s="2808"/>
      <c r="AG61" s="2808"/>
      <c r="AH61" s="2808"/>
      <c r="AI61" s="2808"/>
      <c r="AJ61" s="2808"/>
      <c r="AK61" s="59"/>
      <c r="AN61" s="16"/>
    </row>
    <row r="62" spans="1:47">
      <c r="B62" s="17"/>
      <c r="D62" s="598"/>
      <c r="E62" s="601"/>
      <c r="F62" s="601"/>
      <c r="G62" s="601"/>
      <c r="H62" s="601"/>
      <c r="I62" s="601"/>
      <c r="J62" s="601"/>
      <c r="K62" s="601"/>
      <c r="L62" s="601"/>
      <c r="M62" s="601"/>
      <c r="N62" s="601"/>
      <c r="O62" s="601"/>
      <c r="P62" s="601"/>
      <c r="Q62" s="601"/>
      <c r="R62" s="601"/>
      <c r="S62" s="601"/>
      <c r="T62" s="601"/>
      <c r="U62" s="601"/>
      <c r="V62" s="601"/>
      <c r="W62" s="601"/>
      <c r="X62" s="601"/>
      <c r="Y62" s="601"/>
      <c r="Z62" s="601"/>
      <c r="AA62" s="598"/>
      <c r="AB62" s="732"/>
      <c r="AC62" s="598"/>
      <c r="AD62" s="598"/>
      <c r="AE62" s="598"/>
      <c r="AF62" s="598"/>
      <c r="AG62" s="598"/>
      <c r="AH62" s="598"/>
      <c r="AI62" s="598"/>
      <c r="AJ62" s="598"/>
      <c r="AK62" s="598"/>
      <c r="AN62" s="16"/>
    </row>
    <row r="63" spans="1:47">
      <c r="B63" s="17"/>
      <c r="D63" s="1632" t="s">
        <v>1630</v>
      </c>
      <c r="E63" s="1632"/>
      <c r="F63" s="1632"/>
      <c r="G63" s="1632"/>
      <c r="H63" s="1632"/>
      <c r="I63" s="1632"/>
      <c r="J63" s="1632"/>
      <c r="K63" s="1632"/>
      <c r="L63" s="1632"/>
      <c r="M63" s="1632"/>
      <c r="N63" s="1632"/>
      <c r="O63" s="1632"/>
      <c r="P63" s="1632"/>
      <c r="Q63" s="1632"/>
      <c r="R63" s="1632"/>
      <c r="S63" s="1632"/>
      <c r="T63" s="1632"/>
      <c r="U63" s="1632"/>
      <c r="V63" s="1632"/>
      <c r="W63" s="1632"/>
      <c r="X63" s="1632"/>
      <c r="Y63" s="1632"/>
      <c r="Z63" s="1632"/>
      <c r="AA63" s="1632"/>
      <c r="AB63" s="24"/>
      <c r="AD63" s="59"/>
      <c r="AE63" s="59"/>
      <c r="AF63" s="59"/>
      <c r="AG63" s="59"/>
      <c r="AH63" s="59"/>
      <c r="AI63" s="59"/>
      <c r="AJ63" s="59"/>
      <c r="AK63" s="598"/>
      <c r="AN63" s="16"/>
    </row>
    <row r="64" spans="1:47">
      <c r="B64" s="17"/>
      <c r="E64" s="2808"/>
      <c r="F64" s="2808"/>
      <c r="G64" s="2808"/>
      <c r="H64" s="2808"/>
      <c r="I64" s="2808"/>
      <c r="J64" s="2808"/>
      <c r="K64" s="2808"/>
      <c r="L64" s="2808"/>
      <c r="M64" s="2808"/>
      <c r="N64" s="2808"/>
      <c r="O64" s="2808"/>
      <c r="P64" s="2808"/>
      <c r="Q64" s="2808"/>
      <c r="R64" s="2808"/>
      <c r="S64" s="2808"/>
      <c r="T64" s="2808"/>
      <c r="U64" s="2808"/>
      <c r="V64" s="2808"/>
      <c r="W64" s="2808"/>
      <c r="X64" s="2808"/>
      <c r="Y64" s="2808"/>
      <c r="Z64" s="2808"/>
      <c r="AA64" s="2808"/>
      <c r="AB64" s="2808"/>
      <c r="AC64" s="2808"/>
      <c r="AD64" s="2808"/>
      <c r="AE64" s="2808"/>
      <c r="AF64" s="2808"/>
      <c r="AG64" s="2808"/>
      <c r="AH64" s="2808"/>
      <c r="AI64" s="2808"/>
      <c r="AJ64" s="2808"/>
      <c r="AK64" s="598"/>
      <c r="AN64" s="16"/>
    </row>
    <row r="65" spans="2:40">
      <c r="B65" s="17"/>
      <c r="E65" s="2808"/>
      <c r="F65" s="2808"/>
      <c r="G65" s="2808"/>
      <c r="H65" s="2808"/>
      <c r="I65" s="2808"/>
      <c r="J65" s="2808"/>
      <c r="K65" s="2808"/>
      <c r="L65" s="2808"/>
      <c r="M65" s="2808"/>
      <c r="N65" s="2808"/>
      <c r="O65" s="2808"/>
      <c r="P65" s="2808"/>
      <c r="Q65" s="2808"/>
      <c r="R65" s="2808"/>
      <c r="S65" s="2808"/>
      <c r="T65" s="2808"/>
      <c r="U65" s="2808"/>
      <c r="V65" s="2808"/>
      <c r="W65" s="2808"/>
      <c r="X65" s="2808"/>
      <c r="Y65" s="2808"/>
      <c r="Z65" s="2808"/>
      <c r="AA65" s="2808"/>
      <c r="AB65" s="2808"/>
      <c r="AC65" s="2808"/>
      <c r="AD65" s="2808"/>
      <c r="AE65" s="2808"/>
      <c r="AF65" s="2808"/>
      <c r="AG65" s="2808"/>
      <c r="AH65" s="2808"/>
      <c r="AI65" s="2808"/>
      <c r="AJ65" s="2808"/>
      <c r="AK65" s="598"/>
      <c r="AN65" s="16"/>
    </row>
    <row r="66" spans="2:40" ht="6.95" customHeight="1" thickBot="1">
      <c r="B66" s="161"/>
      <c r="C66" s="8"/>
      <c r="D66" s="8"/>
      <c r="E66" s="8"/>
      <c r="F66" s="8"/>
      <c r="G66" s="8"/>
      <c r="H66" s="8"/>
      <c r="I66" s="8"/>
      <c r="J66" s="8"/>
      <c r="K66" s="8"/>
      <c r="L66" s="8"/>
      <c r="M66" s="603"/>
      <c r="N66" s="8"/>
      <c r="O66" s="8"/>
      <c r="P66" s="8"/>
      <c r="Q66" s="8"/>
      <c r="R66" s="8"/>
      <c r="S66" s="8"/>
      <c r="T66" s="8"/>
      <c r="U66" s="8"/>
      <c r="V66" s="8"/>
      <c r="W66" s="8"/>
      <c r="X66" s="8"/>
      <c r="Y66" s="8"/>
      <c r="Z66" s="8"/>
      <c r="AA66" s="8"/>
      <c r="AB66" s="162"/>
      <c r="AC66" s="8"/>
      <c r="AD66" s="8"/>
      <c r="AE66" s="8"/>
      <c r="AF66" s="8"/>
      <c r="AG66" s="8"/>
      <c r="AH66" s="8"/>
      <c r="AI66" s="8"/>
      <c r="AJ66" s="8"/>
      <c r="AK66" s="8"/>
      <c r="AL66" s="8"/>
      <c r="AM66" s="8"/>
      <c r="AN66" s="607"/>
    </row>
    <row r="69" spans="2:40">
      <c r="D69" s="648"/>
      <c r="E69" s="598"/>
      <c r="F69" s="598"/>
      <c r="G69" s="598"/>
      <c r="H69" s="598"/>
      <c r="I69" s="598"/>
      <c r="J69" s="598"/>
      <c r="K69" s="598"/>
      <c r="L69" s="598"/>
      <c r="M69" s="598"/>
      <c r="N69" s="598"/>
      <c r="O69" s="598"/>
      <c r="P69" s="598"/>
      <c r="Q69" s="598"/>
    </row>
    <row r="70" spans="2:40">
      <c r="D70" s="598"/>
      <c r="E70" s="727"/>
      <c r="F70" s="228"/>
      <c r="G70" s="231"/>
      <c r="H70" s="231"/>
      <c r="I70" s="728"/>
      <c r="J70" s="728"/>
      <c r="K70" s="48"/>
      <c r="L70" s="728"/>
      <c r="M70" s="728"/>
      <c r="N70" s="48"/>
      <c r="O70" s="728"/>
      <c r="P70" s="728"/>
      <c r="U70" s="48"/>
      <c r="V70" s="727"/>
      <c r="W70" s="727"/>
      <c r="X70" s="727"/>
      <c r="Y70" s="727"/>
      <c r="Z70" s="727"/>
    </row>
  </sheetData>
  <sheetProtection algorithmName="SHA-512" hashValue="lrq8cZlXr3rLpnPAn4zOHsWVy++x/6Hs6coGMe95HqC30bujTZTHDnMDGaicgMksHDRF5qOZ7Mjqcq/HpedZOA==" saltValue="ENcPWMFaw8dV8L90ogHQwg==" spinCount="100000" sheet="1" formatCells="0" formatColumns="0" formatRows="0" insertColumns="0" insertRows="0"/>
  <mergeCells count="183">
    <mergeCell ref="E64:AJ65"/>
    <mergeCell ref="AB59:AC59"/>
    <mergeCell ref="AE59:AF59"/>
    <mergeCell ref="AH59:AI59"/>
    <mergeCell ref="AJ59:AK59"/>
    <mergeCell ref="E60:AJ61"/>
    <mergeCell ref="D63:AA63"/>
    <mergeCell ref="AC55:AM55"/>
    <mergeCell ref="E57:Z57"/>
    <mergeCell ref="D59:I59"/>
    <mergeCell ref="J59:L59"/>
    <mergeCell ref="M59:N59"/>
    <mergeCell ref="O59:P59"/>
    <mergeCell ref="R59:S59"/>
    <mergeCell ref="U59:V59"/>
    <mergeCell ref="W59:X59"/>
    <mergeCell ref="Z59:AA59"/>
    <mergeCell ref="D49:Z49"/>
    <mergeCell ref="AC49:AM49"/>
    <mergeCell ref="AC50:AM50"/>
    <mergeCell ref="D52:Z52"/>
    <mergeCell ref="D54:Z54"/>
    <mergeCell ref="AC54:AN54"/>
    <mergeCell ref="E40:Z42"/>
    <mergeCell ref="B44:C44"/>
    <mergeCell ref="D44:Z44"/>
    <mergeCell ref="E46:Z46"/>
    <mergeCell ref="D47:L47"/>
    <mergeCell ref="O47:P47"/>
    <mergeCell ref="Q47:R47"/>
    <mergeCell ref="T47:U47"/>
    <mergeCell ref="W47:X47"/>
    <mergeCell ref="Y47:Z47"/>
    <mergeCell ref="AC52:AM53"/>
    <mergeCell ref="X33:AA34"/>
    <mergeCell ref="AB33:AM34"/>
    <mergeCell ref="D35:Z35"/>
    <mergeCell ref="B37:C37"/>
    <mergeCell ref="D37:Z38"/>
    <mergeCell ref="E39:Z39"/>
    <mergeCell ref="D33:F34"/>
    <mergeCell ref="G33:J34"/>
    <mergeCell ref="K33:O34"/>
    <mergeCell ref="P33:Q34"/>
    <mergeCell ref="R33:U34"/>
    <mergeCell ref="V33:W34"/>
    <mergeCell ref="X29:AA30"/>
    <mergeCell ref="AB29:AM30"/>
    <mergeCell ref="D31:F32"/>
    <mergeCell ref="G31:J32"/>
    <mergeCell ref="K31:O32"/>
    <mergeCell ref="P31:Q32"/>
    <mergeCell ref="R31:U32"/>
    <mergeCell ref="V31:W32"/>
    <mergeCell ref="X31:AA32"/>
    <mergeCell ref="AB31:AM32"/>
    <mergeCell ref="D29:F30"/>
    <mergeCell ref="G29:J30"/>
    <mergeCell ref="K29:O30"/>
    <mergeCell ref="P29:Q30"/>
    <mergeCell ref="R29:U30"/>
    <mergeCell ref="V29:W30"/>
    <mergeCell ref="R23:U24"/>
    <mergeCell ref="V23:W24"/>
    <mergeCell ref="X23:AA24"/>
    <mergeCell ref="AB23:AM24"/>
    <mergeCell ref="X25:AA26"/>
    <mergeCell ref="AB25:AM26"/>
    <mergeCell ref="D27:F28"/>
    <mergeCell ref="G27:J28"/>
    <mergeCell ref="K27:O28"/>
    <mergeCell ref="P27:Q28"/>
    <mergeCell ref="R27:U28"/>
    <mergeCell ref="V27:W28"/>
    <mergeCell ref="X27:AA28"/>
    <mergeCell ref="AB27:AM28"/>
    <mergeCell ref="D25:F26"/>
    <mergeCell ref="G25:J26"/>
    <mergeCell ref="K25:O26"/>
    <mergeCell ref="P25:Q26"/>
    <mergeCell ref="R25:U26"/>
    <mergeCell ref="V25:W26"/>
    <mergeCell ref="AQ17:AW18"/>
    <mergeCell ref="AX17:BO18"/>
    <mergeCell ref="D18:AM18"/>
    <mergeCell ref="C19:C34"/>
    <mergeCell ref="D19:F20"/>
    <mergeCell ref="G19:J20"/>
    <mergeCell ref="K19:O20"/>
    <mergeCell ref="P19:Q20"/>
    <mergeCell ref="R19:U20"/>
    <mergeCell ref="V19:W20"/>
    <mergeCell ref="X19:AA20"/>
    <mergeCell ref="AB19:AM20"/>
    <mergeCell ref="D21:F22"/>
    <mergeCell ref="G21:J22"/>
    <mergeCell ref="K21:O22"/>
    <mergeCell ref="P21:Q22"/>
    <mergeCell ref="R21:U22"/>
    <mergeCell ref="V21:W22"/>
    <mergeCell ref="X21:AA22"/>
    <mergeCell ref="AB21:AM22"/>
    <mergeCell ref="D23:F24"/>
    <mergeCell ref="G23:J24"/>
    <mergeCell ref="K23:O24"/>
    <mergeCell ref="P23:Q24"/>
    <mergeCell ref="D16:F16"/>
    <mergeCell ref="G16:K16"/>
    <mergeCell ref="L16:N16"/>
    <mergeCell ref="O16:R16"/>
    <mergeCell ref="S16:V16"/>
    <mergeCell ref="X16:AA16"/>
    <mergeCell ref="AB16:AC16"/>
    <mergeCell ref="AD16:AH16"/>
    <mergeCell ref="AI16:AM16"/>
    <mergeCell ref="AQ12:AW16"/>
    <mergeCell ref="AX12:BO16"/>
    <mergeCell ref="D13:F13"/>
    <mergeCell ref="G13:K13"/>
    <mergeCell ref="L13:N13"/>
    <mergeCell ref="O13:R13"/>
    <mergeCell ref="S13:V13"/>
    <mergeCell ref="X13:AA13"/>
    <mergeCell ref="AB13:AC13"/>
    <mergeCell ref="AD13:AH13"/>
    <mergeCell ref="AI13:AM13"/>
    <mergeCell ref="D14:F14"/>
    <mergeCell ref="G14:K14"/>
    <mergeCell ref="L14:N14"/>
    <mergeCell ref="O14:R14"/>
    <mergeCell ref="S14:V14"/>
    <mergeCell ref="X14:AA14"/>
    <mergeCell ref="AB14:AC14"/>
    <mergeCell ref="AD14:AH14"/>
    <mergeCell ref="AI14:AM14"/>
    <mergeCell ref="D15:F15"/>
    <mergeCell ref="G15:K15"/>
    <mergeCell ref="L15:N15"/>
    <mergeCell ref="O15:R15"/>
    <mergeCell ref="AQ10:AW11"/>
    <mergeCell ref="AX10:BO11"/>
    <mergeCell ref="D11:F11"/>
    <mergeCell ref="G11:K11"/>
    <mergeCell ref="L11:N11"/>
    <mergeCell ref="O11:R11"/>
    <mergeCell ref="S11:V11"/>
    <mergeCell ref="X11:AA11"/>
    <mergeCell ref="AB11:AC11"/>
    <mergeCell ref="AD11:AH11"/>
    <mergeCell ref="AI11:AM11"/>
    <mergeCell ref="C9:C16"/>
    <mergeCell ref="D9:F10"/>
    <mergeCell ref="G9:K10"/>
    <mergeCell ref="L9:N10"/>
    <mergeCell ref="O9:R10"/>
    <mergeCell ref="S9:AA10"/>
    <mergeCell ref="AB9:AH9"/>
    <mergeCell ref="AI9:AM10"/>
    <mergeCell ref="AB10:AC10"/>
    <mergeCell ref="AD10:AH10"/>
    <mergeCell ref="D12:F12"/>
    <mergeCell ref="G12:K12"/>
    <mergeCell ref="L12:N12"/>
    <mergeCell ref="O12:R12"/>
    <mergeCell ref="S12:V12"/>
    <mergeCell ref="X12:AA12"/>
    <mergeCell ref="AB12:AC12"/>
    <mergeCell ref="AD12:AH12"/>
    <mergeCell ref="AI12:AM12"/>
    <mergeCell ref="S15:V15"/>
    <mergeCell ref="X15:AA15"/>
    <mergeCell ref="AB15:AC15"/>
    <mergeCell ref="AD15:AH15"/>
    <mergeCell ref="AI15:AM15"/>
    <mergeCell ref="A1:AN1"/>
    <mergeCell ref="B3:AA3"/>
    <mergeCell ref="AB3:AN3"/>
    <mergeCell ref="B4:C4"/>
    <mergeCell ref="D4:Z4"/>
    <mergeCell ref="D5:Z5"/>
    <mergeCell ref="B7:C7"/>
    <mergeCell ref="D7:AM7"/>
    <mergeCell ref="D8:AM8"/>
  </mergeCells>
  <phoneticPr fontId="4"/>
  <conditionalFormatting sqref="D23 R23 X23 R25:U25 R27:U27 R29:U29 R31:U31">
    <cfRule type="containsBlanks" dxfId="276" priority="17">
      <formula>LEN(TRIM(D23))=0</formula>
    </cfRule>
  </conditionalFormatting>
  <conditionalFormatting sqref="D25 D27 D29 D31">
    <cfRule type="containsBlanks" dxfId="275" priority="15">
      <formula>LEN(TRIM(D25))=0</formula>
    </cfRule>
  </conditionalFormatting>
  <conditionalFormatting sqref="D33">
    <cfRule type="containsBlanks" dxfId="274" priority="9">
      <formula>LEN(TRIM(D33))=0</formula>
    </cfRule>
  </conditionalFormatting>
  <conditionalFormatting sqref="D12:F16 L12:R16 AB12:AC16">
    <cfRule type="containsBlanks" dxfId="273" priority="18">
      <formula>LEN(TRIM(D12))=0</formula>
    </cfRule>
  </conditionalFormatting>
  <conditionalFormatting sqref="E60:AJ61 E64:AJ65">
    <cfRule type="containsBlanks" dxfId="272" priority="5">
      <formula>LEN(TRIM(E60))=0</formula>
    </cfRule>
  </conditionalFormatting>
  <conditionalFormatting sqref="G25 G27 G29 G31">
    <cfRule type="containsBlanks" dxfId="271" priority="14">
      <formula>LEN(TRIM(G25))=0</formula>
    </cfRule>
  </conditionalFormatting>
  <conditionalFormatting sqref="G33">
    <cfRule type="containsBlanks" dxfId="270" priority="8">
      <formula>LEN(TRIM(G33))=0</formula>
    </cfRule>
  </conditionalFormatting>
  <conditionalFormatting sqref="G12:K16 S12:AA16 AD12:AM16 G23 K23 P23:Q23 V23 K25 P25:Q25 V25:W25 K27 P27:Q27 V27:W27 K29 P29:Q29 V29:W29 K31 P31:Q31 V31:W31 E40:Z42">
    <cfRule type="containsBlanks" dxfId="269" priority="19">
      <formula>LEN(TRIM(E12))=0</formula>
    </cfRule>
  </conditionalFormatting>
  <conditionalFormatting sqref="K33">
    <cfRule type="containsBlanks" dxfId="268" priority="7">
      <formula>LEN(TRIM(K33))=0</formula>
    </cfRule>
  </conditionalFormatting>
  <conditionalFormatting sqref="O47:P47">
    <cfRule type="containsBlanks" dxfId="267" priority="3">
      <formula>LEN(TRIM(O47))=0</formula>
    </cfRule>
  </conditionalFormatting>
  <conditionalFormatting sqref="O59:P59 AB59:AC59">
    <cfRule type="containsBlanks" dxfId="266" priority="2">
      <formula>LEN(TRIM(O59))=0</formula>
    </cfRule>
  </conditionalFormatting>
  <conditionalFormatting sqref="P33:Q33">
    <cfRule type="containsBlanks" dxfId="265" priority="6">
      <formula>LEN(TRIM(P33))=0</formula>
    </cfRule>
  </conditionalFormatting>
  <conditionalFormatting sqref="Q47:R47 T47:U47 W47:X47">
    <cfRule type="containsBlanks" dxfId="264" priority="4">
      <formula>LEN(TRIM(Q47))=0</formula>
    </cfRule>
  </conditionalFormatting>
  <conditionalFormatting sqref="R59:S59 U59:V59 AE59:AF59 AH59:AI59">
    <cfRule type="containsBlanks" dxfId="263" priority="1">
      <formula>LEN(TRIM(R59))=0</formula>
    </cfRule>
  </conditionalFormatting>
  <conditionalFormatting sqref="R33:U33">
    <cfRule type="containsBlanks" dxfId="262" priority="13">
      <formula>LEN(TRIM(R33))=0</formula>
    </cfRule>
  </conditionalFormatting>
  <conditionalFormatting sqref="V33:W33">
    <cfRule type="containsBlanks" dxfId="261" priority="12">
      <formula>LEN(TRIM(V33))=0</formula>
    </cfRule>
  </conditionalFormatting>
  <conditionalFormatting sqref="X25 X27 X29 X31">
    <cfRule type="containsBlanks" dxfId="260" priority="16">
      <formula>LEN(TRIM(X25))=0</formula>
    </cfRule>
  </conditionalFormatting>
  <conditionalFormatting sqref="X33">
    <cfRule type="containsBlanks" dxfId="259" priority="11">
      <formula>LEN(TRIM(X33))=0</formula>
    </cfRule>
  </conditionalFormatting>
  <conditionalFormatting sqref="AB23:AM34">
    <cfRule type="containsBlanks" dxfId="258" priority="10">
      <formula>LEN(TRIM(AB23))=0</formula>
    </cfRule>
  </conditionalFormatting>
  <dataValidations count="7">
    <dataValidation type="list" allowBlank="1" showInputMessage="1" sqref="R21 R23 R25:U25 R27:U27 R29:U29 R31:U31 R33:U33 L11:N16" xr:uid="{45800E1D-F978-43BF-8147-2984E9B564CB}">
      <formula1>"　,保育士,看護師,准看護師,子育て支援員,調理員,栄養士,事務員,用務員,保育助手,副園長,園長"</formula1>
    </dataValidation>
    <dataValidation type="list" allowBlank="1" showInputMessage="1" showErrorMessage="1" sqref="D21 D23 D25 D27 D29 D31 D33" xr:uid="{7A5FDFD0-929E-4176-BD96-5DE65280838B}">
      <formula1>"退職,転出"</formula1>
    </dataValidation>
    <dataValidation type="list" allowBlank="1" showInputMessage="1" showErrorMessage="1" sqref="O47:P47" xr:uid="{F2C1F820-ED0A-4546-BBD7-113C007698F1}">
      <formula1>"　,平成,令和"</formula1>
    </dataValidation>
    <dataValidation type="list" allowBlank="1" showInputMessage="1" sqref="D11:F16" xr:uid="{F29D976F-7C5F-4F58-B5E7-013C74F0C8E2}">
      <formula1>"　,産休,育休,介護休,病休,その他"</formula1>
    </dataValidation>
    <dataValidation type="list" allowBlank="1" showInputMessage="1" showErrorMessage="1" sqref="AB11:AC16" xr:uid="{5CFA81B0-10A4-44EE-B03A-85EC308DFC12}">
      <formula1>"　,有,無"</formula1>
    </dataValidation>
    <dataValidation type="list" allowBlank="1" showInputMessage="1" showErrorMessage="1" sqref="O11:R16 X21:AA34" xr:uid="{1E4B11F5-635F-4659-9725-131A5EB8BDD1}">
      <formula1>"　,正規職員,常勤(非正規),短時間(非正規)"</formula1>
    </dataValidation>
    <dataValidation type="list" allowBlank="1" showInputMessage="1" showErrorMessage="1" sqref="AB59:AC59 O59:P59" xr:uid="{01789E4E-753D-4A95-B483-6E54544CD460}">
      <formula1>"　,6,7"</formula1>
    </dataValidation>
  </dataValidations>
  <printOptions horizontalCentered="1"/>
  <pageMargins left="0.70866141732283472" right="0.31496062992125984" top="0.39370078740157483" bottom="0.39370078740157483" header="0.51181102362204722" footer="0.51181102362204722"/>
  <pageSetup paperSize="9"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82401" r:id="rId4" name="Check Box 1">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382402" r:id="rId5" name="Check Box 2">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382403" r:id="rId6" name="Check Box 3">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382404"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382405" r:id="rId8" name="Check Box 5">
              <controlPr defaultSize="0" autoFill="0" autoLine="0" autoPict="0">
                <anchor moveWithCells="1" sizeWithCells="1">
                  <from>
                    <xdr:col>19</xdr:col>
                    <xdr:colOff>152400</xdr:colOff>
                    <xdr:row>51</xdr:row>
                    <xdr:rowOff>0</xdr:rowOff>
                  </from>
                  <to>
                    <xdr:col>22</xdr:col>
                    <xdr:colOff>161925</xdr:colOff>
                    <xdr:row>52</xdr:row>
                    <xdr:rowOff>47625</xdr:rowOff>
                  </to>
                </anchor>
              </controlPr>
            </control>
          </mc:Choice>
        </mc:AlternateContent>
        <mc:AlternateContent xmlns:mc="http://schemas.openxmlformats.org/markup-compatibility/2006">
          <mc:Choice Requires="x14">
            <control shapeId="1382406" r:id="rId9" name="Check Box 6">
              <controlPr defaultSize="0" autoFill="0" autoLine="0" autoPict="0">
                <anchor moveWithCells="1" sizeWithCells="1">
                  <from>
                    <xdr:col>23</xdr:col>
                    <xdr:colOff>28575</xdr:colOff>
                    <xdr:row>51</xdr:row>
                    <xdr:rowOff>0</xdr:rowOff>
                  </from>
                  <to>
                    <xdr:col>26</xdr:col>
                    <xdr:colOff>47625</xdr:colOff>
                    <xdr:row>52</xdr:row>
                    <xdr:rowOff>38100</xdr:rowOff>
                  </to>
                </anchor>
              </controlPr>
            </control>
          </mc:Choice>
        </mc:AlternateContent>
        <mc:AlternateContent xmlns:mc="http://schemas.openxmlformats.org/markup-compatibility/2006">
          <mc:Choice Requires="x14">
            <control shapeId="1382407" r:id="rId10" name="Check Box 7">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382408" r:id="rId11" name="Check Box 8">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mc:AlternateContent xmlns:mc="http://schemas.openxmlformats.org/markup-compatibility/2006">
          <mc:Choice Requires="x14">
            <control shapeId="1382409" r:id="rId12" name="Check Box 9">
              <controlPr defaultSize="0" autoFill="0" autoLine="0" autoPict="0">
                <anchor moveWithCells="1" sizeWithCells="1">
                  <from>
                    <xdr:col>3</xdr:col>
                    <xdr:colOff>0</xdr:colOff>
                    <xdr:row>48</xdr:row>
                    <xdr:rowOff>133350</xdr:rowOff>
                  </from>
                  <to>
                    <xdr:col>10</xdr:col>
                    <xdr:colOff>47625</xdr:colOff>
                    <xdr:row>50</xdr:row>
                    <xdr:rowOff>57150</xdr:rowOff>
                  </to>
                </anchor>
              </controlPr>
            </control>
          </mc:Choice>
        </mc:AlternateContent>
        <mc:AlternateContent xmlns:mc="http://schemas.openxmlformats.org/markup-compatibility/2006">
          <mc:Choice Requires="x14">
            <control shapeId="1382410" r:id="rId13" name="Check Box 10">
              <controlPr defaultSize="0" autoFill="0" autoLine="0" autoPict="0">
                <anchor moveWithCells="1" sizeWithCells="1">
                  <from>
                    <xdr:col>10</xdr:col>
                    <xdr:colOff>123825</xdr:colOff>
                    <xdr:row>48</xdr:row>
                    <xdr:rowOff>142875</xdr:rowOff>
                  </from>
                  <to>
                    <xdr:col>18</xdr:col>
                    <xdr:colOff>38100</xdr:colOff>
                    <xdr:row>50</xdr:row>
                    <xdr:rowOff>47625</xdr:rowOff>
                  </to>
                </anchor>
              </controlPr>
            </control>
          </mc:Choice>
        </mc:AlternateContent>
        <mc:AlternateContent xmlns:mc="http://schemas.openxmlformats.org/markup-compatibility/2006">
          <mc:Choice Requires="x14">
            <control shapeId="1382411" r:id="rId14" name="Check Box 11">
              <controlPr defaultSize="0" autoFill="0" autoLine="0" autoPict="0">
                <anchor moveWithCells="1" sizeWithCells="1">
                  <from>
                    <xdr:col>21</xdr:col>
                    <xdr:colOff>114300</xdr:colOff>
                    <xdr:row>48</xdr:row>
                    <xdr:rowOff>114300</xdr:rowOff>
                  </from>
                  <to>
                    <xdr:col>26</xdr:col>
                    <xdr:colOff>114300</xdr:colOff>
                    <xdr:row>50</xdr:row>
                    <xdr:rowOff>95250</xdr:rowOff>
                  </to>
                </anchor>
              </controlPr>
            </control>
          </mc:Choice>
        </mc:AlternateContent>
        <mc:AlternateContent xmlns:mc="http://schemas.openxmlformats.org/markup-compatibility/2006">
          <mc:Choice Requires="x14">
            <control shapeId="1382412" r:id="rId15" name="Check Box 12">
              <controlPr defaultSize="0" autoFill="0" autoLine="0" autoPict="0">
                <anchor moveWithCells="1" sizeWithCells="1">
                  <from>
                    <xdr:col>18</xdr:col>
                    <xdr:colOff>66675</xdr:colOff>
                    <xdr:row>48</xdr:row>
                    <xdr:rowOff>104775</xdr:rowOff>
                  </from>
                  <to>
                    <xdr:col>21</xdr:col>
                    <xdr:colOff>38100</xdr:colOff>
                    <xdr:row>50</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CE562-91EE-480C-94BA-6D439FFC5875}">
  <sheetPr>
    <tabColor rgb="FFFFCCFF"/>
  </sheetPr>
  <dimension ref="A1:BY84"/>
  <sheetViews>
    <sheetView showGridLines="0" view="pageBreakPreview" topLeftCell="A7" zoomScaleNormal="100" zoomScaleSheetLayoutView="100" workbookViewId="0">
      <selection activeCell="BY32" sqref="BY32"/>
    </sheetView>
  </sheetViews>
  <sheetFormatPr defaultColWidth="8" defaultRowHeight="12"/>
  <cols>
    <col min="1" max="6" width="2.375" style="598" customWidth="1"/>
    <col min="7" max="11" width="2" style="598" customWidth="1"/>
    <col min="12" max="14" width="2.625" style="598" customWidth="1"/>
    <col min="15" max="17" width="3.125" style="598" customWidth="1"/>
    <col min="18" max="20" width="1.875" style="598" customWidth="1"/>
    <col min="21" max="21" width="2.125" style="598" customWidth="1"/>
    <col min="22" max="22" width="1.625" style="598" customWidth="1"/>
    <col min="23" max="23" width="2.125" style="598" customWidth="1"/>
    <col min="24" max="28" width="2.625" style="598" customWidth="1"/>
    <col min="29" max="29" width="2.375" style="598" customWidth="1"/>
    <col min="30" max="31" width="1.875" style="598" customWidth="1"/>
    <col min="32" max="32" width="2.875" style="598" customWidth="1"/>
    <col min="33" max="35" width="1.875" style="598" customWidth="1"/>
    <col min="36" max="36" width="2.875" style="598" customWidth="1"/>
    <col min="37" max="37" width="1.875" style="598" customWidth="1"/>
    <col min="38" max="40" width="2.625" style="598" customWidth="1"/>
    <col min="41" max="51" width="2" style="598" customWidth="1"/>
    <col min="52" max="54" width="2.125" style="598" customWidth="1"/>
    <col min="55" max="58" width="1.875" style="598" customWidth="1"/>
    <col min="59" max="61" width="2.125" style="598" customWidth="1"/>
    <col min="62" max="62" width="2.625" style="598" customWidth="1"/>
    <col min="63" max="68" width="1.875" style="598" customWidth="1"/>
    <col min="69" max="71" width="2.125" style="598" customWidth="1"/>
    <col min="72" max="73" width="8" style="598" hidden="1" customWidth="1"/>
    <col min="74" max="16384" width="8" style="598"/>
  </cols>
  <sheetData>
    <row r="1" spans="1:74" ht="14.1" customHeight="1">
      <c r="A1" s="2836" t="s">
        <v>1527</v>
      </c>
      <c r="B1" s="3421"/>
      <c r="C1" s="3421"/>
      <c r="D1" s="3421"/>
      <c r="E1" s="3421"/>
      <c r="F1" s="3421"/>
      <c r="G1" s="3421"/>
      <c r="H1" s="3421"/>
      <c r="I1" s="3421"/>
      <c r="J1" s="3421"/>
      <c r="K1" s="3421"/>
      <c r="L1" s="3421"/>
      <c r="M1" s="3421"/>
      <c r="N1" s="3421"/>
      <c r="O1" s="3421"/>
      <c r="P1" s="3421"/>
      <c r="Q1" s="3421"/>
      <c r="R1" s="3421"/>
      <c r="S1" s="3421"/>
      <c r="T1" s="3421"/>
      <c r="U1" s="3421"/>
      <c r="V1" s="3421"/>
      <c r="W1" s="3421"/>
      <c r="X1" s="3421"/>
      <c r="Y1" s="3421"/>
      <c r="Z1" s="3421"/>
      <c r="AA1" s="3421"/>
      <c r="AB1" s="3421"/>
      <c r="AC1" s="3421"/>
      <c r="AD1" s="3421"/>
      <c r="AE1" s="3421"/>
      <c r="AF1" s="3421"/>
      <c r="AG1" s="3421"/>
      <c r="AH1" s="3421"/>
      <c r="AI1" s="3421"/>
      <c r="AJ1" s="3421"/>
      <c r="AK1" s="3421"/>
      <c r="AL1" s="3421"/>
      <c r="AM1" s="3421"/>
      <c r="AN1" s="3421"/>
      <c r="AO1" s="3421"/>
      <c r="AP1" s="3421"/>
      <c r="AQ1" s="3421"/>
      <c r="AR1" s="3421"/>
      <c r="AS1" s="3421"/>
      <c r="AT1" s="3421"/>
      <c r="AU1" s="3421"/>
      <c r="AV1" s="3421"/>
      <c r="AW1" s="3421"/>
      <c r="AX1" s="3421"/>
      <c r="AY1" s="3421"/>
      <c r="AZ1" s="3421"/>
      <c r="BA1" s="3421"/>
      <c r="BB1" s="3421"/>
      <c r="BC1" s="3421"/>
      <c r="BD1" s="3421"/>
      <c r="BE1" s="3421"/>
      <c r="BF1" s="3421"/>
      <c r="BG1" s="3421"/>
      <c r="BH1" s="3421"/>
      <c r="BI1" s="3421"/>
      <c r="BJ1" s="3421"/>
      <c r="BK1" s="3421"/>
      <c r="BL1" s="3421"/>
      <c r="BM1" s="3421"/>
      <c r="BN1" s="3421"/>
      <c r="BO1" s="3421"/>
      <c r="BP1" s="3421"/>
      <c r="BR1" s="382"/>
      <c r="BS1" s="382"/>
      <c r="BT1" s="382"/>
      <c r="BU1" s="382"/>
      <c r="BV1" s="382"/>
    </row>
    <row r="2" spans="1:74" ht="5.0999999999999996" customHeight="1"/>
    <row r="3" spans="1:74" ht="14.1" customHeight="1">
      <c r="A3" s="3422" t="s">
        <v>1499</v>
      </c>
      <c r="B3" s="3422"/>
      <c r="C3" s="3422"/>
      <c r="D3" s="3422"/>
      <c r="E3" s="3422"/>
      <c r="F3" s="3422"/>
      <c r="G3" s="3422"/>
      <c r="H3" s="3422"/>
      <c r="I3" s="3422"/>
      <c r="J3" s="3422"/>
      <c r="K3" s="3422"/>
      <c r="L3" s="3422"/>
      <c r="M3" s="3422"/>
      <c r="N3" s="3422"/>
      <c r="O3" s="3422"/>
      <c r="P3" s="3422"/>
      <c r="Q3" s="3422"/>
      <c r="R3" s="3422"/>
      <c r="S3" s="3422"/>
      <c r="T3" s="3422"/>
      <c r="U3" s="3422"/>
      <c r="V3" s="3422"/>
      <c r="W3" s="3422"/>
      <c r="X3" s="3422"/>
      <c r="Y3" s="3422"/>
      <c r="Z3" s="3422"/>
      <c r="AA3" s="3422"/>
      <c r="AB3" s="3422"/>
      <c r="AC3" s="3422"/>
      <c r="AD3" s="3422"/>
      <c r="AE3" s="3422"/>
      <c r="AF3" s="3422"/>
      <c r="AG3" s="3422"/>
      <c r="AH3" s="3422"/>
      <c r="AI3" s="3422"/>
      <c r="AJ3" s="3422"/>
      <c r="AK3" s="3422"/>
      <c r="AL3" s="3422"/>
      <c r="AM3" s="3422"/>
      <c r="AN3" s="3422"/>
      <c r="AO3" s="3422"/>
      <c r="AP3" s="3422"/>
      <c r="AQ3" s="3422"/>
      <c r="AR3" s="3422"/>
      <c r="AS3" s="3422"/>
      <c r="AT3" s="3422"/>
      <c r="AU3" s="3422"/>
      <c r="AV3" s="3422"/>
      <c r="AW3" s="3422"/>
      <c r="AX3" s="3422"/>
      <c r="AY3" s="3422"/>
      <c r="AZ3" s="3422"/>
      <c r="BA3" s="3422"/>
      <c r="BB3" s="3422"/>
      <c r="BC3" s="3422"/>
      <c r="BD3" s="3422"/>
      <c r="BE3" s="3422"/>
      <c r="BF3" s="3422"/>
      <c r="BG3" s="3422"/>
      <c r="BH3" s="3422"/>
      <c r="BI3" s="3422"/>
      <c r="BJ3" s="3422"/>
      <c r="BK3" s="3422"/>
      <c r="BL3" s="3422"/>
      <c r="BM3" s="3422"/>
      <c r="BN3" s="3422"/>
      <c r="BO3" s="3422"/>
      <c r="BP3" s="3422"/>
    </row>
    <row r="4" spans="1:74" ht="6.95" customHeight="1" thickBot="1">
      <c r="A4" s="735"/>
      <c r="B4" s="735"/>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row>
    <row r="5" spans="1:74" s="224" customFormat="1" ht="12.95" customHeight="1">
      <c r="A5" s="3423" t="s">
        <v>56</v>
      </c>
      <c r="B5" s="3425" t="s">
        <v>57</v>
      </c>
      <c r="C5" s="3426"/>
      <c r="D5" s="3426"/>
      <c r="E5" s="3426"/>
      <c r="F5" s="3427"/>
      <c r="G5" s="3425" t="s">
        <v>52</v>
      </c>
      <c r="H5" s="3426"/>
      <c r="I5" s="3426"/>
      <c r="J5" s="3426"/>
      <c r="K5" s="3426"/>
      <c r="L5" s="3427"/>
      <c r="M5" s="3430" t="s">
        <v>53</v>
      </c>
      <c r="N5" s="3433" t="s">
        <v>947</v>
      </c>
      <c r="O5" s="3436" t="s">
        <v>948</v>
      </c>
      <c r="P5" s="3437"/>
      <c r="Q5" s="3438"/>
      <c r="R5" s="3436" t="s">
        <v>95</v>
      </c>
      <c r="S5" s="3437"/>
      <c r="T5" s="3438"/>
      <c r="U5" s="3425" t="s">
        <v>58</v>
      </c>
      <c r="V5" s="3426"/>
      <c r="W5" s="3426"/>
      <c r="X5" s="3426"/>
      <c r="Y5" s="3426"/>
      <c r="Z5" s="3426"/>
      <c r="AA5" s="3426"/>
      <c r="AB5" s="3426"/>
      <c r="AC5" s="3426"/>
      <c r="AD5" s="3456" t="s">
        <v>1277</v>
      </c>
      <c r="AE5" s="3457"/>
      <c r="AF5" s="3457"/>
      <c r="AG5" s="3457"/>
      <c r="AH5" s="3457"/>
      <c r="AI5" s="3457"/>
      <c r="AJ5" s="3457"/>
      <c r="AK5" s="3458"/>
      <c r="AL5" s="3459" t="s">
        <v>1442</v>
      </c>
      <c r="AM5" s="3460"/>
      <c r="AN5" s="3460"/>
      <c r="AO5" s="3460"/>
      <c r="AP5" s="3460"/>
      <c r="AQ5" s="3460"/>
      <c r="AR5" s="3460"/>
      <c r="AS5" s="3460"/>
      <c r="AT5" s="3460"/>
      <c r="AU5" s="3460"/>
      <c r="AV5" s="3461"/>
      <c r="AW5" s="3465" t="s">
        <v>1215</v>
      </c>
      <c r="AX5" s="3466"/>
      <c r="AY5" s="3466"/>
      <c r="AZ5" s="3469" t="s">
        <v>260</v>
      </c>
      <c r="BA5" s="3470"/>
      <c r="BB5" s="3471"/>
      <c r="BC5" s="3475" t="s">
        <v>1500</v>
      </c>
      <c r="BD5" s="3476"/>
      <c r="BE5" s="3476"/>
      <c r="BF5" s="3477"/>
      <c r="BG5" s="3484" t="s">
        <v>1385</v>
      </c>
      <c r="BH5" s="3437"/>
      <c r="BI5" s="3437"/>
      <c r="BJ5" s="3437"/>
      <c r="BK5" s="3437"/>
      <c r="BL5" s="3437"/>
      <c r="BM5" s="3437"/>
      <c r="BN5" s="3437"/>
      <c r="BO5" s="3437"/>
      <c r="BP5" s="3485"/>
    </row>
    <row r="6" spans="1:74" s="224" customFormat="1" ht="12.95" customHeight="1">
      <c r="A6" s="3424"/>
      <c r="B6" s="3207"/>
      <c r="C6" s="3394"/>
      <c r="D6" s="3394"/>
      <c r="E6" s="3394"/>
      <c r="F6" s="3270"/>
      <c r="G6" s="3207"/>
      <c r="H6" s="3394"/>
      <c r="I6" s="3394"/>
      <c r="J6" s="3394"/>
      <c r="K6" s="3394"/>
      <c r="L6" s="3270"/>
      <c r="M6" s="3431"/>
      <c r="N6" s="3434"/>
      <c r="O6" s="3261"/>
      <c r="P6" s="3262"/>
      <c r="Q6" s="3263"/>
      <c r="R6" s="3261"/>
      <c r="S6" s="3262"/>
      <c r="T6" s="3263"/>
      <c r="U6" s="3208"/>
      <c r="V6" s="3439"/>
      <c r="W6" s="3439"/>
      <c r="X6" s="3439"/>
      <c r="Y6" s="3439"/>
      <c r="Z6" s="3439"/>
      <c r="AA6" s="3439"/>
      <c r="AB6" s="3439"/>
      <c r="AC6" s="3439"/>
      <c r="AD6" s="3488" t="s">
        <v>1039</v>
      </c>
      <c r="AE6" s="3443"/>
      <c r="AF6" s="3443"/>
      <c r="AG6" s="3443"/>
      <c r="AH6" s="3442" t="s">
        <v>1040</v>
      </c>
      <c r="AI6" s="3443"/>
      <c r="AJ6" s="3443"/>
      <c r="AK6" s="3490"/>
      <c r="AL6" s="3462"/>
      <c r="AM6" s="3463"/>
      <c r="AN6" s="3463"/>
      <c r="AO6" s="3463"/>
      <c r="AP6" s="3463"/>
      <c r="AQ6" s="3463"/>
      <c r="AR6" s="3463"/>
      <c r="AS6" s="3463"/>
      <c r="AT6" s="3463"/>
      <c r="AU6" s="3463"/>
      <c r="AV6" s="3464"/>
      <c r="AW6" s="3412"/>
      <c r="AX6" s="3413"/>
      <c r="AY6" s="3413"/>
      <c r="AZ6" s="3472"/>
      <c r="BA6" s="3473"/>
      <c r="BB6" s="3474"/>
      <c r="BC6" s="3478"/>
      <c r="BD6" s="3479"/>
      <c r="BE6" s="3479"/>
      <c r="BF6" s="3480"/>
      <c r="BG6" s="3486"/>
      <c r="BH6" s="3265"/>
      <c r="BI6" s="3265"/>
      <c r="BJ6" s="3265"/>
      <c r="BK6" s="3265"/>
      <c r="BL6" s="3265"/>
      <c r="BM6" s="3265"/>
      <c r="BN6" s="3265"/>
      <c r="BO6" s="3265"/>
      <c r="BP6" s="3487"/>
    </row>
    <row r="7" spans="1:74" s="224" customFormat="1" ht="15" customHeight="1">
      <c r="A7" s="3424"/>
      <c r="B7" s="3207"/>
      <c r="C7" s="3394"/>
      <c r="D7" s="3394"/>
      <c r="E7" s="3394"/>
      <c r="F7" s="3270"/>
      <c r="G7" s="3207"/>
      <c r="H7" s="3394"/>
      <c r="I7" s="3394"/>
      <c r="J7" s="3394"/>
      <c r="K7" s="3394"/>
      <c r="L7" s="3270"/>
      <c r="M7" s="3431"/>
      <c r="N7" s="3434"/>
      <c r="O7" s="3272"/>
      <c r="P7" s="3273"/>
      <c r="Q7" s="3274"/>
      <c r="R7" s="3261"/>
      <c r="S7" s="3262"/>
      <c r="T7" s="3263"/>
      <c r="U7" s="3440" t="s">
        <v>59</v>
      </c>
      <c r="V7" s="3441"/>
      <c r="W7" s="3441"/>
      <c r="X7" s="3441"/>
      <c r="Y7" s="3441"/>
      <c r="Z7" s="3442" t="s">
        <v>61</v>
      </c>
      <c r="AA7" s="3443"/>
      <c r="AB7" s="3377" t="s">
        <v>97</v>
      </c>
      <c r="AC7" s="3378"/>
      <c r="AD7" s="3489"/>
      <c r="AE7" s="3444"/>
      <c r="AF7" s="3444"/>
      <c r="AG7" s="3444"/>
      <c r="AH7" s="3491"/>
      <c r="AI7" s="3444"/>
      <c r="AJ7" s="3444"/>
      <c r="AK7" s="3492"/>
      <c r="AL7" s="3445" t="s">
        <v>1438</v>
      </c>
      <c r="AM7" s="3446"/>
      <c r="AN7" s="3446"/>
      <c r="AO7" s="3446"/>
      <c r="AP7" s="3446"/>
      <c r="AQ7" s="3446"/>
      <c r="AR7" s="3446"/>
      <c r="AS7" s="3446"/>
      <c r="AT7" s="3446"/>
      <c r="AU7" s="3446"/>
      <c r="AV7" s="3447"/>
      <c r="AW7" s="3412"/>
      <c r="AX7" s="3413"/>
      <c r="AY7" s="3413"/>
      <c r="AZ7" s="3448" t="s">
        <v>261</v>
      </c>
      <c r="BA7" s="3449"/>
      <c r="BB7" s="3450"/>
      <c r="BC7" s="3478"/>
      <c r="BD7" s="3479"/>
      <c r="BE7" s="3479"/>
      <c r="BF7" s="3480"/>
      <c r="BG7" s="3451" t="s">
        <v>1441</v>
      </c>
      <c r="BH7" s="2025"/>
      <c r="BI7" s="2025"/>
      <c r="BJ7" s="2025"/>
      <c r="BK7" s="2025"/>
      <c r="BL7" s="2025"/>
      <c r="BM7" s="2025"/>
      <c r="BN7" s="2025"/>
      <c r="BO7" s="2025"/>
      <c r="BP7" s="3452"/>
    </row>
    <row r="8" spans="1:74" s="224" customFormat="1" ht="15" customHeight="1">
      <c r="A8" s="3424"/>
      <c r="B8" s="3309"/>
      <c r="C8" s="3428"/>
      <c r="D8" s="3428"/>
      <c r="E8" s="3428"/>
      <c r="F8" s="3429"/>
      <c r="G8" s="3207"/>
      <c r="H8" s="3394"/>
      <c r="I8" s="3394"/>
      <c r="J8" s="3394"/>
      <c r="K8" s="3394"/>
      <c r="L8" s="3270"/>
      <c r="M8" s="3431"/>
      <c r="N8" s="3434"/>
      <c r="O8" s="3412" t="s">
        <v>862</v>
      </c>
      <c r="P8" s="3413"/>
      <c r="Q8" s="3414"/>
      <c r="R8" s="3261"/>
      <c r="S8" s="3262"/>
      <c r="T8" s="3263"/>
      <c r="U8" s="3377" t="s">
        <v>1387</v>
      </c>
      <c r="V8" s="3378"/>
      <c r="W8" s="3378"/>
      <c r="X8" s="3377" t="s">
        <v>96</v>
      </c>
      <c r="Y8" s="3379"/>
      <c r="Z8" s="3444"/>
      <c r="AA8" s="3444"/>
      <c r="AB8" s="3261"/>
      <c r="AC8" s="3262"/>
      <c r="AD8" s="3489"/>
      <c r="AE8" s="3444"/>
      <c r="AF8" s="3444"/>
      <c r="AG8" s="3444"/>
      <c r="AH8" s="3491"/>
      <c r="AI8" s="3444"/>
      <c r="AJ8" s="3444"/>
      <c r="AK8" s="3492"/>
      <c r="AL8" s="3415" t="s">
        <v>1205</v>
      </c>
      <c r="AM8" s="3416"/>
      <c r="AN8" s="3417"/>
      <c r="AO8" s="3418" t="s">
        <v>259</v>
      </c>
      <c r="AP8" s="3419"/>
      <c r="AQ8" s="3419"/>
      <c r="AR8" s="3420"/>
      <c r="AS8" s="3418" t="s">
        <v>1208</v>
      </c>
      <c r="AT8" s="3419"/>
      <c r="AU8" s="3419"/>
      <c r="AV8" s="3420"/>
      <c r="AW8" s="3412"/>
      <c r="AX8" s="3413"/>
      <c r="AY8" s="3413"/>
      <c r="AZ8" s="3403"/>
      <c r="BA8" s="3404"/>
      <c r="BB8" s="3405"/>
      <c r="BC8" s="3478"/>
      <c r="BD8" s="3479"/>
      <c r="BE8" s="3479"/>
      <c r="BF8" s="3480"/>
      <c r="BG8" s="3451"/>
      <c r="BH8" s="2025"/>
      <c r="BI8" s="2025"/>
      <c r="BJ8" s="2025"/>
      <c r="BK8" s="2025"/>
      <c r="BL8" s="2025"/>
      <c r="BM8" s="2025"/>
      <c r="BN8" s="2025"/>
      <c r="BO8" s="2025"/>
      <c r="BP8" s="3452"/>
    </row>
    <row r="9" spans="1:74" s="224" customFormat="1" ht="15" customHeight="1">
      <c r="A9" s="3424"/>
      <c r="B9" s="3314" t="s">
        <v>264</v>
      </c>
      <c r="C9" s="3392"/>
      <c r="D9" s="3393"/>
      <c r="E9" s="3396" t="s">
        <v>263</v>
      </c>
      <c r="F9" s="3397"/>
      <c r="G9" s="3207"/>
      <c r="H9" s="3394"/>
      <c r="I9" s="3394"/>
      <c r="J9" s="3394"/>
      <c r="K9" s="3394"/>
      <c r="L9" s="3270"/>
      <c r="M9" s="3431"/>
      <c r="N9" s="3434"/>
      <c r="O9" s="3412"/>
      <c r="P9" s="3413"/>
      <c r="Q9" s="3414"/>
      <c r="R9" s="3261"/>
      <c r="S9" s="3262"/>
      <c r="T9" s="3263"/>
      <c r="U9" s="3261"/>
      <c r="V9" s="3262"/>
      <c r="W9" s="3262"/>
      <c r="X9" s="3261"/>
      <c r="Y9" s="3263"/>
      <c r="Z9" s="3444"/>
      <c r="AA9" s="3444"/>
      <c r="AB9" s="3261"/>
      <c r="AC9" s="3262"/>
      <c r="AD9" s="3489"/>
      <c r="AE9" s="3444"/>
      <c r="AF9" s="3444"/>
      <c r="AG9" s="3444"/>
      <c r="AH9" s="3491"/>
      <c r="AI9" s="3444"/>
      <c r="AJ9" s="3444"/>
      <c r="AK9" s="3492"/>
      <c r="AL9" s="3400" t="s">
        <v>1206</v>
      </c>
      <c r="AM9" s="3401"/>
      <c r="AN9" s="3402"/>
      <c r="AO9" s="3400" t="s">
        <v>950</v>
      </c>
      <c r="AP9" s="3401"/>
      <c r="AQ9" s="3401"/>
      <c r="AR9" s="3402"/>
      <c r="AS9" s="3400" t="s">
        <v>1209</v>
      </c>
      <c r="AT9" s="3401"/>
      <c r="AU9" s="3401"/>
      <c r="AV9" s="3402"/>
      <c r="AW9" s="3412"/>
      <c r="AX9" s="3413"/>
      <c r="AY9" s="3413"/>
      <c r="AZ9" s="3403" t="s">
        <v>262</v>
      </c>
      <c r="BA9" s="3404"/>
      <c r="BB9" s="3405"/>
      <c r="BC9" s="3478"/>
      <c r="BD9" s="3479"/>
      <c r="BE9" s="3479"/>
      <c r="BF9" s="3480"/>
      <c r="BG9" s="3451"/>
      <c r="BH9" s="2025"/>
      <c r="BI9" s="2025"/>
      <c r="BJ9" s="2025"/>
      <c r="BK9" s="2025"/>
      <c r="BL9" s="2025"/>
      <c r="BM9" s="2025"/>
      <c r="BN9" s="2025"/>
      <c r="BO9" s="2025"/>
      <c r="BP9" s="3452"/>
    </row>
    <row r="10" spans="1:74" s="224" customFormat="1" ht="15" customHeight="1">
      <c r="A10" s="3424"/>
      <c r="B10" s="3207"/>
      <c r="C10" s="3394"/>
      <c r="D10" s="3395"/>
      <c r="E10" s="3398"/>
      <c r="F10" s="3399"/>
      <c r="G10" s="3207"/>
      <c r="H10" s="3394"/>
      <c r="I10" s="3394"/>
      <c r="J10" s="3394"/>
      <c r="K10" s="3394"/>
      <c r="L10" s="3270"/>
      <c r="M10" s="3432"/>
      <c r="N10" s="3435"/>
      <c r="O10" s="3412"/>
      <c r="P10" s="3413"/>
      <c r="Q10" s="3414"/>
      <c r="R10" s="3261"/>
      <c r="S10" s="3262"/>
      <c r="T10" s="3263"/>
      <c r="U10" s="3261"/>
      <c r="V10" s="3262"/>
      <c r="W10" s="3262"/>
      <c r="X10" s="3261"/>
      <c r="Y10" s="3263"/>
      <c r="Z10" s="3444"/>
      <c r="AA10" s="3444"/>
      <c r="AB10" s="3261"/>
      <c r="AC10" s="3262"/>
      <c r="AD10" s="736" t="s">
        <v>27</v>
      </c>
      <c r="AE10" s="3328" t="s">
        <v>268</v>
      </c>
      <c r="AF10" s="3328"/>
      <c r="AG10" s="737" t="s">
        <v>17</v>
      </c>
      <c r="AH10" s="738" t="s">
        <v>27</v>
      </c>
      <c r="AI10" s="3328" t="s">
        <v>268</v>
      </c>
      <c r="AJ10" s="3328"/>
      <c r="AK10" s="739" t="s">
        <v>17</v>
      </c>
      <c r="AL10" s="3195" t="s">
        <v>1270</v>
      </c>
      <c r="AM10" s="3196"/>
      <c r="AN10" s="3197"/>
      <c r="AO10" s="3409" t="s">
        <v>1207</v>
      </c>
      <c r="AP10" s="3410"/>
      <c r="AQ10" s="3410"/>
      <c r="AR10" s="3411"/>
      <c r="AS10" s="3195" t="s">
        <v>157</v>
      </c>
      <c r="AT10" s="3196"/>
      <c r="AU10" s="3196"/>
      <c r="AV10" s="3197"/>
      <c r="AW10" s="3467"/>
      <c r="AX10" s="3468"/>
      <c r="AY10" s="3468"/>
      <c r="AZ10" s="3406"/>
      <c r="BA10" s="3407"/>
      <c r="BB10" s="3408"/>
      <c r="BC10" s="3481"/>
      <c r="BD10" s="3482"/>
      <c r="BE10" s="3482"/>
      <c r="BF10" s="3483"/>
      <c r="BG10" s="3453"/>
      <c r="BH10" s="3454"/>
      <c r="BI10" s="3454"/>
      <c r="BJ10" s="3454"/>
      <c r="BK10" s="3454"/>
      <c r="BL10" s="3454"/>
      <c r="BM10" s="3454"/>
      <c r="BN10" s="3454"/>
      <c r="BO10" s="3454"/>
      <c r="BP10" s="3455"/>
    </row>
    <row r="11" spans="1:74" s="224" customFormat="1" ht="15" customHeight="1">
      <c r="A11" s="3351">
        <v>1</v>
      </c>
      <c r="B11" s="3352" t="s">
        <v>1437</v>
      </c>
      <c r="C11" s="3353"/>
      <c r="D11" s="3353"/>
      <c r="E11" s="3353"/>
      <c r="F11" s="3354"/>
      <c r="G11" s="3352" t="s">
        <v>951</v>
      </c>
      <c r="H11" s="3353"/>
      <c r="I11" s="3353"/>
      <c r="J11" s="3353"/>
      <c r="K11" s="3353"/>
      <c r="L11" s="3354"/>
      <c r="M11" s="3355">
        <v>58</v>
      </c>
      <c r="N11" s="3356" t="s">
        <v>258</v>
      </c>
      <c r="O11" s="3389" t="s">
        <v>258</v>
      </c>
      <c r="P11" s="3390"/>
      <c r="Q11" s="3391"/>
      <c r="R11" s="3377" t="s">
        <v>265</v>
      </c>
      <c r="S11" s="3378"/>
      <c r="T11" s="3379"/>
      <c r="U11" s="3380" t="s">
        <v>961</v>
      </c>
      <c r="V11" s="3381"/>
      <c r="W11" s="3382"/>
      <c r="X11" s="3386">
        <v>6</v>
      </c>
      <c r="Y11" s="3387" t="s">
        <v>98</v>
      </c>
      <c r="Z11" s="3388">
        <v>28</v>
      </c>
      <c r="AA11" s="3387" t="s">
        <v>98</v>
      </c>
      <c r="AB11" s="3368">
        <f>IF((X13+Z13)&gt;=12,X11+Z11+1,X11+Z11)</f>
        <v>35</v>
      </c>
      <c r="AC11" s="3369" t="s">
        <v>98</v>
      </c>
      <c r="AD11" s="3370">
        <v>325000</v>
      </c>
      <c r="AE11" s="3371"/>
      <c r="AF11" s="3371"/>
      <c r="AG11" s="3371"/>
      <c r="AH11" s="3372">
        <v>328500</v>
      </c>
      <c r="AI11" s="3371"/>
      <c r="AJ11" s="3371"/>
      <c r="AK11" s="3373"/>
      <c r="AL11" s="3374">
        <v>20000</v>
      </c>
      <c r="AM11" s="3375"/>
      <c r="AN11" s="3376"/>
      <c r="AO11" s="3374">
        <v>26280</v>
      </c>
      <c r="AP11" s="3375"/>
      <c r="AQ11" s="3375"/>
      <c r="AR11" s="3376"/>
      <c r="AS11" s="3357">
        <v>7100</v>
      </c>
      <c r="AT11" s="3358"/>
      <c r="AU11" s="3358"/>
      <c r="AV11" s="3359"/>
      <c r="AW11" s="3360">
        <f>AH11+SUM(AL11:AV13)</f>
        <v>391880</v>
      </c>
      <c r="AX11" s="3361"/>
      <c r="AY11" s="3361"/>
      <c r="AZ11" s="3362">
        <v>8</v>
      </c>
      <c r="BA11" s="3363"/>
      <c r="BB11" s="3364"/>
      <c r="BC11" s="740"/>
      <c r="BD11" s="741"/>
      <c r="BE11" s="741"/>
      <c r="BF11" s="742"/>
      <c r="BG11" s="3365" t="s">
        <v>1216</v>
      </c>
      <c r="BH11" s="3366"/>
      <c r="BI11" s="3366"/>
      <c r="BJ11" s="3366"/>
      <c r="BK11" s="3366"/>
      <c r="BL11" s="3366"/>
      <c r="BM11" s="3366"/>
      <c r="BN11" s="3366"/>
      <c r="BO11" s="3366"/>
      <c r="BP11" s="3367"/>
    </row>
    <row r="12" spans="1:74" s="224" customFormat="1" ht="15" customHeight="1">
      <c r="A12" s="3193"/>
      <c r="B12" s="3198"/>
      <c r="C12" s="3199"/>
      <c r="D12" s="3199"/>
      <c r="E12" s="3199"/>
      <c r="F12" s="3200"/>
      <c r="G12" s="3201"/>
      <c r="H12" s="3202"/>
      <c r="I12" s="3202"/>
      <c r="J12" s="3202"/>
      <c r="K12" s="3202"/>
      <c r="L12" s="3203"/>
      <c r="M12" s="3207"/>
      <c r="N12" s="3209"/>
      <c r="O12" s="3237" t="s">
        <v>863</v>
      </c>
      <c r="P12" s="3238"/>
      <c r="Q12" s="3239"/>
      <c r="R12" s="3261"/>
      <c r="S12" s="3262"/>
      <c r="T12" s="3263"/>
      <c r="U12" s="3383"/>
      <c r="V12" s="3384"/>
      <c r="W12" s="3385"/>
      <c r="X12" s="3269"/>
      <c r="Y12" s="3270"/>
      <c r="Z12" s="3271"/>
      <c r="AA12" s="3270"/>
      <c r="AB12" s="3252"/>
      <c r="AC12" s="3253"/>
      <c r="AD12" s="3254"/>
      <c r="AE12" s="3255"/>
      <c r="AF12" s="3255"/>
      <c r="AG12" s="3255"/>
      <c r="AH12" s="3256"/>
      <c r="AI12" s="3255"/>
      <c r="AJ12" s="3255"/>
      <c r="AK12" s="3257"/>
      <c r="AL12" s="3243"/>
      <c r="AM12" s="3244"/>
      <c r="AN12" s="3245"/>
      <c r="AO12" s="3243"/>
      <c r="AP12" s="3244"/>
      <c r="AQ12" s="3244"/>
      <c r="AR12" s="3245"/>
      <c r="AS12" s="3291"/>
      <c r="AT12" s="3292"/>
      <c r="AU12" s="3292"/>
      <c r="AV12" s="3293"/>
      <c r="AW12" s="3219"/>
      <c r="AX12" s="3220"/>
      <c r="AY12" s="3220"/>
      <c r="AZ12" s="3223"/>
      <c r="BA12" s="3224"/>
      <c r="BB12" s="3225"/>
      <c r="BC12" s="597"/>
      <c r="BD12" s="200"/>
      <c r="BE12" s="200"/>
      <c r="BF12" s="744"/>
      <c r="BG12" s="3334"/>
      <c r="BH12" s="3335"/>
      <c r="BI12" s="3335"/>
      <c r="BJ12" s="3335"/>
      <c r="BK12" s="3335"/>
      <c r="BL12" s="3335"/>
      <c r="BM12" s="3335"/>
      <c r="BN12" s="3335"/>
      <c r="BO12" s="3335"/>
      <c r="BP12" s="3336"/>
    </row>
    <row r="13" spans="1:74" s="224" customFormat="1" ht="15" customHeight="1">
      <c r="A13" s="3193"/>
      <c r="B13" s="3211" t="s">
        <v>1447</v>
      </c>
      <c r="C13" s="3212"/>
      <c r="D13" s="3213"/>
      <c r="E13" s="3214">
        <v>20</v>
      </c>
      <c r="F13" s="3215"/>
      <c r="G13" s="3201"/>
      <c r="H13" s="3202"/>
      <c r="I13" s="3202"/>
      <c r="J13" s="3202"/>
      <c r="K13" s="3202"/>
      <c r="L13" s="3203"/>
      <c r="M13" s="3207"/>
      <c r="N13" s="3209"/>
      <c r="O13" s="3237"/>
      <c r="P13" s="3238"/>
      <c r="Q13" s="3239"/>
      <c r="R13" s="3261"/>
      <c r="S13" s="3262"/>
      <c r="T13" s="3263"/>
      <c r="U13" s="3319">
        <v>43922</v>
      </c>
      <c r="V13" s="3320"/>
      <c r="W13" s="3320"/>
      <c r="X13" s="745">
        <v>2</v>
      </c>
      <c r="Y13" s="746" t="s">
        <v>28</v>
      </c>
      <c r="Z13" s="747">
        <v>10</v>
      </c>
      <c r="AA13" s="746" t="s">
        <v>28</v>
      </c>
      <c r="AB13" s="748">
        <f>IF((X13+Z13)&gt;=12,X13+Z13-12,X13+Z13)</f>
        <v>0</v>
      </c>
      <c r="AC13" s="746" t="s">
        <v>28</v>
      </c>
      <c r="AD13" s="749" t="s">
        <v>27</v>
      </c>
      <c r="AE13" s="3328" t="s">
        <v>963</v>
      </c>
      <c r="AF13" s="3328"/>
      <c r="AG13" s="750" t="s">
        <v>17</v>
      </c>
      <c r="AH13" s="751" t="s">
        <v>27</v>
      </c>
      <c r="AI13" s="3328" t="s">
        <v>964</v>
      </c>
      <c r="AJ13" s="3328"/>
      <c r="AK13" s="752" t="s">
        <v>17</v>
      </c>
      <c r="AL13" s="3329">
        <v>7000</v>
      </c>
      <c r="AM13" s="3330"/>
      <c r="AN13" s="3331"/>
      <c r="AO13" s="3329">
        <v>3000</v>
      </c>
      <c r="AP13" s="3330"/>
      <c r="AQ13" s="3330"/>
      <c r="AR13" s="3331"/>
      <c r="AS13" s="3323"/>
      <c r="AT13" s="3324"/>
      <c r="AU13" s="3324"/>
      <c r="AV13" s="3325"/>
      <c r="AW13" s="3219"/>
      <c r="AX13" s="3220"/>
      <c r="AY13" s="3220"/>
      <c r="AZ13" s="3343">
        <v>20</v>
      </c>
      <c r="BA13" s="3262"/>
      <c r="BB13" s="3344"/>
      <c r="BC13" s="753"/>
      <c r="BD13" s="754"/>
      <c r="BE13" s="754"/>
      <c r="BF13" s="755"/>
      <c r="BG13" s="3337"/>
      <c r="BH13" s="3338"/>
      <c r="BI13" s="3338"/>
      <c r="BJ13" s="3338"/>
      <c r="BK13" s="3338"/>
      <c r="BL13" s="3338"/>
      <c r="BM13" s="3338"/>
      <c r="BN13" s="3338"/>
      <c r="BO13" s="3338"/>
      <c r="BP13" s="3339"/>
    </row>
    <row r="14" spans="1:74" s="224" customFormat="1" ht="15" customHeight="1">
      <c r="A14" s="3306">
        <v>2</v>
      </c>
      <c r="B14" s="3345" t="s">
        <v>1600</v>
      </c>
      <c r="C14" s="3346"/>
      <c r="D14" s="3346"/>
      <c r="E14" s="3346"/>
      <c r="F14" s="3347"/>
      <c r="G14" s="3195" t="s">
        <v>952</v>
      </c>
      <c r="H14" s="3196"/>
      <c r="I14" s="3196"/>
      <c r="J14" s="3196"/>
      <c r="K14" s="3196"/>
      <c r="L14" s="3197"/>
      <c r="M14" s="3308">
        <v>39</v>
      </c>
      <c r="N14" s="3310" t="s">
        <v>258</v>
      </c>
      <c r="O14" s="3312" t="s">
        <v>258</v>
      </c>
      <c r="P14" s="3295"/>
      <c r="Q14" s="3313"/>
      <c r="R14" s="3314" t="s">
        <v>265</v>
      </c>
      <c r="S14" s="3315"/>
      <c r="T14" s="3316"/>
      <c r="U14" s="3317" t="s">
        <v>961</v>
      </c>
      <c r="V14" s="3318"/>
      <c r="W14" s="3318"/>
      <c r="X14" s="3301">
        <v>6</v>
      </c>
      <c r="Y14" s="3302" t="s">
        <v>98</v>
      </c>
      <c r="Z14" s="3303">
        <v>12</v>
      </c>
      <c r="AA14" s="3302" t="s">
        <v>98</v>
      </c>
      <c r="AB14" s="3304">
        <f>IF((X16+Z16)&gt;=12,X14+Z14+1,X14+Z14)</f>
        <v>18</v>
      </c>
      <c r="AC14" s="3305" t="s">
        <v>98</v>
      </c>
      <c r="AD14" s="3297">
        <v>197000</v>
      </c>
      <c r="AE14" s="3298"/>
      <c r="AF14" s="3298"/>
      <c r="AG14" s="3298"/>
      <c r="AH14" s="3299">
        <v>200000</v>
      </c>
      <c r="AI14" s="3298"/>
      <c r="AJ14" s="3298"/>
      <c r="AK14" s="3300"/>
      <c r="AL14" s="3243">
        <v>6000</v>
      </c>
      <c r="AM14" s="3244"/>
      <c r="AN14" s="3245"/>
      <c r="AO14" s="3243"/>
      <c r="AP14" s="3244"/>
      <c r="AQ14" s="3244"/>
      <c r="AR14" s="3245"/>
      <c r="AS14" s="3291">
        <v>4200</v>
      </c>
      <c r="AT14" s="3292"/>
      <c r="AU14" s="3292"/>
      <c r="AV14" s="3293"/>
      <c r="AW14" s="3219">
        <f>AH14+SUM(AL14:AV16)</f>
        <v>262200</v>
      </c>
      <c r="AX14" s="3220"/>
      <c r="AY14" s="3220"/>
      <c r="AZ14" s="3226">
        <v>10</v>
      </c>
      <c r="BA14" s="3227"/>
      <c r="BB14" s="3228"/>
      <c r="BC14" s="597"/>
      <c r="BD14" s="200"/>
      <c r="BE14" s="200"/>
      <c r="BF14" s="744"/>
      <c r="BG14" s="3229" t="s">
        <v>953</v>
      </c>
      <c r="BH14" s="3332"/>
      <c r="BI14" s="3332"/>
      <c r="BJ14" s="3332"/>
      <c r="BK14" s="3332"/>
      <c r="BL14" s="3332"/>
      <c r="BM14" s="3332"/>
      <c r="BN14" s="3332"/>
      <c r="BO14" s="3332"/>
      <c r="BP14" s="3333"/>
    </row>
    <row r="15" spans="1:74" s="224" customFormat="1" ht="15" customHeight="1">
      <c r="A15" s="3193"/>
      <c r="B15" s="3348"/>
      <c r="C15" s="3349"/>
      <c r="D15" s="3349"/>
      <c r="E15" s="3349"/>
      <c r="F15" s="3350"/>
      <c r="G15" s="3201"/>
      <c r="H15" s="3202"/>
      <c r="I15" s="3202"/>
      <c r="J15" s="3202"/>
      <c r="K15" s="3202"/>
      <c r="L15" s="3203"/>
      <c r="M15" s="3207"/>
      <c r="N15" s="3209"/>
      <c r="O15" s="3340" t="s">
        <v>229</v>
      </c>
      <c r="P15" s="3341"/>
      <c r="Q15" s="3342"/>
      <c r="R15" s="3261"/>
      <c r="S15" s="3262"/>
      <c r="T15" s="3263"/>
      <c r="U15" s="3267"/>
      <c r="V15" s="3268"/>
      <c r="W15" s="3268"/>
      <c r="X15" s="3269"/>
      <c r="Y15" s="3270"/>
      <c r="Z15" s="3271"/>
      <c r="AA15" s="3270"/>
      <c r="AB15" s="3252"/>
      <c r="AC15" s="3253"/>
      <c r="AD15" s="3254"/>
      <c r="AE15" s="3255"/>
      <c r="AF15" s="3255"/>
      <c r="AG15" s="3255"/>
      <c r="AH15" s="3256"/>
      <c r="AI15" s="3255"/>
      <c r="AJ15" s="3255"/>
      <c r="AK15" s="3257"/>
      <c r="AL15" s="3243">
        <v>40000</v>
      </c>
      <c r="AM15" s="3244"/>
      <c r="AN15" s="3245"/>
      <c r="AO15" s="3243"/>
      <c r="AP15" s="3244"/>
      <c r="AQ15" s="3244"/>
      <c r="AR15" s="3245"/>
      <c r="AS15" s="3291"/>
      <c r="AT15" s="3292"/>
      <c r="AU15" s="3292"/>
      <c r="AV15" s="3293"/>
      <c r="AW15" s="3219"/>
      <c r="AX15" s="3220"/>
      <c r="AY15" s="3220"/>
      <c r="AZ15" s="3226"/>
      <c r="BA15" s="3227"/>
      <c r="BB15" s="3228"/>
      <c r="BC15" s="597"/>
      <c r="BD15" s="200"/>
      <c r="BE15" s="200"/>
      <c r="BF15" s="744"/>
      <c r="BG15" s="3334"/>
      <c r="BH15" s="3335"/>
      <c r="BI15" s="3335"/>
      <c r="BJ15" s="3335"/>
      <c r="BK15" s="3335"/>
      <c r="BL15" s="3335"/>
      <c r="BM15" s="3335"/>
      <c r="BN15" s="3335"/>
      <c r="BO15" s="3335"/>
      <c r="BP15" s="3336"/>
    </row>
    <row r="16" spans="1:74" s="224" customFormat="1" ht="15" customHeight="1">
      <c r="A16" s="3307"/>
      <c r="B16" s="3211" t="s">
        <v>978</v>
      </c>
      <c r="C16" s="3212"/>
      <c r="D16" s="3213"/>
      <c r="E16" s="3214">
        <v>40</v>
      </c>
      <c r="F16" s="3215"/>
      <c r="G16" s="3198"/>
      <c r="H16" s="3199"/>
      <c r="I16" s="3199"/>
      <c r="J16" s="3199"/>
      <c r="K16" s="3199"/>
      <c r="L16" s="3200"/>
      <c r="M16" s="3309"/>
      <c r="N16" s="3311"/>
      <c r="O16" s="3288"/>
      <c r="P16" s="3289"/>
      <c r="Q16" s="3290"/>
      <c r="R16" s="3272"/>
      <c r="S16" s="3273"/>
      <c r="T16" s="3274"/>
      <c r="U16" s="3321">
        <v>43922</v>
      </c>
      <c r="V16" s="3322"/>
      <c r="W16" s="3322"/>
      <c r="X16" s="756">
        <v>2</v>
      </c>
      <c r="Y16" s="757" t="s">
        <v>28</v>
      </c>
      <c r="Z16" s="758"/>
      <c r="AA16" s="757" t="s">
        <v>28</v>
      </c>
      <c r="AB16" s="759">
        <f>IF((X16+Z16)&gt;=12,X16+Z16-12,X16+Z16)</f>
        <v>2</v>
      </c>
      <c r="AC16" s="757" t="s">
        <v>28</v>
      </c>
      <c r="AD16" s="760" t="s">
        <v>27</v>
      </c>
      <c r="AE16" s="3284" t="s">
        <v>955</v>
      </c>
      <c r="AF16" s="3284"/>
      <c r="AG16" s="761" t="s">
        <v>17</v>
      </c>
      <c r="AH16" s="762" t="s">
        <v>27</v>
      </c>
      <c r="AI16" s="3284" t="s">
        <v>962</v>
      </c>
      <c r="AJ16" s="3284"/>
      <c r="AK16" s="763" t="s">
        <v>17</v>
      </c>
      <c r="AL16" s="3243">
        <v>7000</v>
      </c>
      <c r="AM16" s="3244"/>
      <c r="AN16" s="3245"/>
      <c r="AO16" s="3329"/>
      <c r="AP16" s="3330"/>
      <c r="AQ16" s="3330"/>
      <c r="AR16" s="3331"/>
      <c r="AS16" s="3291">
        <v>5000</v>
      </c>
      <c r="AT16" s="3292"/>
      <c r="AU16" s="3292"/>
      <c r="AV16" s="3293"/>
      <c r="AW16" s="3219"/>
      <c r="AX16" s="3220"/>
      <c r="AY16" s="3220"/>
      <c r="AZ16" s="3294">
        <v>20</v>
      </c>
      <c r="BA16" s="3295"/>
      <c r="BB16" s="3296"/>
      <c r="BC16" s="753"/>
      <c r="BD16" s="754"/>
      <c r="BE16" s="754"/>
      <c r="BF16" s="755"/>
      <c r="BG16" s="3337"/>
      <c r="BH16" s="3338"/>
      <c r="BI16" s="3338"/>
      <c r="BJ16" s="3338"/>
      <c r="BK16" s="3338"/>
      <c r="BL16" s="3338"/>
      <c r="BM16" s="3338"/>
      <c r="BN16" s="3338"/>
      <c r="BO16" s="3338"/>
      <c r="BP16" s="3339"/>
    </row>
    <row r="17" spans="1:77" s="224" customFormat="1" ht="15" customHeight="1">
      <c r="A17" s="3193">
        <v>3</v>
      </c>
      <c r="B17" s="3195" t="s">
        <v>1593</v>
      </c>
      <c r="C17" s="3196"/>
      <c r="D17" s="3196"/>
      <c r="E17" s="3196"/>
      <c r="F17" s="3197"/>
      <c r="G17" s="3201" t="s">
        <v>1014</v>
      </c>
      <c r="H17" s="3202"/>
      <c r="I17" s="3202"/>
      <c r="J17" s="3202"/>
      <c r="K17" s="3202"/>
      <c r="L17" s="3203"/>
      <c r="M17" s="3207">
        <v>31</v>
      </c>
      <c r="N17" s="3209" t="s">
        <v>258</v>
      </c>
      <c r="O17" s="3272" t="s">
        <v>258</v>
      </c>
      <c r="P17" s="3273"/>
      <c r="Q17" s="3274"/>
      <c r="R17" s="3261" t="s">
        <v>954</v>
      </c>
      <c r="S17" s="3262"/>
      <c r="T17" s="3263"/>
      <c r="U17" s="3267" t="s">
        <v>961</v>
      </c>
      <c r="V17" s="3268"/>
      <c r="W17" s="3268"/>
      <c r="X17" s="3269">
        <v>5</v>
      </c>
      <c r="Y17" s="3270" t="s">
        <v>98</v>
      </c>
      <c r="Z17" s="3271">
        <v>3</v>
      </c>
      <c r="AA17" s="3270" t="s">
        <v>98</v>
      </c>
      <c r="AB17" s="3252">
        <f>IF((X19+Z19)&gt;=12,X17+Z17+1,X17+Z17)</f>
        <v>8</v>
      </c>
      <c r="AC17" s="3253" t="s">
        <v>98</v>
      </c>
      <c r="AD17" s="3254">
        <v>164000</v>
      </c>
      <c r="AE17" s="3255"/>
      <c r="AF17" s="3255"/>
      <c r="AG17" s="3255"/>
      <c r="AH17" s="3256">
        <v>167000</v>
      </c>
      <c r="AI17" s="3255"/>
      <c r="AJ17" s="3255"/>
      <c r="AK17" s="3257"/>
      <c r="AL17" s="3258">
        <v>6000</v>
      </c>
      <c r="AM17" s="3259"/>
      <c r="AN17" s="3260"/>
      <c r="AO17" s="3243"/>
      <c r="AP17" s="3244"/>
      <c r="AQ17" s="3244"/>
      <c r="AR17" s="3245"/>
      <c r="AS17" s="3216">
        <v>4200</v>
      </c>
      <c r="AT17" s="3217"/>
      <c r="AU17" s="3217"/>
      <c r="AV17" s="3218"/>
      <c r="AW17" s="3219">
        <f>AH17+SUM(AL17:AV19)</f>
        <v>199200</v>
      </c>
      <c r="AX17" s="3220"/>
      <c r="AY17" s="3220"/>
      <c r="AZ17" s="3223">
        <v>12</v>
      </c>
      <c r="BA17" s="3224"/>
      <c r="BB17" s="3225"/>
      <c r="BC17" s="597"/>
      <c r="BD17" s="200"/>
      <c r="BE17" s="200"/>
      <c r="BF17" s="744"/>
      <c r="BG17" s="3229" t="s">
        <v>1724</v>
      </c>
      <c r="BH17" s="3332"/>
      <c r="BI17" s="3332"/>
      <c r="BJ17" s="3332"/>
      <c r="BK17" s="3332"/>
      <c r="BL17" s="3332"/>
      <c r="BM17" s="3332"/>
      <c r="BN17" s="3332"/>
      <c r="BO17" s="3332"/>
      <c r="BP17" s="3333"/>
      <c r="BY17" s="419"/>
    </row>
    <row r="18" spans="1:77" s="224" customFormat="1" ht="15" customHeight="1">
      <c r="A18" s="3193"/>
      <c r="B18" s="3198"/>
      <c r="C18" s="3199"/>
      <c r="D18" s="3199"/>
      <c r="E18" s="3199"/>
      <c r="F18" s="3200"/>
      <c r="G18" s="3201"/>
      <c r="H18" s="3202"/>
      <c r="I18" s="3202"/>
      <c r="J18" s="3202"/>
      <c r="K18" s="3202"/>
      <c r="L18" s="3203"/>
      <c r="M18" s="3207"/>
      <c r="N18" s="3209"/>
      <c r="O18" s="3237" t="s">
        <v>229</v>
      </c>
      <c r="P18" s="3238"/>
      <c r="Q18" s="3239"/>
      <c r="R18" s="3261"/>
      <c r="S18" s="3262"/>
      <c r="T18" s="3263"/>
      <c r="U18" s="3267"/>
      <c r="V18" s="3268"/>
      <c r="W18" s="3268"/>
      <c r="X18" s="3269"/>
      <c r="Y18" s="3270"/>
      <c r="Z18" s="3271"/>
      <c r="AA18" s="3270"/>
      <c r="AB18" s="3252"/>
      <c r="AC18" s="3253"/>
      <c r="AD18" s="3254"/>
      <c r="AE18" s="3255"/>
      <c r="AF18" s="3255"/>
      <c r="AG18" s="3255"/>
      <c r="AH18" s="3256"/>
      <c r="AI18" s="3255"/>
      <c r="AJ18" s="3255"/>
      <c r="AK18" s="3257"/>
      <c r="AL18" s="3243">
        <v>10000</v>
      </c>
      <c r="AM18" s="3244"/>
      <c r="AN18" s="3245"/>
      <c r="AO18" s="3243"/>
      <c r="AP18" s="3244"/>
      <c r="AQ18" s="3244"/>
      <c r="AR18" s="3245"/>
      <c r="AS18" s="3291"/>
      <c r="AT18" s="3292"/>
      <c r="AU18" s="3292"/>
      <c r="AV18" s="3293"/>
      <c r="AW18" s="3219"/>
      <c r="AX18" s="3220"/>
      <c r="AY18" s="3220"/>
      <c r="AZ18" s="3226"/>
      <c r="BA18" s="3227"/>
      <c r="BB18" s="3228"/>
      <c r="BC18" s="597"/>
      <c r="BD18" s="200"/>
      <c r="BE18" s="200"/>
      <c r="BF18" s="744"/>
      <c r="BG18" s="3232"/>
      <c r="BH18" s="2938"/>
      <c r="BI18" s="2938"/>
      <c r="BJ18" s="2938"/>
      <c r="BK18" s="2938"/>
      <c r="BL18" s="2938"/>
      <c r="BM18" s="2938"/>
      <c r="BN18" s="2938"/>
      <c r="BO18" s="2938"/>
      <c r="BP18" s="3233"/>
    </row>
    <row r="19" spans="1:77" s="224" customFormat="1" ht="15" customHeight="1">
      <c r="A19" s="3193"/>
      <c r="B19" s="3211" t="s">
        <v>1447</v>
      </c>
      <c r="C19" s="3212"/>
      <c r="D19" s="3213"/>
      <c r="E19" s="3214">
        <v>20</v>
      </c>
      <c r="F19" s="3215"/>
      <c r="G19" s="3201"/>
      <c r="H19" s="3202"/>
      <c r="I19" s="3202"/>
      <c r="J19" s="3202"/>
      <c r="K19" s="3202"/>
      <c r="L19" s="3203"/>
      <c r="M19" s="3207"/>
      <c r="N19" s="3209"/>
      <c r="O19" s="3237"/>
      <c r="P19" s="3238"/>
      <c r="Q19" s="3239"/>
      <c r="R19" s="3261"/>
      <c r="S19" s="3262"/>
      <c r="T19" s="3263"/>
      <c r="U19" s="3319">
        <v>44075</v>
      </c>
      <c r="V19" s="3320"/>
      <c r="W19" s="3320"/>
      <c r="X19" s="745">
        <v>9</v>
      </c>
      <c r="Y19" s="746" t="s">
        <v>28</v>
      </c>
      <c r="Z19" s="747"/>
      <c r="AA19" s="746" t="s">
        <v>28</v>
      </c>
      <c r="AB19" s="748">
        <f>IF((X19+Z19)&gt;=12,X19+Z19-12,X19+Z19)</f>
        <v>9</v>
      </c>
      <c r="AC19" s="746" t="s">
        <v>28</v>
      </c>
      <c r="AD19" s="749" t="s">
        <v>27</v>
      </c>
      <c r="AE19" s="3328" t="s">
        <v>967</v>
      </c>
      <c r="AF19" s="3328"/>
      <c r="AG19" s="750" t="s">
        <v>17</v>
      </c>
      <c r="AH19" s="751" t="s">
        <v>27</v>
      </c>
      <c r="AI19" s="3328" t="s">
        <v>968</v>
      </c>
      <c r="AJ19" s="3328"/>
      <c r="AK19" s="752" t="s">
        <v>17</v>
      </c>
      <c r="AL19" s="3329">
        <v>7000</v>
      </c>
      <c r="AM19" s="3330"/>
      <c r="AN19" s="3331"/>
      <c r="AO19" s="3243"/>
      <c r="AP19" s="3244"/>
      <c r="AQ19" s="3244"/>
      <c r="AR19" s="3245"/>
      <c r="AS19" s="3323">
        <v>5000</v>
      </c>
      <c r="AT19" s="3324"/>
      <c r="AU19" s="3324"/>
      <c r="AV19" s="3325"/>
      <c r="AW19" s="3219"/>
      <c r="AX19" s="3220"/>
      <c r="AY19" s="3220"/>
      <c r="AZ19" s="3326">
        <v>20</v>
      </c>
      <c r="BA19" s="3315"/>
      <c r="BB19" s="3327"/>
      <c r="BC19" s="753"/>
      <c r="BD19" s="754"/>
      <c r="BE19" s="754"/>
      <c r="BF19" s="755"/>
      <c r="BG19" s="3285"/>
      <c r="BH19" s="3286"/>
      <c r="BI19" s="3286"/>
      <c r="BJ19" s="3286"/>
      <c r="BK19" s="3286"/>
      <c r="BL19" s="3286"/>
      <c r="BM19" s="3286"/>
      <c r="BN19" s="3286"/>
      <c r="BO19" s="3286"/>
      <c r="BP19" s="3287"/>
    </row>
    <row r="20" spans="1:77" s="224" customFormat="1" ht="15" customHeight="1">
      <c r="A20" s="3306">
        <v>4</v>
      </c>
      <c r="B20" s="3195" t="s">
        <v>1594</v>
      </c>
      <c r="C20" s="3196"/>
      <c r="D20" s="3196"/>
      <c r="E20" s="3196"/>
      <c r="F20" s="3197"/>
      <c r="G20" s="3195" t="s">
        <v>1015</v>
      </c>
      <c r="H20" s="3196"/>
      <c r="I20" s="3196"/>
      <c r="J20" s="3196"/>
      <c r="K20" s="3196"/>
      <c r="L20" s="3197"/>
      <c r="M20" s="3308">
        <v>24</v>
      </c>
      <c r="N20" s="3310" t="s">
        <v>258</v>
      </c>
      <c r="O20" s="3312" t="s">
        <v>258</v>
      </c>
      <c r="P20" s="3295"/>
      <c r="Q20" s="3313"/>
      <c r="R20" s="3314" t="s">
        <v>956</v>
      </c>
      <c r="S20" s="3315"/>
      <c r="T20" s="3316"/>
      <c r="U20" s="3317" t="s">
        <v>1154</v>
      </c>
      <c r="V20" s="3318"/>
      <c r="W20" s="3318"/>
      <c r="X20" s="3301">
        <v>1</v>
      </c>
      <c r="Y20" s="3302" t="s">
        <v>98</v>
      </c>
      <c r="Z20" s="3303">
        <v>2</v>
      </c>
      <c r="AA20" s="3302" t="s">
        <v>98</v>
      </c>
      <c r="AB20" s="3304">
        <f>IF((X22+Z22)&gt;=12,X20+Z20+1,X20+Z20)</f>
        <v>3</v>
      </c>
      <c r="AC20" s="3305" t="s">
        <v>98</v>
      </c>
      <c r="AD20" s="3297"/>
      <c r="AE20" s="3298"/>
      <c r="AF20" s="3298"/>
      <c r="AG20" s="3298"/>
      <c r="AH20" s="3299">
        <v>170000</v>
      </c>
      <c r="AI20" s="3298"/>
      <c r="AJ20" s="3298"/>
      <c r="AK20" s="3300"/>
      <c r="AL20" s="3243">
        <v>6000</v>
      </c>
      <c r="AM20" s="3244"/>
      <c r="AN20" s="3245"/>
      <c r="AO20" s="3243"/>
      <c r="AP20" s="3244"/>
      <c r="AQ20" s="3244"/>
      <c r="AR20" s="3245"/>
      <c r="AS20" s="3291">
        <v>4200</v>
      </c>
      <c r="AT20" s="3292"/>
      <c r="AU20" s="3292"/>
      <c r="AV20" s="3293"/>
      <c r="AW20" s="3219">
        <f>AH20+SUM(AL20:AV22)</f>
        <v>192200</v>
      </c>
      <c r="AX20" s="3220"/>
      <c r="AY20" s="3220"/>
      <c r="AZ20" s="3226">
        <v>3</v>
      </c>
      <c r="BA20" s="3227"/>
      <c r="BB20" s="3228"/>
      <c r="BC20" s="597"/>
      <c r="BD20" s="200"/>
      <c r="BE20" s="200"/>
      <c r="BF20" s="744"/>
      <c r="BG20" s="3229" t="s">
        <v>1217</v>
      </c>
      <c r="BH20" s="3230"/>
      <c r="BI20" s="3230"/>
      <c r="BJ20" s="3230"/>
      <c r="BK20" s="3230"/>
      <c r="BL20" s="3230"/>
      <c r="BM20" s="3230"/>
      <c r="BN20" s="3230"/>
      <c r="BO20" s="3230"/>
      <c r="BP20" s="3231"/>
    </row>
    <row r="21" spans="1:77" s="224" customFormat="1" ht="15" customHeight="1">
      <c r="A21" s="3193"/>
      <c r="B21" s="3198"/>
      <c r="C21" s="3199"/>
      <c r="D21" s="3199"/>
      <c r="E21" s="3199"/>
      <c r="F21" s="3200"/>
      <c r="G21" s="3201"/>
      <c r="H21" s="3202"/>
      <c r="I21" s="3202"/>
      <c r="J21" s="3202"/>
      <c r="K21" s="3202"/>
      <c r="L21" s="3203"/>
      <c r="M21" s="3207"/>
      <c r="N21" s="3209"/>
      <c r="O21" s="3237" t="s">
        <v>229</v>
      </c>
      <c r="P21" s="3238"/>
      <c r="Q21" s="3239"/>
      <c r="R21" s="3261"/>
      <c r="S21" s="3262"/>
      <c r="T21" s="3263"/>
      <c r="U21" s="3267"/>
      <c r="V21" s="3268"/>
      <c r="W21" s="3268"/>
      <c r="X21" s="3269"/>
      <c r="Y21" s="3270"/>
      <c r="Z21" s="3271"/>
      <c r="AA21" s="3270"/>
      <c r="AB21" s="3252"/>
      <c r="AC21" s="3253"/>
      <c r="AD21" s="3254"/>
      <c r="AE21" s="3255"/>
      <c r="AF21" s="3255"/>
      <c r="AG21" s="3255"/>
      <c r="AH21" s="3256"/>
      <c r="AI21" s="3255"/>
      <c r="AJ21" s="3255"/>
      <c r="AK21" s="3257"/>
      <c r="AL21" s="3243"/>
      <c r="AM21" s="3244"/>
      <c r="AN21" s="3245"/>
      <c r="AO21" s="3243"/>
      <c r="AP21" s="3244"/>
      <c r="AQ21" s="3244"/>
      <c r="AR21" s="3245"/>
      <c r="AS21" s="3291"/>
      <c r="AT21" s="3292"/>
      <c r="AU21" s="3292"/>
      <c r="AV21" s="3293"/>
      <c r="AW21" s="3219"/>
      <c r="AX21" s="3220"/>
      <c r="AY21" s="3220"/>
      <c r="AZ21" s="3226"/>
      <c r="BA21" s="3227"/>
      <c r="BB21" s="3228"/>
      <c r="BC21" s="597"/>
      <c r="BD21" s="200"/>
      <c r="BE21" s="200"/>
      <c r="BF21" s="744"/>
      <c r="BG21" s="3232"/>
      <c r="BH21" s="2938"/>
      <c r="BI21" s="2938"/>
      <c r="BJ21" s="2938"/>
      <c r="BK21" s="2938"/>
      <c r="BL21" s="2938"/>
      <c r="BM21" s="2938"/>
      <c r="BN21" s="2938"/>
      <c r="BO21" s="2938"/>
      <c r="BP21" s="3233"/>
    </row>
    <row r="22" spans="1:77" s="224" customFormat="1" ht="15" customHeight="1">
      <c r="A22" s="3307"/>
      <c r="B22" s="3211" t="s">
        <v>978</v>
      </c>
      <c r="C22" s="3212"/>
      <c r="D22" s="3213"/>
      <c r="E22" s="3214">
        <v>40</v>
      </c>
      <c r="F22" s="3215"/>
      <c r="G22" s="3198"/>
      <c r="H22" s="3199"/>
      <c r="I22" s="3199"/>
      <c r="J22" s="3199"/>
      <c r="K22" s="3199"/>
      <c r="L22" s="3200"/>
      <c r="M22" s="3309"/>
      <c r="N22" s="3311"/>
      <c r="O22" s="3288"/>
      <c r="P22" s="3289"/>
      <c r="Q22" s="3290"/>
      <c r="R22" s="3272"/>
      <c r="S22" s="3273"/>
      <c r="T22" s="3274"/>
      <c r="U22" s="3321">
        <v>43952</v>
      </c>
      <c r="V22" s="3322"/>
      <c r="W22" s="3322"/>
      <c r="X22" s="756">
        <v>1</v>
      </c>
      <c r="Y22" s="757" t="s">
        <v>28</v>
      </c>
      <c r="Z22" s="758"/>
      <c r="AA22" s="757" t="s">
        <v>28</v>
      </c>
      <c r="AB22" s="759">
        <f>IF((X22+Z22)&gt;=12,X22+Z22-12,X22+Z22)</f>
        <v>1</v>
      </c>
      <c r="AC22" s="757" t="s">
        <v>28</v>
      </c>
      <c r="AD22" s="760" t="s">
        <v>27</v>
      </c>
      <c r="AE22" s="3284"/>
      <c r="AF22" s="3284"/>
      <c r="AG22" s="761" t="s">
        <v>17</v>
      </c>
      <c r="AH22" s="762" t="s">
        <v>27</v>
      </c>
      <c r="AI22" s="3284" t="s">
        <v>966</v>
      </c>
      <c r="AJ22" s="3284"/>
      <c r="AK22" s="763" t="s">
        <v>17</v>
      </c>
      <c r="AL22" s="3243">
        <v>7000</v>
      </c>
      <c r="AM22" s="3244"/>
      <c r="AN22" s="3245"/>
      <c r="AO22" s="3243"/>
      <c r="AP22" s="3244"/>
      <c r="AQ22" s="3244"/>
      <c r="AR22" s="3245"/>
      <c r="AS22" s="3291">
        <v>5000</v>
      </c>
      <c r="AT22" s="3292"/>
      <c r="AU22" s="3292"/>
      <c r="AV22" s="3293"/>
      <c r="AW22" s="3219"/>
      <c r="AX22" s="3220"/>
      <c r="AY22" s="3220"/>
      <c r="AZ22" s="3294">
        <v>10</v>
      </c>
      <c r="BA22" s="3295"/>
      <c r="BB22" s="3296"/>
      <c r="BC22" s="753"/>
      <c r="BD22" s="754"/>
      <c r="BE22" s="754"/>
      <c r="BF22" s="755"/>
      <c r="BG22" s="3285"/>
      <c r="BH22" s="3286"/>
      <c r="BI22" s="3286"/>
      <c r="BJ22" s="3286"/>
      <c r="BK22" s="3286"/>
      <c r="BL22" s="3286"/>
      <c r="BM22" s="3286"/>
      <c r="BN22" s="3286"/>
      <c r="BO22" s="3286"/>
      <c r="BP22" s="3287"/>
    </row>
    <row r="23" spans="1:77" s="224" customFormat="1" ht="15" customHeight="1">
      <c r="A23" s="3193">
        <v>5</v>
      </c>
      <c r="B23" s="3195" t="s">
        <v>1594</v>
      </c>
      <c r="C23" s="3196"/>
      <c r="D23" s="3196"/>
      <c r="E23" s="3196"/>
      <c r="F23" s="3197"/>
      <c r="G23" s="3201" t="s">
        <v>1016</v>
      </c>
      <c r="H23" s="3202"/>
      <c r="I23" s="3202"/>
      <c r="J23" s="3202"/>
      <c r="K23" s="3202"/>
      <c r="L23" s="3203"/>
      <c r="M23" s="3207">
        <v>28</v>
      </c>
      <c r="N23" s="3209" t="s">
        <v>258</v>
      </c>
      <c r="O23" s="3272" t="s">
        <v>258</v>
      </c>
      <c r="P23" s="3273"/>
      <c r="Q23" s="3274"/>
      <c r="R23" s="3261" t="s">
        <v>954</v>
      </c>
      <c r="S23" s="3262"/>
      <c r="T23" s="3263"/>
      <c r="U23" s="3267" t="s">
        <v>961</v>
      </c>
      <c r="V23" s="3268"/>
      <c r="W23" s="3268"/>
      <c r="X23" s="3269">
        <v>6</v>
      </c>
      <c r="Y23" s="3270" t="s">
        <v>98</v>
      </c>
      <c r="Z23" s="3271">
        <v>2</v>
      </c>
      <c r="AA23" s="3270" t="s">
        <v>98</v>
      </c>
      <c r="AB23" s="3252">
        <f>IF((X25+Z25)&gt;=12,X23+Z23+1,X23+Z23)</f>
        <v>8</v>
      </c>
      <c r="AC23" s="3253" t="s">
        <v>98</v>
      </c>
      <c r="AD23" s="3254">
        <v>173000</v>
      </c>
      <c r="AE23" s="3255"/>
      <c r="AF23" s="3255"/>
      <c r="AG23" s="3255"/>
      <c r="AH23" s="3256">
        <v>176000</v>
      </c>
      <c r="AI23" s="3255"/>
      <c r="AJ23" s="3255"/>
      <c r="AK23" s="3257"/>
      <c r="AL23" s="3258">
        <v>6000</v>
      </c>
      <c r="AM23" s="3259"/>
      <c r="AN23" s="3260"/>
      <c r="AO23" s="3243"/>
      <c r="AP23" s="3244"/>
      <c r="AQ23" s="3244"/>
      <c r="AR23" s="3245"/>
      <c r="AS23" s="3216">
        <v>4200</v>
      </c>
      <c r="AT23" s="3217"/>
      <c r="AU23" s="3217"/>
      <c r="AV23" s="3218"/>
      <c r="AW23" s="3219">
        <f>AH23+SUM(AL23:AV25)</f>
        <v>208200</v>
      </c>
      <c r="AX23" s="3220"/>
      <c r="AY23" s="3220"/>
      <c r="AZ23" s="3223">
        <v>14</v>
      </c>
      <c r="BA23" s="3224"/>
      <c r="BB23" s="3225"/>
      <c r="BC23" s="597"/>
      <c r="BD23" s="200"/>
      <c r="BE23" s="200"/>
      <c r="BF23" s="744"/>
      <c r="BG23" s="3229" t="s">
        <v>1151</v>
      </c>
      <c r="BH23" s="3230"/>
      <c r="BI23" s="3230"/>
      <c r="BJ23" s="3230"/>
      <c r="BK23" s="3230"/>
      <c r="BL23" s="3230"/>
      <c r="BM23" s="3230"/>
      <c r="BN23" s="3230"/>
      <c r="BO23" s="3230"/>
      <c r="BP23" s="3231"/>
    </row>
    <row r="24" spans="1:77" s="224" customFormat="1" ht="15" customHeight="1">
      <c r="A24" s="3193"/>
      <c r="B24" s="3198"/>
      <c r="C24" s="3199"/>
      <c r="D24" s="3199"/>
      <c r="E24" s="3199"/>
      <c r="F24" s="3200"/>
      <c r="G24" s="3201"/>
      <c r="H24" s="3202"/>
      <c r="I24" s="3202"/>
      <c r="J24" s="3202"/>
      <c r="K24" s="3202"/>
      <c r="L24" s="3203"/>
      <c r="M24" s="3207"/>
      <c r="N24" s="3209"/>
      <c r="O24" s="3237" t="s">
        <v>229</v>
      </c>
      <c r="P24" s="3238"/>
      <c r="Q24" s="3239"/>
      <c r="R24" s="3261"/>
      <c r="S24" s="3262"/>
      <c r="T24" s="3263"/>
      <c r="U24" s="3267"/>
      <c r="V24" s="3268"/>
      <c r="W24" s="3268"/>
      <c r="X24" s="3269"/>
      <c r="Y24" s="3270"/>
      <c r="Z24" s="3271"/>
      <c r="AA24" s="3270"/>
      <c r="AB24" s="3252"/>
      <c r="AC24" s="3253"/>
      <c r="AD24" s="3254"/>
      <c r="AE24" s="3255"/>
      <c r="AF24" s="3255"/>
      <c r="AG24" s="3255"/>
      <c r="AH24" s="3256"/>
      <c r="AI24" s="3255"/>
      <c r="AJ24" s="3255"/>
      <c r="AK24" s="3257"/>
      <c r="AL24" s="3243">
        <v>10000</v>
      </c>
      <c r="AM24" s="3244"/>
      <c r="AN24" s="3245"/>
      <c r="AO24" s="3243"/>
      <c r="AP24" s="3244"/>
      <c r="AQ24" s="3244"/>
      <c r="AR24" s="3245"/>
      <c r="AS24" s="3291"/>
      <c r="AT24" s="3292"/>
      <c r="AU24" s="3292"/>
      <c r="AV24" s="3293"/>
      <c r="AW24" s="3219"/>
      <c r="AX24" s="3220"/>
      <c r="AY24" s="3220"/>
      <c r="AZ24" s="3226"/>
      <c r="BA24" s="3227"/>
      <c r="BB24" s="3228"/>
      <c r="BC24" s="597"/>
      <c r="BD24" s="200"/>
      <c r="BE24" s="200"/>
      <c r="BF24" s="744"/>
      <c r="BG24" s="3232"/>
      <c r="BH24" s="2938"/>
      <c r="BI24" s="2938"/>
      <c r="BJ24" s="2938"/>
      <c r="BK24" s="2938"/>
      <c r="BL24" s="2938"/>
      <c r="BM24" s="2938"/>
      <c r="BN24" s="2938"/>
      <c r="BO24" s="2938"/>
      <c r="BP24" s="3233"/>
    </row>
    <row r="25" spans="1:77" s="224" customFormat="1" ht="15" customHeight="1">
      <c r="A25" s="3193"/>
      <c r="B25" s="3211" t="s">
        <v>978</v>
      </c>
      <c r="C25" s="3212"/>
      <c r="D25" s="3213"/>
      <c r="E25" s="3214">
        <v>40</v>
      </c>
      <c r="F25" s="3215"/>
      <c r="G25" s="3201"/>
      <c r="H25" s="3202"/>
      <c r="I25" s="3202"/>
      <c r="J25" s="3202"/>
      <c r="K25" s="3202"/>
      <c r="L25" s="3203"/>
      <c r="M25" s="3207"/>
      <c r="N25" s="3209"/>
      <c r="O25" s="3237"/>
      <c r="P25" s="3238"/>
      <c r="Q25" s="3239"/>
      <c r="R25" s="3261"/>
      <c r="S25" s="3262"/>
      <c r="T25" s="3263"/>
      <c r="U25" s="3319">
        <v>43922</v>
      </c>
      <c r="V25" s="3320"/>
      <c r="W25" s="3320"/>
      <c r="X25" s="745">
        <v>2</v>
      </c>
      <c r="Y25" s="746" t="s">
        <v>28</v>
      </c>
      <c r="Z25" s="747">
        <v>9</v>
      </c>
      <c r="AA25" s="746" t="s">
        <v>28</v>
      </c>
      <c r="AB25" s="748">
        <f>IF((X25+Z25)&gt;=12,X25+Z25-12,X25+Z25)</f>
        <v>11</v>
      </c>
      <c r="AC25" s="746" t="s">
        <v>28</v>
      </c>
      <c r="AD25" s="749" t="s">
        <v>27</v>
      </c>
      <c r="AE25" s="3328" t="s">
        <v>965</v>
      </c>
      <c r="AF25" s="3328"/>
      <c r="AG25" s="750" t="s">
        <v>17</v>
      </c>
      <c r="AH25" s="751" t="s">
        <v>27</v>
      </c>
      <c r="AI25" s="3328" t="s">
        <v>958</v>
      </c>
      <c r="AJ25" s="3328"/>
      <c r="AK25" s="752" t="s">
        <v>17</v>
      </c>
      <c r="AL25" s="3329">
        <v>7000</v>
      </c>
      <c r="AM25" s="3330"/>
      <c r="AN25" s="3331"/>
      <c r="AO25" s="3243"/>
      <c r="AP25" s="3244"/>
      <c r="AQ25" s="3244"/>
      <c r="AR25" s="3245"/>
      <c r="AS25" s="3323">
        <v>5000</v>
      </c>
      <c r="AT25" s="3324"/>
      <c r="AU25" s="3324"/>
      <c r="AV25" s="3325"/>
      <c r="AW25" s="3219"/>
      <c r="AX25" s="3220"/>
      <c r="AY25" s="3220"/>
      <c r="AZ25" s="3326">
        <v>20</v>
      </c>
      <c r="BA25" s="3315"/>
      <c r="BB25" s="3327"/>
      <c r="BC25" s="753"/>
      <c r="BD25" s="754"/>
      <c r="BE25" s="754"/>
      <c r="BF25" s="755"/>
      <c r="BG25" s="3285"/>
      <c r="BH25" s="3286"/>
      <c r="BI25" s="3286"/>
      <c r="BJ25" s="3286"/>
      <c r="BK25" s="3286"/>
      <c r="BL25" s="3286"/>
      <c r="BM25" s="3286"/>
      <c r="BN25" s="3286"/>
      <c r="BO25" s="3286"/>
      <c r="BP25" s="3287"/>
    </row>
    <row r="26" spans="1:77" s="224" customFormat="1" ht="15" customHeight="1">
      <c r="A26" s="3306">
        <v>6</v>
      </c>
      <c r="B26" s="3195" t="s">
        <v>959</v>
      </c>
      <c r="C26" s="3196"/>
      <c r="D26" s="3196"/>
      <c r="E26" s="3196"/>
      <c r="F26" s="3197"/>
      <c r="G26" s="3195" t="s">
        <v>1725</v>
      </c>
      <c r="H26" s="3196"/>
      <c r="I26" s="3196"/>
      <c r="J26" s="3196"/>
      <c r="K26" s="3196"/>
      <c r="L26" s="3197"/>
      <c r="M26" s="3308">
        <v>40</v>
      </c>
      <c r="N26" s="3310" t="s">
        <v>960</v>
      </c>
      <c r="O26" s="3312" t="s">
        <v>258</v>
      </c>
      <c r="P26" s="3295"/>
      <c r="Q26" s="3313"/>
      <c r="R26" s="3314" t="s">
        <v>954</v>
      </c>
      <c r="S26" s="3315"/>
      <c r="T26" s="3316"/>
      <c r="U26" s="3317" t="s">
        <v>961</v>
      </c>
      <c r="V26" s="3318"/>
      <c r="W26" s="3318"/>
      <c r="X26" s="3301">
        <v>6</v>
      </c>
      <c r="Y26" s="3302" t="s">
        <v>98</v>
      </c>
      <c r="Z26" s="3303">
        <v>5</v>
      </c>
      <c r="AA26" s="3302" t="s">
        <v>98</v>
      </c>
      <c r="AB26" s="3304">
        <f>IF((X28+Z28)&gt;=12,X26+Z26+1,X26+Z26)</f>
        <v>11</v>
      </c>
      <c r="AC26" s="3305" t="s">
        <v>98</v>
      </c>
      <c r="AD26" s="3297">
        <v>161000</v>
      </c>
      <c r="AE26" s="3298"/>
      <c r="AF26" s="3298"/>
      <c r="AG26" s="3298"/>
      <c r="AH26" s="3299">
        <v>163000</v>
      </c>
      <c r="AI26" s="3298"/>
      <c r="AJ26" s="3298"/>
      <c r="AK26" s="3300"/>
      <c r="AL26" s="3243">
        <v>6000</v>
      </c>
      <c r="AM26" s="3244"/>
      <c r="AN26" s="3245"/>
      <c r="AO26" s="3243"/>
      <c r="AP26" s="3244"/>
      <c r="AQ26" s="3244"/>
      <c r="AR26" s="3245"/>
      <c r="AS26" s="3291">
        <v>4200</v>
      </c>
      <c r="AT26" s="3292"/>
      <c r="AU26" s="3292"/>
      <c r="AV26" s="3293"/>
      <c r="AW26" s="3219">
        <f>AH26+SUM(AL26:AV28)</f>
        <v>195200</v>
      </c>
      <c r="AX26" s="3220"/>
      <c r="AY26" s="3220"/>
      <c r="AZ26" s="3226">
        <v>9</v>
      </c>
      <c r="BA26" s="3227"/>
      <c r="BB26" s="3228"/>
      <c r="BC26" s="597"/>
      <c r="BD26" s="200"/>
      <c r="BE26" s="200"/>
      <c r="BF26" s="744"/>
      <c r="BG26" s="3229"/>
      <c r="BH26" s="3230"/>
      <c r="BI26" s="3230"/>
      <c r="BJ26" s="3230"/>
      <c r="BK26" s="3230"/>
      <c r="BL26" s="3230"/>
      <c r="BM26" s="3230"/>
      <c r="BN26" s="3230"/>
      <c r="BO26" s="3230"/>
      <c r="BP26" s="3231"/>
    </row>
    <row r="27" spans="1:77" s="224" customFormat="1" ht="15" customHeight="1">
      <c r="A27" s="3193"/>
      <c r="B27" s="3198"/>
      <c r="C27" s="3199"/>
      <c r="D27" s="3199"/>
      <c r="E27" s="3199"/>
      <c r="F27" s="3200"/>
      <c r="G27" s="3201"/>
      <c r="H27" s="3202"/>
      <c r="I27" s="3202"/>
      <c r="J27" s="3202"/>
      <c r="K27" s="3202"/>
      <c r="L27" s="3203"/>
      <c r="M27" s="3207"/>
      <c r="N27" s="3209"/>
      <c r="O27" s="3237" t="s">
        <v>957</v>
      </c>
      <c r="P27" s="3238"/>
      <c r="Q27" s="3239"/>
      <c r="R27" s="3261"/>
      <c r="S27" s="3262"/>
      <c r="T27" s="3263"/>
      <c r="U27" s="3267"/>
      <c r="V27" s="3268"/>
      <c r="W27" s="3268"/>
      <c r="X27" s="3269"/>
      <c r="Y27" s="3270"/>
      <c r="Z27" s="3271"/>
      <c r="AA27" s="3270"/>
      <c r="AB27" s="3252"/>
      <c r="AC27" s="3253"/>
      <c r="AD27" s="3254"/>
      <c r="AE27" s="3255"/>
      <c r="AF27" s="3255"/>
      <c r="AG27" s="3255"/>
      <c r="AH27" s="3256"/>
      <c r="AI27" s="3255"/>
      <c r="AJ27" s="3255"/>
      <c r="AK27" s="3257"/>
      <c r="AL27" s="3243">
        <v>10000</v>
      </c>
      <c r="AM27" s="3244"/>
      <c r="AN27" s="3245"/>
      <c r="AO27" s="3243"/>
      <c r="AP27" s="3244"/>
      <c r="AQ27" s="3244"/>
      <c r="AR27" s="3245"/>
      <c r="AS27" s="3291"/>
      <c r="AT27" s="3292"/>
      <c r="AU27" s="3292"/>
      <c r="AV27" s="3293"/>
      <c r="AW27" s="3219"/>
      <c r="AX27" s="3220"/>
      <c r="AY27" s="3220"/>
      <c r="AZ27" s="3226"/>
      <c r="BA27" s="3227"/>
      <c r="BB27" s="3228"/>
      <c r="BC27" s="597"/>
      <c r="BD27" s="200"/>
      <c r="BE27" s="200"/>
      <c r="BF27" s="744"/>
      <c r="BG27" s="3232"/>
      <c r="BH27" s="2938"/>
      <c r="BI27" s="2938"/>
      <c r="BJ27" s="2938"/>
      <c r="BK27" s="2938"/>
      <c r="BL27" s="2938"/>
      <c r="BM27" s="2938"/>
      <c r="BN27" s="2938"/>
      <c r="BO27" s="2938"/>
      <c r="BP27" s="3233"/>
    </row>
    <row r="28" spans="1:77" s="224" customFormat="1" ht="15" customHeight="1">
      <c r="A28" s="3307"/>
      <c r="B28" s="3211" t="s">
        <v>978</v>
      </c>
      <c r="C28" s="3212"/>
      <c r="D28" s="3213"/>
      <c r="E28" s="3214">
        <v>40</v>
      </c>
      <c r="F28" s="3215"/>
      <c r="G28" s="3198"/>
      <c r="H28" s="3199"/>
      <c r="I28" s="3199"/>
      <c r="J28" s="3199"/>
      <c r="K28" s="3199"/>
      <c r="L28" s="3200"/>
      <c r="M28" s="3309"/>
      <c r="N28" s="3311"/>
      <c r="O28" s="3288"/>
      <c r="P28" s="3289"/>
      <c r="Q28" s="3290"/>
      <c r="R28" s="3272"/>
      <c r="S28" s="3273"/>
      <c r="T28" s="3274"/>
      <c r="U28" s="3321">
        <v>43922</v>
      </c>
      <c r="V28" s="3322"/>
      <c r="W28" s="3322"/>
      <c r="X28" s="756">
        <v>2</v>
      </c>
      <c r="Y28" s="757" t="s">
        <v>28</v>
      </c>
      <c r="Z28" s="758">
        <v>3</v>
      </c>
      <c r="AA28" s="757" t="s">
        <v>28</v>
      </c>
      <c r="AB28" s="759">
        <f>IF((X28+Z28)&gt;=12,X28+Z28-12,X28+Z28)</f>
        <v>5</v>
      </c>
      <c r="AC28" s="757" t="s">
        <v>28</v>
      </c>
      <c r="AD28" s="760" t="s">
        <v>27</v>
      </c>
      <c r="AE28" s="3284" t="s">
        <v>969</v>
      </c>
      <c r="AF28" s="3284"/>
      <c r="AG28" s="761" t="s">
        <v>17</v>
      </c>
      <c r="AH28" s="762" t="s">
        <v>27</v>
      </c>
      <c r="AI28" s="3284" t="s">
        <v>970</v>
      </c>
      <c r="AJ28" s="3284"/>
      <c r="AK28" s="763" t="s">
        <v>17</v>
      </c>
      <c r="AL28" s="3243">
        <v>7000</v>
      </c>
      <c r="AM28" s="3244"/>
      <c r="AN28" s="3245"/>
      <c r="AO28" s="3243"/>
      <c r="AP28" s="3244"/>
      <c r="AQ28" s="3244"/>
      <c r="AR28" s="3245"/>
      <c r="AS28" s="3291">
        <v>5000</v>
      </c>
      <c r="AT28" s="3292"/>
      <c r="AU28" s="3292"/>
      <c r="AV28" s="3293"/>
      <c r="AW28" s="3219"/>
      <c r="AX28" s="3220"/>
      <c r="AY28" s="3220"/>
      <c r="AZ28" s="3294">
        <v>20</v>
      </c>
      <c r="BA28" s="3295"/>
      <c r="BB28" s="3296"/>
      <c r="BC28" s="753"/>
      <c r="BD28" s="754"/>
      <c r="BE28" s="754"/>
      <c r="BF28" s="755"/>
      <c r="BG28" s="3285"/>
      <c r="BH28" s="3286"/>
      <c r="BI28" s="3286"/>
      <c r="BJ28" s="3286"/>
      <c r="BK28" s="3286"/>
      <c r="BL28" s="3286"/>
      <c r="BM28" s="3286"/>
      <c r="BN28" s="3286"/>
      <c r="BO28" s="3286"/>
      <c r="BP28" s="3287"/>
    </row>
    <row r="29" spans="1:77" s="224" customFormat="1" ht="15" customHeight="1">
      <c r="A29" s="3193">
        <v>7</v>
      </c>
      <c r="B29" s="3195" t="s">
        <v>1594</v>
      </c>
      <c r="C29" s="3196"/>
      <c r="D29" s="3196"/>
      <c r="E29" s="3196"/>
      <c r="F29" s="3197"/>
      <c r="G29" s="3201" t="s">
        <v>1722</v>
      </c>
      <c r="H29" s="3202"/>
      <c r="I29" s="3202"/>
      <c r="J29" s="3202"/>
      <c r="K29" s="3202"/>
      <c r="L29" s="3203"/>
      <c r="M29" s="3207">
        <v>30</v>
      </c>
      <c r="N29" s="3209" t="s">
        <v>258</v>
      </c>
      <c r="O29" s="3272" t="s">
        <v>258</v>
      </c>
      <c r="P29" s="3273"/>
      <c r="Q29" s="3274"/>
      <c r="R29" s="3261" t="s">
        <v>954</v>
      </c>
      <c r="S29" s="3262"/>
      <c r="T29" s="3263"/>
      <c r="U29" s="3267" t="s">
        <v>961</v>
      </c>
      <c r="V29" s="3268"/>
      <c r="W29" s="3268"/>
      <c r="X29" s="3269">
        <v>6</v>
      </c>
      <c r="Y29" s="3270" t="s">
        <v>98</v>
      </c>
      <c r="Z29" s="3271">
        <v>5</v>
      </c>
      <c r="AA29" s="3270" t="s">
        <v>98</v>
      </c>
      <c r="AB29" s="3252">
        <f>IF((X31+Z31)&gt;=12,X29+Z29+1,X29+Z29)</f>
        <v>11</v>
      </c>
      <c r="AC29" s="3253" t="s">
        <v>98</v>
      </c>
      <c r="AD29" s="3254">
        <v>182000</v>
      </c>
      <c r="AE29" s="3255"/>
      <c r="AF29" s="3255"/>
      <c r="AG29" s="3255"/>
      <c r="AH29" s="3256">
        <v>185000</v>
      </c>
      <c r="AI29" s="3255"/>
      <c r="AJ29" s="3255"/>
      <c r="AK29" s="3257"/>
      <c r="AL29" s="3258">
        <v>6000</v>
      </c>
      <c r="AM29" s="3259"/>
      <c r="AN29" s="3260"/>
      <c r="AO29" s="3243"/>
      <c r="AP29" s="3244"/>
      <c r="AQ29" s="3244"/>
      <c r="AR29" s="3245"/>
      <c r="AS29" s="3216">
        <v>4200</v>
      </c>
      <c r="AT29" s="3217"/>
      <c r="AU29" s="3217"/>
      <c r="AV29" s="3218"/>
      <c r="AW29" s="3219">
        <f>AH29+SUM(AL29:AV31)</f>
        <v>217200</v>
      </c>
      <c r="AX29" s="3220"/>
      <c r="AY29" s="3220"/>
      <c r="AZ29" s="3223">
        <v>14</v>
      </c>
      <c r="BA29" s="3224"/>
      <c r="BB29" s="3225"/>
      <c r="BC29" s="597"/>
      <c r="BD29" s="200"/>
      <c r="BE29" s="200"/>
      <c r="BF29" s="744"/>
      <c r="BG29" s="3229" t="s">
        <v>1218</v>
      </c>
      <c r="BH29" s="3230"/>
      <c r="BI29" s="3230"/>
      <c r="BJ29" s="3230"/>
      <c r="BK29" s="3230"/>
      <c r="BL29" s="3230"/>
      <c r="BM29" s="3230"/>
      <c r="BN29" s="3230"/>
      <c r="BO29" s="3230"/>
      <c r="BP29" s="3231"/>
    </row>
    <row r="30" spans="1:77" s="224" customFormat="1" ht="15" customHeight="1">
      <c r="A30" s="3193"/>
      <c r="B30" s="3198"/>
      <c r="C30" s="3199"/>
      <c r="D30" s="3199"/>
      <c r="E30" s="3199"/>
      <c r="F30" s="3200"/>
      <c r="G30" s="3201"/>
      <c r="H30" s="3202"/>
      <c r="I30" s="3202"/>
      <c r="J30" s="3202"/>
      <c r="K30" s="3202"/>
      <c r="L30" s="3203"/>
      <c r="M30" s="3207"/>
      <c r="N30" s="3209"/>
      <c r="O30" s="3237" t="s">
        <v>229</v>
      </c>
      <c r="P30" s="3238"/>
      <c r="Q30" s="3239"/>
      <c r="R30" s="3261"/>
      <c r="S30" s="3262"/>
      <c r="T30" s="3263"/>
      <c r="U30" s="3267"/>
      <c r="V30" s="3268"/>
      <c r="W30" s="3268"/>
      <c r="X30" s="3269"/>
      <c r="Y30" s="3270"/>
      <c r="Z30" s="3271"/>
      <c r="AA30" s="3270"/>
      <c r="AB30" s="3252"/>
      <c r="AC30" s="3253"/>
      <c r="AD30" s="3254"/>
      <c r="AE30" s="3255"/>
      <c r="AF30" s="3255"/>
      <c r="AG30" s="3255"/>
      <c r="AH30" s="3256"/>
      <c r="AI30" s="3255"/>
      <c r="AJ30" s="3255"/>
      <c r="AK30" s="3257"/>
      <c r="AL30" s="3243">
        <v>10000</v>
      </c>
      <c r="AM30" s="3244"/>
      <c r="AN30" s="3245"/>
      <c r="AO30" s="3243"/>
      <c r="AP30" s="3244"/>
      <c r="AQ30" s="3244"/>
      <c r="AR30" s="3245"/>
      <c r="AS30" s="3246"/>
      <c r="AT30" s="3247"/>
      <c r="AU30" s="3247"/>
      <c r="AV30" s="3248"/>
      <c r="AW30" s="3219"/>
      <c r="AX30" s="3220"/>
      <c r="AY30" s="3220"/>
      <c r="AZ30" s="3226"/>
      <c r="BA30" s="3227"/>
      <c r="BB30" s="3228"/>
      <c r="BC30" s="597"/>
      <c r="BD30" s="200"/>
      <c r="BE30" s="200"/>
      <c r="BF30" s="744"/>
      <c r="BG30" s="3232"/>
      <c r="BH30" s="2938"/>
      <c r="BI30" s="2938"/>
      <c r="BJ30" s="2938"/>
      <c r="BK30" s="2938"/>
      <c r="BL30" s="2938"/>
      <c r="BM30" s="2938"/>
      <c r="BN30" s="2938"/>
      <c r="BO30" s="2938"/>
      <c r="BP30" s="3233"/>
    </row>
    <row r="31" spans="1:77" s="224" customFormat="1" ht="15" customHeight="1" thickBot="1">
      <c r="A31" s="3194"/>
      <c r="B31" s="3211" t="s">
        <v>978</v>
      </c>
      <c r="C31" s="3212"/>
      <c r="D31" s="3213"/>
      <c r="E31" s="3214">
        <v>40</v>
      </c>
      <c r="F31" s="3215"/>
      <c r="G31" s="3204"/>
      <c r="H31" s="3205"/>
      <c r="I31" s="3205"/>
      <c r="J31" s="3205"/>
      <c r="K31" s="3205"/>
      <c r="L31" s="3206"/>
      <c r="M31" s="3208"/>
      <c r="N31" s="3210"/>
      <c r="O31" s="3240"/>
      <c r="P31" s="3241"/>
      <c r="Q31" s="3242"/>
      <c r="R31" s="3264"/>
      <c r="S31" s="3265"/>
      <c r="T31" s="3266"/>
      <c r="U31" s="3249">
        <v>43922</v>
      </c>
      <c r="V31" s="3250"/>
      <c r="W31" s="3250"/>
      <c r="X31" s="764">
        <v>2</v>
      </c>
      <c r="Y31" s="765" t="s">
        <v>28</v>
      </c>
      <c r="Z31" s="766">
        <v>2</v>
      </c>
      <c r="AA31" s="765" t="s">
        <v>28</v>
      </c>
      <c r="AB31" s="767">
        <f>IF((X31+Z31)&gt;=12,X31+Z31-12,X31+Z31)</f>
        <v>4</v>
      </c>
      <c r="AC31" s="768" t="s">
        <v>28</v>
      </c>
      <c r="AD31" s="769" t="s">
        <v>27</v>
      </c>
      <c r="AE31" s="3251" t="s">
        <v>973</v>
      </c>
      <c r="AF31" s="3251"/>
      <c r="AG31" s="770" t="s">
        <v>17</v>
      </c>
      <c r="AH31" s="771" t="s">
        <v>27</v>
      </c>
      <c r="AI31" s="3251" t="s">
        <v>974</v>
      </c>
      <c r="AJ31" s="3251"/>
      <c r="AK31" s="772" t="s">
        <v>17</v>
      </c>
      <c r="AL31" s="3275">
        <v>7000</v>
      </c>
      <c r="AM31" s="3276"/>
      <c r="AN31" s="3277"/>
      <c r="AO31" s="3278"/>
      <c r="AP31" s="3279"/>
      <c r="AQ31" s="3279"/>
      <c r="AR31" s="3280"/>
      <c r="AS31" s="3281">
        <v>5000</v>
      </c>
      <c r="AT31" s="3282"/>
      <c r="AU31" s="3282"/>
      <c r="AV31" s="3283"/>
      <c r="AW31" s="3221"/>
      <c r="AX31" s="3222"/>
      <c r="AY31" s="3222"/>
      <c r="AZ31" s="3168">
        <v>20</v>
      </c>
      <c r="BA31" s="3169"/>
      <c r="BB31" s="3170"/>
      <c r="BC31" s="10"/>
      <c r="BD31" s="4"/>
      <c r="BE31" s="4"/>
      <c r="BF31" s="438"/>
      <c r="BG31" s="3234"/>
      <c r="BH31" s="3235"/>
      <c r="BI31" s="3235"/>
      <c r="BJ31" s="3235"/>
      <c r="BK31" s="3235"/>
      <c r="BL31" s="3235"/>
      <c r="BM31" s="3235"/>
      <c r="BN31" s="3235"/>
      <c r="BO31" s="3235"/>
      <c r="BP31" s="3236"/>
    </row>
    <row r="32" spans="1:77" s="224" customFormat="1" ht="14.1" customHeight="1">
      <c r="A32" s="3171" t="s">
        <v>949</v>
      </c>
      <c r="B32" s="3172"/>
      <c r="C32" s="3172"/>
      <c r="D32" s="3172"/>
      <c r="E32" s="3172"/>
      <c r="F32" s="3172"/>
      <c r="G32" s="3172"/>
      <c r="H32" s="3172"/>
      <c r="I32" s="3172"/>
      <c r="J32" s="3172"/>
      <c r="K32" s="3172"/>
      <c r="L32" s="3172"/>
      <c r="M32" s="3172"/>
      <c r="N32" s="3172"/>
      <c r="O32" s="3172"/>
      <c r="P32" s="3172"/>
      <c r="Q32" s="3172"/>
      <c r="R32" s="3172"/>
      <c r="S32" s="3172"/>
      <c r="T32" s="3172"/>
      <c r="U32" s="3172"/>
      <c r="V32" s="3172"/>
      <c r="W32" s="3173"/>
      <c r="X32" s="773">
        <f>IFERROR((X11+X14+X17+X20+X23+X26+X29)/COUNTA(G11:L31),"")</f>
        <v>5.1428571428571432</v>
      </c>
      <c r="Y32" s="774" t="s">
        <v>98</v>
      </c>
      <c r="Z32" s="775">
        <f>IFERROR((Z11+Z14+Z17+Z20+Z23+Z26+Z29)/COUNTA(G11:L31),"")</f>
        <v>8.1428571428571423</v>
      </c>
      <c r="AA32" s="776" t="s">
        <v>98</v>
      </c>
      <c r="AB32" s="775">
        <f>BU33</f>
        <v>13.428571428571429</v>
      </c>
      <c r="AC32" s="774" t="s">
        <v>98</v>
      </c>
      <c r="AD32" s="3177">
        <f>IFERROR(SUM(AD11,AD14,AD17,AD20,AD23,AD26,AD29)/COUNTA(AD11,AD14,AD17,AD20,AD23,AD26,AD29),"")</f>
        <v>200333.33333333334</v>
      </c>
      <c r="AE32" s="3178"/>
      <c r="AF32" s="3178"/>
      <c r="AG32" s="3179"/>
      <c r="AH32" s="3177">
        <f>IFERROR(SUM(AH11,AH14,AH17,AH20,AH23,AH26,AH29)/COUNTA(AH11,AH14,AH17,AH20,AH23,AH26,AH29),"")</f>
        <v>198500</v>
      </c>
      <c r="AI32" s="3178"/>
      <c r="AJ32" s="3178"/>
      <c r="AK32" s="3179"/>
      <c r="AL32" s="3183"/>
      <c r="AM32" s="3184"/>
      <c r="AN32" s="3184"/>
      <c r="AO32" s="3184"/>
      <c r="AP32" s="3184"/>
      <c r="AQ32" s="3184"/>
      <c r="AR32" s="3184"/>
      <c r="AS32" s="3184"/>
      <c r="AT32" s="3184"/>
      <c r="AU32" s="3184"/>
      <c r="AV32" s="3185"/>
      <c r="AW32" s="3189">
        <f>IFERROR(SUM(AW11:AY31)/COUNTA(G11:L31),"")</f>
        <v>238011.42857142858</v>
      </c>
      <c r="AX32" s="3190"/>
      <c r="AY32" s="3190"/>
      <c r="AZ32" s="3147">
        <f>IFERROR(AVERAGE(AZ11,AZ14,AZ17,AZ20,AZ23,AZ26,AZ29),"")</f>
        <v>10</v>
      </c>
      <c r="BA32" s="3148"/>
      <c r="BB32" s="3149"/>
      <c r="BC32" s="3153"/>
      <c r="BD32" s="3154"/>
      <c r="BE32" s="3154"/>
      <c r="BF32" s="3155"/>
      <c r="BG32" s="3159"/>
      <c r="BH32" s="3160"/>
      <c r="BI32" s="3160"/>
      <c r="BJ32" s="3160"/>
      <c r="BK32" s="3160"/>
      <c r="BL32" s="3160"/>
      <c r="BM32" s="3160"/>
      <c r="BN32" s="3160"/>
      <c r="BO32" s="3160"/>
      <c r="BP32" s="3161"/>
      <c r="BT32" s="777">
        <f>INT(BT33/12)</f>
        <v>0</v>
      </c>
      <c r="BU32" s="777">
        <f>MOD(BT33,12)</f>
        <v>4.5714285714285712</v>
      </c>
    </row>
    <row r="33" spans="1:73" s="224" customFormat="1" ht="14.1" customHeight="1" thickBot="1">
      <c r="A33" s="3174"/>
      <c r="B33" s="3175"/>
      <c r="C33" s="3175"/>
      <c r="D33" s="3175"/>
      <c r="E33" s="3175"/>
      <c r="F33" s="3175"/>
      <c r="G33" s="3175"/>
      <c r="H33" s="3175"/>
      <c r="I33" s="3175"/>
      <c r="J33" s="3175"/>
      <c r="K33" s="3175"/>
      <c r="L33" s="3175"/>
      <c r="M33" s="3175"/>
      <c r="N33" s="3175"/>
      <c r="O33" s="3175"/>
      <c r="P33" s="3175"/>
      <c r="Q33" s="3175"/>
      <c r="R33" s="3175"/>
      <c r="S33" s="3175"/>
      <c r="T33" s="3175"/>
      <c r="U33" s="3175"/>
      <c r="V33" s="3175"/>
      <c r="W33" s="3176"/>
      <c r="X33" s="778">
        <f>IFERROR((X13+X16+X19+X22+X25+X28+X31)/COUNTA(G11:L31),"")</f>
        <v>2.8571428571428572</v>
      </c>
      <c r="Y33" s="779" t="s">
        <v>28</v>
      </c>
      <c r="Z33" s="780">
        <f>IFERROR((Z13+Z16+Z19+Z22+Z25+Z28+Z31)/COUNTA(G11:L31),"")</f>
        <v>3.4285714285714284</v>
      </c>
      <c r="AA33" s="779" t="s">
        <v>28</v>
      </c>
      <c r="AB33" s="780">
        <f>BU32</f>
        <v>4.5714285714285712</v>
      </c>
      <c r="AC33" s="779" t="s">
        <v>28</v>
      </c>
      <c r="AD33" s="3180"/>
      <c r="AE33" s="3181"/>
      <c r="AF33" s="3181"/>
      <c r="AG33" s="3182"/>
      <c r="AH33" s="3180"/>
      <c r="AI33" s="3181"/>
      <c r="AJ33" s="3181"/>
      <c r="AK33" s="3182"/>
      <c r="AL33" s="3186"/>
      <c r="AM33" s="3187"/>
      <c r="AN33" s="3187"/>
      <c r="AO33" s="3187"/>
      <c r="AP33" s="3187"/>
      <c r="AQ33" s="3187"/>
      <c r="AR33" s="3187"/>
      <c r="AS33" s="3187"/>
      <c r="AT33" s="3187"/>
      <c r="AU33" s="3187"/>
      <c r="AV33" s="3188"/>
      <c r="AW33" s="3191"/>
      <c r="AX33" s="3192"/>
      <c r="AY33" s="3192"/>
      <c r="AZ33" s="3150"/>
      <c r="BA33" s="3151"/>
      <c r="BB33" s="3152"/>
      <c r="BC33" s="3156"/>
      <c r="BD33" s="3157"/>
      <c r="BE33" s="3157"/>
      <c r="BF33" s="3158"/>
      <c r="BG33" s="3162"/>
      <c r="BH33" s="3163"/>
      <c r="BI33" s="3163"/>
      <c r="BJ33" s="3163"/>
      <c r="BK33" s="3163"/>
      <c r="BL33" s="3163"/>
      <c r="BM33" s="3163"/>
      <c r="BN33" s="3163"/>
      <c r="BO33" s="3163"/>
      <c r="BP33" s="3164"/>
      <c r="BT33" s="777">
        <f>IFERROR(SUM(AB13,AB16,AB19,AB22,AB25,AB28,AB31)/COUNTA(G11:L31),0)</f>
        <v>4.5714285714285712</v>
      </c>
      <c r="BU33" s="777">
        <f>IFERROR(SUM(AB11,AB14,AB17,AB20,AB23,AB26,AB29)/COUNTA(G11:L31),0)</f>
        <v>13.428571428571429</v>
      </c>
    </row>
    <row r="34" spans="1:73" s="224" customFormat="1" ht="14.1" customHeight="1">
      <c r="A34" s="3165" t="s">
        <v>91</v>
      </c>
      <c r="B34" s="3165"/>
      <c r="C34" s="781" t="s">
        <v>92</v>
      </c>
      <c r="D34" s="3166" t="s">
        <v>1386</v>
      </c>
      <c r="E34" s="3166"/>
      <c r="F34" s="3166"/>
      <c r="G34" s="3166"/>
      <c r="H34" s="3166"/>
      <c r="I34" s="3166"/>
      <c r="J34" s="3166"/>
      <c r="K34" s="3166"/>
      <c r="L34" s="3166"/>
      <c r="M34" s="3166"/>
      <c r="N34" s="3166"/>
      <c r="O34" s="3166"/>
      <c r="P34" s="3166"/>
      <c r="Q34" s="3166"/>
      <c r="R34" s="3166"/>
      <c r="S34" s="3166"/>
      <c r="T34" s="3166"/>
      <c r="U34" s="3166"/>
      <c r="V34" s="3166"/>
      <c r="W34" s="3166"/>
      <c r="X34" s="3166"/>
      <c r="Y34" s="3166"/>
      <c r="Z34" s="3166"/>
      <c r="AA34" s="3166"/>
      <c r="AB34" s="3166"/>
      <c r="AC34" s="3166"/>
      <c r="AD34" s="3166"/>
      <c r="AE34" s="3166"/>
      <c r="AF34" s="3166"/>
      <c r="AG34" s="3166"/>
      <c r="AH34" s="3166"/>
      <c r="AI34" s="3166"/>
      <c r="AJ34" s="3166"/>
      <c r="AK34" s="3166"/>
      <c r="AL34" s="3166"/>
      <c r="AM34" s="3166"/>
      <c r="AN34" s="3166"/>
      <c r="AO34" s="3166"/>
      <c r="AP34" s="3166"/>
      <c r="AQ34" s="3166"/>
      <c r="AR34" s="3166"/>
      <c r="AS34" s="3166"/>
      <c r="AT34" s="3166"/>
      <c r="AU34" s="3166"/>
      <c r="AV34" s="3166"/>
      <c r="AW34" s="3166"/>
      <c r="AX34" s="3166"/>
      <c r="AY34" s="3166"/>
      <c r="AZ34" s="3166"/>
      <c r="BA34" s="3166"/>
      <c r="BB34" s="3166"/>
      <c r="BC34" s="3166"/>
      <c r="BD34" s="3166"/>
      <c r="BE34" s="3166"/>
      <c r="BF34" s="3166"/>
      <c r="BG34" s="3166"/>
      <c r="BH34" s="3166"/>
      <c r="BI34" s="3166"/>
      <c r="BJ34" s="3166"/>
      <c r="BK34" s="3166"/>
      <c r="BL34" s="3166"/>
      <c r="BM34" s="3166"/>
      <c r="BN34" s="3166"/>
      <c r="BO34" s="3166"/>
      <c r="BP34" s="3166"/>
    </row>
    <row r="35" spans="1:73" s="224" customFormat="1" ht="14.1" customHeight="1">
      <c r="A35" s="782"/>
      <c r="B35" s="782"/>
      <c r="C35" s="783"/>
      <c r="D35" s="1683"/>
      <c r="E35" s="1683"/>
      <c r="F35" s="1683"/>
      <c r="G35" s="1683"/>
      <c r="H35" s="1683"/>
      <c r="I35" s="1683"/>
      <c r="J35" s="1683"/>
      <c r="K35" s="1683"/>
      <c r="L35" s="1683"/>
      <c r="M35" s="1683"/>
      <c r="N35" s="1683"/>
      <c r="O35" s="1683"/>
      <c r="P35" s="1683"/>
      <c r="Q35" s="1683"/>
      <c r="R35" s="1683"/>
      <c r="S35" s="1683"/>
      <c r="T35" s="1683"/>
      <c r="U35" s="1683"/>
      <c r="V35" s="1683"/>
      <c r="W35" s="1683"/>
      <c r="X35" s="1683"/>
      <c r="Y35" s="1683"/>
      <c r="Z35" s="1683"/>
      <c r="AA35" s="1683"/>
      <c r="AB35" s="1683"/>
      <c r="AC35" s="1683"/>
      <c r="AD35" s="1683"/>
      <c r="AE35" s="1683"/>
      <c r="AF35" s="1683"/>
      <c r="AG35" s="1683"/>
      <c r="AH35" s="1683"/>
      <c r="AI35" s="1683"/>
      <c r="AJ35" s="1683"/>
      <c r="AK35" s="1683"/>
      <c r="AL35" s="1683"/>
      <c r="AM35" s="1683"/>
      <c r="AN35" s="1683"/>
      <c r="AO35" s="1683"/>
      <c r="AP35" s="1683"/>
      <c r="AQ35" s="1683"/>
      <c r="AR35" s="1683"/>
      <c r="AS35" s="1683"/>
      <c r="AT35" s="1683"/>
      <c r="AU35" s="1683"/>
      <c r="AV35" s="1683"/>
      <c r="AW35" s="1683"/>
      <c r="AX35" s="1683"/>
      <c r="AY35" s="1683"/>
      <c r="AZ35" s="1683"/>
      <c r="BA35" s="1683"/>
      <c r="BB35" s="1683"/>
      <c r="BC35" s="1683"/>
      <c r="BD35" s="1683"/>
      <c r="BE35" s="1683"/>
      <c r="BF35" s="1683"/>
      <c r="BG35" s="1683"/>
      <c r="BH35" s="1683"/>
      <c r="BI35" s="1683"/>
      <c r="BJ35" s="1683"/>
      <c r="BK35" s="1683"/>
      <c r="BL35" s="1683"/>
      <c r="BM35" s="1683"/>
      <c r="BN35" s="1683"/>
      <c r="BO35" s="1683"/>
      <c r="BP35" s="1683"/>
    </row>
    <row r="36" spans="1:73" s="224" customFormat="1" ht="12" customHeight="1">
      <c r="B36" s="669"/>
      <c r="C36" s="783" t="s">
        <v>864</v>
      </c>
      <c r="D36" s="3167" t="s">
        <v>1439</v>
      </c>
      <c r="E36" s="3167"/>
      <c r="F36" s="3167"/>
      <c r="G36" s="3167"/>
      <c r="H36" s="3167"/>
      <c r="I36" s="3167"/>
      <c r="J36" s="3167"/>
      <c r="K36" s="3167"/>
      <c r="L36" s="3167"/>
      <c r="M36" s="3167"/>
      <c r="N36" s="3167"/>
      <c r="O36" s="3167"/>
      <c r="P36" s="3167"/>
      <c r="Q36" s="3167"/>
      <c r="R36" s="3167"/>
      <c r="S36" s="3167"/>
      <c r="T36" s="3167"/>
      <c r="U36" s="3167"/>
      <c r="V36" s="3167"/>
      <c r="W36" s="3167"/>
      <c r="X36" s="3167"/>
      <c r="Y36" s="3167"/>
      <c r="Z36" s="3167"/>
      <c r="AA36" s="3167"/>
      <c r="AB36" s="3167"/>
      <c r="AC36" s="3167"/>
      <c r="AD36" s="3167"/>
      <c r="AE36" s="3167"/>
      <c r="AF36" s="3167"/>
      <c r="AG36" s="3167"/>
      <c r="AH36" s="3167"/>
      <c r="AI36" s="3167"/>
      <c r="AJ36" s="3167"/>
      <c r="AK36" s="3167"/>
      <c r="AL36" s="3167"/>
      <c r="AM36" s="3167"/>
      <c r="AN36" s="3167"/>
      <c r="AO36" s="3167"/>
      <c r="AP36" s="3167"/>
      <c r="AQ36" s="3167"/>
      <c r="AR36" s="3167"/>
      <c r="AS36" s="3167"/>
      <c r="AT36" s="3167"/>
      <c r="AU36" s="3167"/>
      <c r="AV36" s="3167"/>
      <c r="AW36" s="3167"/>
      <c r="AX36" s="3167"/>
      <c r="AY36" s="3167"/>
      <c r="AZ36" s="3167"/>
      <c r="BA36" s="3167"/>
      <c r="BB36" s="3167"/>
      <c r="BC36" s="3167"/>
      <c r="BD36" s="3167"/>
      <c r="BE36" s="3167"/>
      <c r="BF36" s="3167"/>
      <c r="BG36" s="3167"/>
      <c r="BH36" s="3167"/>
      <c r="BI36" s="3167"/>
      <c r="BJ36" s="3167"/>
      <c r="BK36" s="3167"/>
      <c r="BL36" s="3167"/>
      <c r="BM36" s="3167"/>
      <c r="BN36" s="3167"/>
      <c r="BO36" s="3167"/>
      <c r="BP36" s="3167"/>
    </row>
    <row r="37" spans="1:73" s="224" customFormat="1" ht="12" customHeight="1">
      <c r="C37" s="783" t="s">
        <v>865</v>
      </c>
      <c r="D37" s="2104" t="s">
        <v>1041</v>
      </c>
      <c r="E37" s="2104"/>
      <c r="F37" s="2104"/>
      <c r="G37" s="2104"/>
      <c r="H37" s="2104"/>
      <c r="I37" s="2104"/>
      <c r="J37" s="2104"/>
      <c r="K37" s="2104"/>
      <c r="L37" s="2104"/>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2104"/>
      <c r="AP37" s="2104"/>
      <c r="AQ37" s="2104"/>
      <c r="AR37" s="2104"/>
      <c r="AS37" s="2104"/>
      <c r="AT37" s="2104"/>
      <c r="AU37" s="2104"/>
      <c r="AV37" s="2104"/>
      <c r="AW37" s="2104"/>
      <c r="AX37" s="2104"/>
      <c r="AY37" s="2104"/>
      <c r="AZ37" s="2104"/>
      <c r="BA37" s="2104"/>
      <c r="BB37" s="2104"/>
      <c r="BC37" s="2104"/>
      <c r="BD37" s="2104"/>
      <c r="BE37" s="2104"/>
      <c r="BF37" s="2104"/>
      <c r="BG37" s="2104"/>
      <c r="BH37" s="2104"/>
      <c r="BI37" s="2104"/>
      <c r="BJ37" s="2104"/>
      <c r="BK37" s="2104"/>
      <c r="BL37" s="2104"/>
      <c r="BM37" s="2104"/>
      <c r="BN37" s="2104"/>
      <c r="BO37" s="2104"/>
      <c r="BP37" s="2104"/>
    </row>
    <row r="38" spans="1:73" s="224" customFormat="1" ht="12" customHeight="1">
      <c r="D38" s="2104"/>
      <c r="E38" s="2104"/>
      <c r="F38" s="2104"/>
      <c r="G38" s="2104"/>
      <c r="H38" s="2104"/>
      <c r="I38" s="2104"/>
      <c r="J38" s="2104"/>
      <c r="K38" s="2104"/>
      <c r="L38" s="2104"/>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2104"/>
      <c r="AP38" s="2104"/>
      <c r="AQ38" s="2104"/>
      <c r="AR38" s="2104"/>
      <c r="AS38" s="2104"/>
      <c r="AT38" s="2104"/>
      <c r="AU38" s="2104"/>
      <c r="AV38" s="2104"/>
      <c r="AW38" s="2104"/>
      <c r="AX38" s="2104"/>
      <c r="AY38" s="2104"/>
      <c r="AZ38" s="2104"/>
      <c r="BA38" s="2104"/>
      <c r="BB38" s="2104"/>
      <c r="BC38" s="2104"/>
      <c r="BD38" s="2104"/>
      <c r="BE38" s="2104"/>
      <c r="BF38" s="2104"/>
      <c r="BG38" s="2104"/>
      <c r="BH38" s="2104"/>
      <c r="BI38" s="2104"/>
      <c r="BJ38" s="2104"/>
      <c r="BK38" s="2104"/>
      <c r="BL38" s="2104"/>
      <c r="BM38" s="2104"/>
      <c r="BN38" s="2104"/>
      <c r="BO38" s="2104"/>
      <c r="BP38" s="2104"/>
    </row>
    <row r="39" spans="1:73" s="224" customFormat="1" ht="12" customHeight="1">
      <c r="C39" s="783" t="s">
        <v>866</v>
      </c>
      <c r="D39" s="2104" t="s">
        <v>1278</v>
      </c>
      <c r="E39" s="2104"/>
      <c r="F39" s="2104"/>
      <c r="G39" s="2104"/>
      <c r="H39" s="2104"/>
      <c r="I39" s="2104"/>
      <c r="J39" s="2104"/>
      <c r="K39" s="2104"/>
      <c r="L39" s="2104"/>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2104"/>
      <c r="AP39" s="2104"/>
      <c r="AQ39" s="2104"/>
      <c r="AR39" s="2104"/>
      <c r="AS39" s="2104"/>
      <c r="AT39" s="2104"/>
      <c r="AU39" s="2104"/>
      <c r="AV39" s="2104"/>
      <c r="AW39" s="2104"/>
      <c r="AX39" s="2104"/>
      <c r="AY39" s="2104"/>
      <c r="AZ39" s="2104"/>
      <c r="BA39" s="2104"/>
      <c r="BB39" s="2104"/>
      <c r="BC39" s="2104"/>
      <c r="BD39" s="2104"/>
      <c r="BE39" s="2104"/>
      <c r="BF39" s="2104"/>
      <c r="BG39" s="2104"/>
      <c r="BH39" s="2104"/>
      <c r="BI39" s="2104"/>
      <c r="BJ39" s="2104"/>
      <c r="BK39" s="2104"/>
      <c r="BL39" s="2104"/>
      <c r="BM39" s="2104"/>
      <c r="BN39" s="2104"/>
      <c r="BO39" s="2104"/>
      <c r="BP39" s="2104"/>
    </row>
    <row r="40" spans="1:73" s="224" customFormat="1" ht="12" customHeight="1">
      <c r="D40" s="2104"/>
      <c r="E40" s="2104"/>
      <c r="F40" s="2104"/>
      <c r="G40" s="2104"/>
      <c r="H40" s="2104"/>
      <c r="I40" s="2104"/>
      <c r="J40" s="2104"/>
      <c r="K40" s="2104"/>
      <c r="L40" s="2104"/>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c r="AS40" s="2104"/>
      <c r="AT40" s="2104"/>
      <c r="AU40" s="2104"/>
      <c r="AV40" s="2104"/>
      <c r="AW40" s="2104"/>
      <c r="AX40" s="2104"/>
      <c r="AY40" s="2104"/>
      <c r="AZ40" s="2104"/>
      <c r="BA40" s="2104"/>
      <c r="BB40" s="2104"/>
      <c r="BC40" s="2104"/>
      <c r="BD40" s="2104"/>
      <c r="BE40" s="2104"/>
      <c r="BF40" s="2104"/>
      <c r="BG40" s="2104"/>
      <c r="BH40" s="2104"/>
      <c r="BI40" s="2104"/>
      <c r="BJ40" s="2104"/>
      <c r="BK40" s="2104"/>
      <c r="BL40" s="2104"/>
      <c r="BM40" s="2104"/>
      <c r="BN40" s="2104"/>
      <c r="BO40" s="2104"/>
      <c r="BP40" s="2104"/>
    </row>
    <row r="41" spans="1:73" s="224" customFormat="1" ht="12" customHeight="1">
      <c r="C41" s="784" t="s">
        <v>867</v>
      </c>
      <c r="D41" s="3141" t="s">
        <v>1440</v>
      </c>
      <c r="E41" s="3141"/>
      <c r="F41" s="3141"/>
      <c r="G41" s="3141"/>
      <c r="H41" s="3141"/>
      <c r="I41" s="3141"/>
      <c r="J41" s="3141"/>
      <c r="K41" s="3141"/>
      <c r="L41" s="3141"/>
      <c r="M41" s="3141"/>
      <c r="N41" s="3141"/>
      <c r="O41" s="3141"/>
      <c r="P41" s="3141"/>
      <c r="Q41" s="3141"/>
      <c r="R41" s="3141"/>
      <c r="S41" s="3141"/>
      <c r="T41" s="3141"/>
      <c r="U41" s="3141"/>
      <c r="V41" s="3141"/>
      <c r="W41" s="3141"/>
      <c r="X41" s="3141"/>
      <c r="Y41" s="3141"/>
      <c r="Z41" s="3141"/>
      <c r="AA41" s="3141"/>
      <c r="AB41" s="3141"/>
      <c r="AC41" s="3141"/>
      <c r="AD41" s="3141"/>
      <c r="AE41" s="3141"/>
      <c r="AF41" s="3141"/>
      <c r="AG41" s="3141"/>
      <c r="AH41" s="3141"/>
      <c r="AI41" s="3141"/>
      <c r="AJ41" s="3141"/>
      <c r="AK41" s="3141"/>
      <c r="AL41" s="3141"/>
      <c r="AM41" s="3141"/>
      <c r="AN41" s="3141"/>
      <c r="AO41" s="3141"/>
      <c r="AP41" s="3141"/>
      <c r="AQ41" s="3141"/>
      <c r="AR41" s="3141"/>
      <c r="AS41" s="3141"/>
      <c r="AT41" s="3141"/>
      <c r="AU41" s="3141"/>
      <c r="AV41" s="3141"/>
      <c r="AW41" s="3141"/>
      <c r="AX41" s="3141"/>
      <c r="AY41" s="3141"/>
      <c r="AZ41" s="3141"/>
      <c r="BA41" s="3141"/>
      <c r="BB41" s="3141"/>
      <c r="BC41" s="3141"/>
      <c r="BD41" s="3141"/>
      <c r="BE41" s="3141"/>
      <c r="BF41" s="3141"/>
      <c r="BG41" s="3141"/>
      <c r="BH41" s="3141"/>
      <c r="BI41" s="3141"/>
      <c r="BJ41" s="3141"/>
      <c r="BK41" s="3141"/>
      <c r="BL41" s="3141"/>
      <c r="BM41" s="3141"/>
      <c r="BN41" s="3141"/>
      <c r="BO41" s="3141"/>
      <c r="BP41" s="3141"/>
    </row>
    <row r="42" spans="1:73">
      <c r="C42" s="784"/>
      <c r="D42" s="784"/>
      <c r="E42" s="78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row>
    <row r="43" spans="1:73">
      <c r="A43" s="1184"/>
      <c r="B43" s="1185"/>
      <c r="C43" s="1185"/>
      <c r="D43" s="1185"/>
      <c r="E43" s="1185"/>
      <c r="F43" s="1185"/>
      <c r="G43" s="1185"/>
      <c r="H43" s="1185"/>
      <c r="I43" s="1185"/>
      <c r="J43" s="1185"/>
      <c r="K43" s="1185"/>
      <c r="L43" s="1185"/>
      <c r="M43" s="1185"/>
      <c r="N43" s="1185"/>
      <c r="O43" s="1185"/>
      <c r="P43" s="1185"/>
      <c r="Q43" s="1185"/>
      <c r="R43" s="1185"/>
      <c r="S43" s="1185"/>
      <c r="T43" s="1185"/>
      <c r="U43" s="1185"/>
      <c r="V43" s="1185"/>
      <c r="W43" s="1185"/>
      <c r="X43" s="1185"/>
      <c r="Y43" s="1185"/>
      <c r="Z43" s="1185"/>
      <c r="AA43" s="1185"/>
      <c r="AB43" s="1185"/>
      <c r="AC43" s="1185"/>
      <c r="AD43" s="1185"/>
      <c r="AE43" s="1185"/>
      <c r="AF43" s="1185"/>
      <c r="AG43" s="1185"/>
      <c r="AH43" s="1185"/>
      <c r="AI43" s="1185"/>
      <c r="AJ43" s="1185"/>
      <c r="AK43" s="1185"/>
      <c r="AL43" s="1185"/>
      <c r="AM43" s="1185"/>
      <c r="AN43" s="1185"/>
      <c r="AO43" s="1185"/>
      <c r="AP43" s="1185"/>
      <c r="AQ43" s="1185"/>
      <c r="AR43" s="1185"/>
      <c r="AS43" s="1185"/>
      <c r="AT43" s="1185"/>
      <c r="AU43" s="1185"/>
      <c r="AV43" s="1185"/>
      <c r="AW43" s="1185"/>
      <c r="AX43" s="1185"/>
      <c r="AY43" s="1185"/>
      <c r="AZ43" s="1185"/>
      <c r="BA43" s="1185"/>
      <c r="BB43" s="1185"/>
      <c r="BC43" s="1185"/>
      <c r="BD43" s="1185"/>
      <c r="BE43" s="1185"/>
      <c r="BF43" s="1185"/>
      <c r="BG43" s="1185"/>
      <c r="BH43" s="1185"/>
      <c r="BI43" s="1185"/>
      <c r="BJ43" s="1185"/>
      <c r="BK43" s="1185"/>
      <c r="BL43" s="1185"/>
      <c r="BM43" s="1185"/>
      <c r="BN43" s="1185"/>
      <c r="BO43" s="1185"/>
      <c r="BP43" s="1185"/>
    </row>
    <row r="44" spans="1:73" ht="5.0999999999999996" customHeight="1"/>
    <row r="45" spans="1:73" ht="14.1" customHeight="1">
      <c r="A45" s="785"/>
      <c r="B45" s="785"/>
      <c r="C45" s="785"/>
      <c r="D45" s="785"/>
      <c r="E45" s="785"/>
      <c r="F45" s="786"/>
      <c r="G45" s="786"/>
      <c r="H45" s="786"/>
      <c r="I45" s="786"/>
      <c r="J45" s="786"/>
      <c r="K45" s="786"/>
      <c r="L45" s="786"/>
      <c r="M45" s="786"/>
      <c r="N45" s="786"/>
      <c r="O45" s="786"/>
      <c r="P45" s="786"/>
      <c r="Q45" s="786"/>
      <c r="R45" s="786"/>
      <c r="S45" s="786"/>
      <c r="T45" s="786"/>
      <c r="U45" s="786"/>
      <c r="V45" s="786"/>
      <c r="W45" s="786"/>
      <c r="X45" s="786"/>
      <c r="Y45" s="786"/>
      <c r="Z45" s="786"/>
      <c r="AA45" s="786"/>
      <c r="AB45" s="786"/>
      <c r="AC45" s="786"/>
      <c r="AD45" s="786"/>
      <c r="AE45" s="786"/>
      <c r="AF45" s="786"/>
      <c r="AG45" s="786"/>
      <c r="AH45" s="786"/>
      <c r="AI45" s="786"/>
      <c r="AJ45" s="786"/>
      <c r="AK45" s="786"/>
      <c r="AL45" s="786"/>
      <c r="AM45" s="786"/>
      <c r="AN45" s="786"/>
      <c r="AO45" s="786"/>
      <c r="AP45" s="786"/>
      <c r="AQ45" s="786"/>
      <c r="AR45" s="786"/>
      <c r="AS45" s="786"/>
      <c r="AT45" s="786"/>
      <c r="AU45" s="786"/>
      <c r="AV45" s="786"/>
      <c r="AW45" s="786"/>
      <c r="AX45" s="786"/>
      <c r="AY45" s="786"/>
      <c r="AZ45" s="786"/>
      <c r="BA45" s="786"/>
      <c r="BB45" s="786"/>
      <c r="BC45" s="786"/>
      <c r="BD45" s="786"/>
      <c r="BE45" s="786"/>
      <c r="BF45" s="786"/>
      <c r="BG45" s="786"/>
      <c r="BH45" s="786"/>
      <c r="BI45" s="786"/>
      <c r="BJ45" s="786"/>
      <c r="BK45" s="786"/>
      <c r="BL45" s="786"/>
      <c r="BM45" s="786"/>
      <c r="BN45" s="786"/>
      <c r="BO45" s="786"/>
      <c r="BP45" s="786"/>
    </row>
    <row r="46" spans="1:73" ht="6.95" customHeight="1">
      <c r="A46" s="786"/>
      <c r="B46" s="786"/>
    </row>
    <row r="47" spans="1:73" ht="12.95" customHeight="1">
      <c r="A47" s="787"/>
      <c r="B47" s="606"/>
      <c r="C47" s="606"/>
      <c r="D47" s="606"/>
      <c r="E47" s="606"/>
      <c r="F47" s="606"/>
      <c r="G47" s="606"/>
      <c r="H47" s="606"/>
      <c r="I47" s="606"/>
      <c r="J47" s="606"/>
      <c r="K47" s="606"/>
      <c r="L47" s="606"/>
      <c r="M47" s="787"/>
      <c r="N47" s="788"/>
      <c r="O47" s="789"/>
      <c r="P47" s="789"/>
      <c r="Q47" s="789"/>
      <c r="R47" s="789"/>
      <c r="S47" s="789"/>
      <c r="T47" s="789"/>
      <c r="U47" s="606"/>
      <c r="V47" s="606"/>
      <c r="W47" s="606"/>
      <c r="X47" s="606"/>
      <c r="Y47" s="606"/>
      <c r="Z47" s="606"/>
      <c r="AA47" s="606"/>
      <c r="AB47" s="606"/>
      <c r="AC47" s="606"/>
      <c r="AD47" s="606"/>
      <c r="AE47" s="606"/>
      <c r="AF47" s="606"/>
      <c r="AG47" s="606"/>
      <c r="AH47" s="606"/>
      <c r="AI47" s="606"/>
      <c r="AJ47" s="606"/>
      <c r="AK47" s="606"/>
      <c r="AL47" s="413"/>
      <c r="AM47" s="413"/>
      <c r="AN47" s="413"/>
      <c r="AO47" s="413"/>
      <c r="AP47" s="413"/>
      <c r="AQ47" s="413"/>
      <c r="AR47" s="413"/>
      <c r="AS47" s="413"/>
      <c r="AT47" s="413"/>
      <c r="AU47" s="413"/>
      <c r="AV47" s="413"/>
      <c r="AW47" s="320"/>
      <c r="AX47" s="320"/>
      <c r="AY47" s="320"/>
      <c r="AZ47" s="790"/>
      <c r="BA47" s="790"/>
      <c r="BB47" s="790"/>
      <c r="BC47" s="790"/>
      <c r="BD47" s="790"/>
      <c r="BE47" s="790"/>
      <c r="BF47" s="790"/>
      <c r="BG47" s="789"/>
      <c r="BH47" s="789"/>
      <c r="BI47" s="789"/>
      <c r="BJ47" s="789"/>
      <c r="BK47" s="789"/>
      <c r="BL47" s="789"/>
      <c r="BM47" s="789"/>
      <c r="BN47" s="789"/>
      <c r="BO47" s="789"/>
      <c r="BP47" s="789"/>
    </row>
    <row r="48" spans="1:73" ht="12.95" customHeight="1">
      <c r="A48" s="787"/>
      <c r="B48" s="606"/>
      <c r="C48" s="606"/>
      <c r="D48" s="606"/>
      <c r="E48" s="606"/>
      <c r="F48" s="606"/>
      <c r="G48" s="606"/>
      <c r="H48" s="606"/>
      <c r="I48" s="606"/>
      <c r="J48" s="606"/>
      <c r="K48" s="606"/>
      <c r="L48" s="606"/>
      <c r="M48" s="787"/>
      <c r="N48" s="788"/>
      <c r="O48" s="789"/>
      <c r="P48" s="789"/>
      <c r="Q48" s="789"/>
      <c r="R48" s="789"/>
      <c r="S48" s="789"/>
      <c r="T48" s="789"/>
      <c r="U48" s="606"/>
      <c r="V48" s="606"/>
      <c r="W48" s="606"/>
      <c r="X48" s="606"/>
      <c r="Y48" s="606"/>
      <c r="Z48" s="606"/>
      <c r="AA48" s="606"/>
      <c r="AB48" s="606"/>
      <c r="AC48" s="606"/>
      <c r="AD48" s="791"/>
      <c r="AE48" s="791"/>
      <c r="AF48" s="791"/>
      <c r="AG48" s="791"/>
      <c r="AH48" s="791"/>
      <c r="AI48" s="791"/>
      <c r="AJ48" s="791"/>
      <c r="AK48" s="791"/>
      <c r="AL48" s="413"/>
      <c r="AM48" s="413"/>
      <c r="AN48" s="413"/>
      <c r="AO48" s="413"/>
      <c r="AP48" s="413"/>
      <c r="AQ48" s="413"/>
      <c r="AR48" s="413"/>
      <c r="AS48" s="413"/>
      <c r="AT48" s="413"/>
      <c r="AU48" s="413"/>
      <c r="AV48" s="413"/>
      <c r="AW48" s="320"/>
      <c r="AX48" s="320"/>
      <c r="AY48" s="320"/>
      <c r="AZ48" s="790"/>
      <c r="BA48" s="790"/>
      <c r="BB48" s="790"/>
      <c r="BC48" s="790"/>
      <c r="BD48" s="790"/>
      <c r="BE48" s="790"/>
      <c r="BF48" s="790"/>
      <c r="BG48" s="789"/>
      <c r="BH48" s="789"/>
      <c r="BI48" s="789"/>
      <c r="BJ48" s="789"/>
      <c r="BK48" s="789"/>
      <c r="BL48" s="789"/>
      <c r="BM48" s="789"/>
      <c r="BN48" s="789"/>
      <c r="BO48" s="789"/>
      <c r="BP48" s="789"/>
    </row>
    <row r="49" spans="1:68" ht="15" customHeight="1">
      <c r="A49" s="787"/>
      <c r="B49" s="606"/>
      <c r="C49" s="606"/>
      <c r="D49" s="606"/>
      <c r="E49" s="606"/>
      <c r="F49" s="606"/>
      <c r="G49" s="606"/>
      <c r="H49" s="606"/>
      <c r="I49" s="606"/>
      <c r="J49" s="606"/>
      <c r="K49" s="606"/>
      <c r="L49" s="606"/>
      <c r="M49" s="787"/>
      <c r="N49" s="788"/>
      <c r="O49" s="789"/>
      <c r="P49" s="789"/>
      <c r="Q49" s="789"/>
      <c r="R49" s="789"/>
      <c r="S49" s="789"/>
      <c r="T49" s="789"/>
      <c r="U49" s="224"/>
      <c r="V49" s="224"/>
      <c r="W49" s="224"/>
      <c r="X49" s="224"/>
      <c r="Y49" s="224"/>
      <c r="Z49" s="791"/>
      <c r="AA49" s="791"/>
      <c r="AB49" s="789"/>
      <c r="AC49" s="789"/>
      <c r="AD49" s="791"/>
      <c r="AE49" s="791"/>
      <c r="AF49" s="791"/>
      <c r="AG49" s="791"/>
      <c r="AH49" s="791"/>
      <c r="AI49" s="791"/>
      <c r="AJ49" s="791"/>
      <c r="AK49" s="791"/>
      <c r="AL49" s="606"/>
      <c r="AM49" s="606"/>
      <c r="AN49" s="606"/>
      <c r="AO49" s="606"/>
      <c r="AP49" s="606"/>
      <c r="AQ49" s="606"/>
      <c r="AR49" s="606"/>
      <c r="AS49" s="606"/>
      <c r="AT49" s="606"/>
      <c r="AU49" s="606"/>
      <c r="AV49" s="606"/>
      <c r="AW49" s="320"/>
      <c r="AX49" s="320"/>
      <c r="AY49" s="320"/>
      <c r="AZ49" s="792"/>
      <c r="BA49" s="792"/>
      <c r="BB49" s="792"/>
      <c r="BC49" s="792"/>
      <c r="BD49" s="792"/>
      <c r="BE49" s="792"/>
      <c r="BF49" s="792"/>
      <c r="BG49" s="789"/>
      <c r="BH49" s="789"/>
      <c r="BI49" s="789"/>
      <c r="BJ49" s="789"/>
      <c r="BK49" s="789"/>
      <c r="BL49" s="789"/>
      <c r="BM49" s="789"/>
      <c r="BN49" s="789"/>
      <c r="BO49" s="789"/>
      <c r="BP49" s="789"/>
    </row>
    <row r="50" spans="1:68" ht="15" customHeight="1">
      <c r="A50" s="787"/>
      <c r="B50" s="606"/>
      <c r="C50" s="606"/>
      <c r="D50" s="606"/>
      <c r="E50" s="606"/>
      <c r="F50" s="606"/>
      <c r="G50" s="606"/>
      <c r="H50" s="606"/>
      <c r="I50" s="606"/>
      <c r="J50" s="606"/>
      <c r="K50" s="606"/>
      <c r="L50" s="606"/>
      <c r="M50" s="787"/>
      <c r="N50" s="788"/>
      <c r="O50" s="320"/>
      <c r="P50" s="320"/>
      <c r="Q50" s="320"/>
      <c r="R50" s="789"/>
      <c r="S50" s="789"/>
      <c r="T50" s="789"/>
      <c r="U50" s="789"/>
      <c r="V50" s="789"/>
      <c r="W50" s="789"/>
      <c r="X50" s="789"/>
      <c r="Y50" s="789"/>
      <c r="Z50" s="791"/>
      <c r="AA50" s="791"/>
      <c r="AB50" s="789"/>
      <c r="AC50" s="789"/>
      <c r="AD50" s="791"/>
      <c r="AE50" s="791"/>
      <c r="AF50" s="791"/>
      <c r="AG50" s="791"/>
      <c r="AH50" s="791"/>
      <c r="AI50" s="791"/>
      <c r="AJ50" s="791"/>
      <c r="AK50" s="791"/>
      <c r="AL50" s="747"/>
      <c r="AM50" s="747"/>
      <c r="AN50" s="747"/>
      <c r="AO50" s="606"/>
      <c r="AP50" s="606"/>
      <c r="AQ50" s="606"/>
      <c r="AR50" s="606"/>
      <c r="AS50" s="606"/>
      <c r="AT50" s="606"/>
      <c r="AU50" s="606"/>
      <c r="AV50" s="606"/>
      <c r="AW50" s="320"/>
      <c r="AX50" s="320"/>
      <c r="AY50" s="320"/>
      <c r="AZ50" s="792"/>
      <c r="BA50" s="792"/>
      <c r="BB50" s="792"/>
      <c r="BC50" s="792"/>
      <c r="BD50" s="792"/>
      <c r="BE50" s="792"/>
      <c r="BF50" s="792"/>
      <c r="BG50" s="789"/>
      <c r="BH50" s="789"/>
      <c r="BI50" s="789"/>
      <c r="BJ50" s="789"/>
      <c r="BK50" s="789"/>
      <c r="BL50" s="789"/>
      <c r="BM50" s="789"/>
      <c r="BN50" s="789"/>
      <c r="BO50" s="789"/>
      <c r="BP50" s="789"/>
    </row>
    <row r="51" spans="1:68" ht="15" customHeight="1">
      <c r="A51" s="787"/>
      <c r="B51" s="606"/>
      <c r="C51" s="606"/>
      <c r="D51" s="606"/>
      <c r="E51" s="606"/>
      <c r="F51" s="606"/>
      <c r="G51" s="606"/>
      <c r="H51" s="606"/>
      <c r="I51" s="606"/>
      <c r="J51" s="606"/>
      <c r="K51" s="606"/>
      <c r="L51" s="606"/>
      <c r="M51" s="787"/>
      <c r="N51" s="788"/>
      <c r="O51" s="320"/>
      <c r="P51" s="320"/>
      <c r="Q51" s="320"/>
      <c r="R51" s="789"/>
      <c r="S51" s="789"/>
      <c r="T51" s="789"/>
      <c r="U51" s="789"/>
      <c r="V51" s="789"/>
      <c r="W51" s="789"/>
      <c r="X51" s="789"/>
      <c r="Y51" s="789"/>
      <c r="Z51" s="791"/>
      <c r="AA51" s="791"/>
      <c r="AB51" s="789"/>
      <c r="AC51" s="789"/>
      <c r="AD51" s="791"/>
      <c r="AE51" s="791"/>
      <c r="AF51" s="791"/>
      <c r="AG51" s="791"/>
      <c r="AH51" s="791"/>
      <c r="AI51" s="791"/>
      <c r="AJ51" s="791"/>
      <c r="AK51" s="791"/>
      <c r="AL51" s="747"/>
      <c r="AM51" s="747"/>
      <c r="AN51" s="747"/>
      <c r="AO51" s="747"/>
      <c r="AP51" s="747"/>
      <c r="AQ51" s="747"/>
      <c r="AR51" s="747"/>
      <c r="AS51" s="747"/>
      <c r="AT51" s="747"/>
      <c r="AU51" s="747"/>
      <c r="AV51" s="747"/>
      <c r="AW51" s="320"/>
      <c r="AX51" s="320"/>
      <c r="AY51" s="320"/>
      <c r="AZ51" s="792"/>
      <c r="BA51" s="792"/>
      <c r="BB51" s="792"/>
      <c r="BC51" s="792"/>
      <c r="BD51" s="792"/>
      <c r="BE51" s="792"/>
      <c r="BF51" s="792"/>
      <c r="BG51" s="789"/>
      <c r="BH51" s="789"/>
      <c r="BI51" s="789"/>
      <c r="BJ51" s="789"/>
      <c r="BK51" s="789"/>
      <c r="BL51" s="789"/>
      <c r="BM51" s="789"/>
      <c r="BN51" s="789"/>
      <c r="BO51" s="789"/>
      <c r="BP51" s="789"/>
    </row>
    <row r="52" spans="1:68" ht="15" customHeight="1">
      <c r="A52" s="787"/>
      <c r="B52" s="606"/>
      <c r="C52" s="606"/>
      <c r="D52" s="606"/>
      <c r="E52" s="606"/>
      <c r="F52" s="606"/>
      <c r="G52" s="606"/>
      <c r="H52" s="606"/>
      <c r="I52" s="606"/>
      <c r="J52" s="606"/>
      <c r="K52" s="606"/>
      <c r="L52" s="606"/>
      <c r="M52" s="787"/>
      <c r="N52" s="788"/>
      <c r="O52" s="320"/>
      <c r="P52" s="320"/>
      <c r="Q52" s="320"/>
      <c r="R52" s="789"/>
      <c r="S52" s="789"/>
      <c r="T52" s="789"/>
      <c r="U52" s="789"/>
      <c r="V52" s="789"/>
      <c r="W52" s="789"/>
      <c r="X52" s="789"/>
      <c r="Y52" s="789"/>
      <c r="Z52" s="791"/>
      <c r="AA52" s="791"/>
      <c r="AB52" s="789"/>
      <c r="AC52" s="789"/>
      <c r="AD52" s="793"/>
      <c r="AE52" s="794"/>
      <c r="AF52" s="794"/>
      <c r="AG52" s="737"/>
      <c r="AH52" s="793"/>
      <c r="AI52" s="794"/>
      <c r="AJ52" s="794"/>
      <c r="AK52" s="737"/>
      <c r="AL52" s="747"/>
      <c r="AM52" s="747"/>
      <c r="AN52" s="747"/>
      <c r="AO52" s="606"/>
      <c r="AP52" s="606"/>
      <c r="AQ52" s="606"/>
      <c r="AR52" s="606"/>
      <c r="AS52" s="747"/>
      <c r="AT52" s="747"/>
      <c r="AU52" s="747"/>
      <c r="AV52" s="747"/>
      <c r="AW52" s="320"/>
      <c r="AX52" s="320"/>
      <c r="AY52" s="320"/>
      <c r="AZ52" s="792"/>
      <c r="BA52" s="792"/>
      <c r="BB52" s="792"/>
      <c r="BC52" s="792"/>
      <c r="BD52" s="792"/>
      <c r="BE52" s="792"/>
      <c r="BF52" s="792"/>
      <c r="BG52" s="789"/>
      <c r="BH52" s="789"/>
      <c r="BI52" s="789"/>
      <c r="BJ52" s="789"/>
      <c r="BK52" s="789"/>
      <c r="BL52" s="789"/>
      <c r="BM52" s="789"/>
      <c r="BN52" s="789"/>
      <c r="BO52" s="789"/>
      <c r="BP52" s="789"/>
    </row>
    <row r="53" spans="1:68" ht="15" customHeight="1">
      <c r="A53" s="606"/>
      <c r="B53" s="789"/>
      <c r="C53" s="789"/>
      <c r="D53" s="789"/>
      <c r="E53" s="789"/>
      <c r="F53" s="789"/>
      <c r="G53" s="747"/>
      <c r="H53" s="747"/>
      <c r="I53" s="747"/>
      <c r="J53" s="747"/>
      <c r="K53" s="747"/>
      <c r="L53" s="747"/>
      <c r="M53" s="606"/>
      <c r="N53" s="606"/>
      <c r="O53" s="789"/>
      <c r="P53" s="789"/>
      <c r="Q53" s="789"/>
      <c r="R53" s="789"/>
      <c r="S53" s="789"/>
      <c r="T53" s="789"/>
      <c r="U53" s="795"/>
      <c r="V53" s="795"/>
      <c r="W53" s="795"/>
      <c r="X53" s="795"/>
      <c r="Y53" s="606"/>
      <c r="Z53" s="747"/>
      <c r="AA53" s="606"/>
      <c r="AB53" s="748"/>
      <c r="AC53" s="606"/>
      <c r="AD53" s="429"/>
      <c r="AE53" s="429"/>
      <c r="AF53" s="429"/>
      <c r="AG53" s="429"/>
      <c r="AH53" s="429"/>
      <c r="AI53" s="429"/>
      <c r="AJ53" s="429"/>
      <c r="AK53" s="429"/>
      <c r="AL53" s="430"/>
      <c r="AM53" s="430"/>
      <c r="AN53" s="430"/>
      <c r="AO53" s="430"/>
      <c r="AP53" s="430"/>
      <c r="AQ53" s="430"/>
      <c r="AR53" s="430"/>
      <c r="AS53" s="430"/>
      <c r="AT53" s="430"/>
      <c r="AU53" s="430"/>
      <c r="AV53" s="430"/>
      <c r="AW53" s="340"/>
      <c r="AX53" s="340"/>
      <c r="AY53" s="340"/>
      <c r="AZ53" s="796"/>
      <c r="BA53" s="796"/>
      <c r="BB53" s="796"/>
      <c r="BC53" s="796"/>
      <c r="BD53" s="796"/>
      <c r="BE53" s="796"/>
      <c r="BF53" s="796"/>
      <c r="BG53" s="413"/>
      <c r="BH53" s="413"/>
      <c r="BI53" s="413"/>
      <c r="BJ53" s="413"/>
      <c r="BK53" s="413"/>
      <c r="BL53" s="413"/>
      <c r="BM53" s="413"/>
      <c r="BN53" s="413"/>
      <c r="BO53" s="413"/>
      <c r="BP53" s="413"/>
    </row>
    <row r="54" spans="1:68" ht="15" customHeight="1">
      <c r="A54" s="606"/>
      <c r="B54" s="789"/>
      <c r="C54" s="789"/>
      <c r="D54" s="789"/>
      <c r="E54" s="789"/>
      <c r="F54" s="789"/>
      <c r="G54" s="747"/>
      <c r="H54" s="747"/>
      <c r="I54" s="747"/>
      <c r="J54" s="747"/>
      <c r="K54" s="747"/>
      <c r="L54" s="747"/>
      <c r="M54" s="606"/>
      <c r="N54" s="606"/>
      <c r="O54" s="797"/>
      <c r="P54" s="797"/>
      <c r="Q54" s="797"/>
      <c r="R54" s="789"/>
      <c r="S54" s="789"/>
      <c r="T54" s="789"/>
      <c r="U54" s="795"/>
      <c r="V54" s="795"/>
      <c r="W54" s="795"/>
      <c r="X54" s="795"/>
      <c r="Y54" s="606"/>
      <c r="Z54" s="747"/>
      <c r="AA54" s="606"/>
      <c r="AB54" s="748"/>
      <c r="AC54" s="606"/>
      <c r="AD54" s="429"/>
      <c r="AE54" s="429"/>
      <c r="AF54" s="429"/>
      <c r="AG54" s="429"/>
      <c r="AH54" s="429"/>
      <c r="AI54" s="429"/>
      <c r="AJ54" s="429"/>
      <c r="AK54" s="429"/>
      <c r="AL54" s="430"/>
      <c r="AM54" s="430"/>
      <c r="AN54" s="430"/>
      <c r="AO54" s="430"/>
      <c r="AP54" s="430"/>
      <c r="AQ54" s="430"/>
      <c r="AR54" s="430"/>
      <c r="AS54" s="430"/>
      <c r="AT54" s="430"/>
      <c r="AU54" s="430"/>
      <c r="AV54" s="430"/>
      <c r="AW54" s="340"/>
      <c r="AX54" s="340"/>
      <c r="AY54" s="340"/>
      <c r="AZ54" s="796"/>
      <c r="BA54" s="796"/>
      <c r="BB54" s="796"/>
      <c r="BC54" s="796"/>
      <c r="BD54" s="796"/>
      <c r="BE54" s="796"/>
      <c r="BF54" s="796"/>
      <c r="BG54" s="413"/>
      <c r="BH54" s="413"/>
      <c r="BI54" s="413"/>
      <c r="BJ54" s="413"/>
      <c r="BK54" s="413"/>
      <c r="BL54" s="413"/>
      <c r="BM54" s="413"/>
      <c r="BN54" s="413"/>
      <c r="BO54" s="413"/>
      <c r="BP54" s="413"/>
    </row>
    <row r="55" spans="1:68" ht="15" customHeight="1">
      <c r="A55" s="606"/>
      <c r="B55" s="789"/>
      <c r="C55" s="789"/>
      <c r="D55" s="789"/>
      <c r="E55" s="789"/>
      <c r="F55" s="789"/>
      <c r="G55" s="747"/>
      <c r="H55" s="747"/>
      <c r="I55" s="747"/>
      <c r="J55" s="747"/>
      <c r="K55" s="747"/>
      <c r="L55" s="747"/>
      <c r="M55" s="606"/>
      <c r="N55" s="606"/>
      <c r="O55" s="797"/>
      <c r="P55" s="797"/>
      <c r="Q55" s="797"/>
      <c r="R55" s="789"/>
      <c r="S55" s="789"/>
      <c r="T55" s="789"/>
      <c r="U55" s="798"/>
      <c r="V55" s="798"/>
      <c r="W55" s="798"/>
      <c r="X55" s="747"/>
      <c r="Y55" s="799"/>
      <c r="Z55" s="747"/>
      <c r="AA55" s="799"/>
      <c r="AB55" s="748"/>
      <c r="AC55" s="799"/>
      <c r="AD55" s="750"/>
      <c r="AE55" s="794"/>
      <c r="AF55" s="794"/>
      <c r="AG55" s="750"/>
      <c r="AH55" s="750"/>
      <c r="AI55" s="794"/>
      <c r="AJ55" s="794"/>
      <c r="AK55" s="750"/>
      <c r="AL55" s="430"/>
      <c r="AM55" s="430"/>
      <c r="AN55" s="430"/>
      <c r="AO55" s="430"/>
      <c r="AP55" s="430"/>
      <c r="AQ55" s="430"/>
      <c r="AR55" s="430"/>
      <c r="AS55" s="430"/>
      <c r="AT55" s="430"/>
      <c r="AU55" s="430"/>
      <c r="AV55" s="430"/>
      <c r="AW55" s="340"/>
      <c r="AX55" s="340"/>
      <c r="AY55" s="340"/>
      <c r="AZ55" s="789"/>
      <c r="BA55" s="789"/>
      <c r="BB55" s="789"/>
      <c r="BC55" s="789"/>
      <c r="BD55" s="789"/>
      <c r="BE55" s="789"/>
      <c r="BF55" s="789"/>
      <c r="BG55" s="413"/>
      <c r="BH55" s="413"/>
      <c r="BI55" s="413"/>
      <c r="BJ55" s="413"/>
      <c r="BK55" s="413"/>
      <c r="BL55" s="413"/>
      <c r="BM55" s="413"/>
      <c r="BN55" s="413"/>
      <c r="BO55" s="413"/>
      <c r="BP55" s="413"/>
    </row>
    <row r="56" spans="1:68" ht="15" customHeight="1">
      <c r="A56" s="606"/>
      <c r="B56" s="789"/>
      <c r="C56" s="789"/>
      <c r="D56" s="789"/>
      <c r="E56" s="789"/>
      <c r="F56" s="789"/>
      <c r="G56" s="747"/>
      <c r="H56" s="747"/>
      <c r="I56" s="747"/>
      <c r="J56" s="747"/>
      <c r="K56" s="747"/>
      <c r="L56" s="747"/>
      <c r="M56" s="606"/>
      <c r="N56" s="606"/>
      <c r="O56" s="789"/>
      <c r="P56" s="789"/>
      <c r="Q56" s="789"/>
      <c r="R56" s="789"/>
      <c r="S56" s="789"/>
      <c r="T56" s="789"/>
      <c r="U56" s="795"/>
      <c r="V56" s="795"/>
      <c r="W56" s="795"/>
      <c r="X56" s="795"/>
      <c r="Y56" s="606"/>
      <c r="Z56" s="747"/>
      <c r="AA56" s="606"/>
      <c r="AB56" s="748"/>
      <c r="AC56" s="606"/>
      <c r="AD56" s="429"/>
      <c r="AE56" s="429"/>
      <c r="AF56" s="429"/>
      <c r="AG56" s="429"/>
      <c r="AH56" s="429"/>
      <c r="AI56" s="429"/>
      <c r="AJ56" s="429"/>
      <c r="AK56" s="429"/>
      <c r="AL56" s="430"/>
      <c r="AM56" s="430"/>
      <c r="AN56" s="430"/>
      <c r="AO56" s="430"/>
      <c r="AP56" s="430"/>
      <c r="AQ56" s="430"/>
      <c r="AR56" s="430"/>
      <c r="AS56" s="430"/>
      <c r="AT56" s="430"/>
      <c r="AU56" s="430"/>
      <c r="AV56" s="430"/>
      <c r="AW56" s="340"/>
      <c r="AX56" s="340"/>
      <c r="AY56" s="340"/>
      <c r="AZ56" s="796"/>
      <c r="BA56" s="796"/>
      <c r="BB56" s="796"/>
      <c r="BC56" s="796"/>
      <c r="BD56" s="796"/>
      <c r="BE56" s="796"/>
      <c r="BF56" s="796"/>
      <c r="BG56" s="413"/>
      <c r="BH56" s="413"/>
      <c r="BI56" s="413"/>
      <c r="BJ56" s="413"/>
      <c r="BK56" s="413"/>
      <c r="BL56" s="413"/>
      <c r="BM56" s="413"/>
      <c r="BN56" s="413"/>
      <c r="BO56" s="413"/>
      <c r="BP56" s="413"/>
    </row>
    <row r="57" spans="1:68" ht="15" customHeight="1">
      <c r="A57" s="606"/>
      <c r="B57" s="789"/>
      <c r="C57" s="789"/>
      <c r="D57" s="789"/>
      <c r="E57" s="789"/>
      <c r="F57" s="789"/>
      <c r="G57" s="747"/>
      <c r="H57" s="747"/>
      <c r="I57" s="747"/>
      <c r="J57" s="747"/>
      <c r="K57" s="747"/>
      <c r="L57" s="747"/>
      <c r="M57" s="606"/>
      <c r="N57" s="606"/>
      <c r="O57" s="797"/>
      <c r="P57" s="797"/>
      <c r="Q57" s="797"/>
      <c r="R57" s="789"/>
      <c r="S57" s="789"/>
      <c r="T57" s="789"/>
      <c r="U57" s="795"/>
      <c r="V57" s="795"/>
      <c r="W57" s="795"/>
      <c r="X57" s="795"/>
      <c r="Y57" s="606"/>
      <c r="Z57" s="747"/>
      <c r="AA57" s="606"/>
      <c r="AB57" s="748"/>
      <c r="AC57" s="606"/>
      <c r="AD57" s="429"/>
      <c r="AE57" s="429"/>
      <c r="AF57" s="429"/>
      <c r="AG57" s="429"/>
      <c r="AH57" s="429"/>
      <c r="AI57" s="429"/>
      <c r="AJ57" s="429"/>
      <c r="AK57" s="429"/>
      <c r="AL57" s="430"/>
      <c r="AM57" s="430"/>
      <c r="AN57" s="430"/>
      <c r="AO57" s="430"/>
      <c r="AP57" s="430"/>
      <c r="AQ57" s="430"/>
      <c r="AR57" s="430"/>
      <c r="AS57" s="430"/>
      <c r="AT57" s="430"/>
      <c r="AU57" s="430"/>
      <c r="AV57" s="430"/>
      <c r="AW57" s="340"/>
      <c r="AX57" s="340"/>
      <c r="AY57" s="340"/>
      <c r="AZ57" s="796"/>
      <c r="BA57" s="796"/>
      <c r="BB57" s="796"/>
      <c r="BC57" s="796"/>
      <c r="BD57" s="796"/>
      <c r="BE57" s="796"/>
      <c r="BF57" s="796"/>
      <c r="BG57" s="413"/>
      <c r="BH57" s="413"/>
      <c r="BI57" s="413"/>
      <c r="BJ57" s="413"/>
      <c r="BK57" s="413"/>
      <c r="BL57" s="413"/>
      <c r="BM57" s="413"/>
      <c r="BN57" s="413"/>
      <c r="BO57" s="413"/>
      <c r="BP57" s="413"/>
    </row>
    <row r="58" spans="1:68" ht="15" customHeight="1">
      <c r="A58" s="606"/>
      <c r="B58" s="789"/>
      <c r="C58" s="789"/>
      <c r="D58" s="789"/>
      <c r="E58" s="789"/>
      <c r="F58" s="789"/>
      <c r="G58" s="747"/>
      <c r="H58" s="747"/>
      <c r="I58" s="747"/>
      <c r="J58" s="747"/>
      <c r="K58" s="747"/>
      <c r="L58" s="747"/>
      <c r="M58" s="606"/>
      <c r="N58" s="606"/>
      <c r="O58" s="797"/>
      <c r="P58" s="797"/>
      <c r="Q58" s="797"/>
      <c r="R58" s="789"/>
      <c r="S58" s="789"/>
      <c r="T58" s="789"/>
      <c r="U58" s="798"/>
      <c r="V58" s="798"/>
      <c r="W58" s="798"/>
      <c r="X58" s="747"/>
      <c r="Y58" s="799"/>
      <c r="Z58" s="747"/>
      <c r="AA58" s="799"/>
      <c r="AB58" s="748"/>
      <c r="AC58" s="799"/>
      <c r="AD58" s="750"/>
      <c r="AE58" s="794"/>
      <c r="AF58" s="794"/>
      <c r="AG58" s="750"/>
      <c r="AH58" s="750"/>
      <c r="AI58" s="794"/>
      <c r="AJ58" s="794"/>
      <c r="AK58" s="750"/>
      <c r="AL58" s="430"/>
      <c r="AM58" s="430"/>
      <c r="AN58" s="430"/>
      <c r="AO58" s="430"/>
      <c r="AP58" s="430"/>
      <c r="AQ58" s="430"/>
      <c r="AR58" s="430"/>
      <c r="AS58" s="430"/>
      <c r="AT58" s="430"/>
      <c r="AU58" s="430"/>
      <c r="AV58" s="430"/>
      <c r="AW58" s="340"/>
      <c r="AX58" s="340"/>
      <c r="AY58" s="340"/>
      <c r="AZ58" s="789"/>
      <c r="BA58" s="789"/>
      <c r="BB58" s="789"/>
      <c r="BC58" s="789"/>
      <c r="BD58" s="789"/>
      <c r="BE58" s="789"/>
      <c r="BF58" s="789"/>
      <c r="BG58" s="413"/>
      <c r="BH58" s="413"/>
      <c r="BI58" s="413"/>
      <c r="BJ58" s="413"/>
      <c r="BK58" s="413"/>
      <c r="BL58" s="413"/>
      <c r="BM58" s="413"/>
      <c r="BN58" s="413"/>
      <c r="BO58" s="413"/>
      <c r="BP58" s="413"/>
    </row>
    <row r="59" spans="1:68" ht="15" customHeight="1">
      <c r="A59" s="606"/>
      <c r="B59" s="789"/>
      <c r="C59" s="789"/>
      <c r="D59" s="789"/>
      <c r="E59" s="789"/>
      <c r="F59" s="789"/>
      <c r="G59" s="747"/>
      <c r="H59" s="747"/>
      <c r="I59" s="747"/>
      <c r="J59" s="747"/>
      <c r="K59" s="747"/>
      <c r="L59" s="747"/>
      <c r="M59" s="606"/>
      <c r="N59" s="606"/>
      <c r="O59" s="789"/>
      <c r="P59" s="789"/>
      <c r="Q59" s="789"/>
      <c r="R59" s="789"/>
      <c r="S59" s="789"/>
      <c r="T59" s="789"/>
      <c r="U59" s="795"/>
      <c r="V59" s="795"/>
      <c r="W59" s="795"/>
      <c r="X59" s="795"/>
      <c r="Y59" s="606"/>
      <c r="Z59" s="747"/>
      <c r="AA59" s="606"/>
      <c r="AB59" s="748"/>
      <c r="AC59" s="606"/>
      <c r="AD59" s="429"/>
      <c r="AE59" s="429"/>
      <c r="AF59" s="429"/>
      <c r="AG59" s="429"/>
      <c r="AH59" s="429"/>
      <c r="AI59" s="429"/>
      <c r="AJ59" s="429"/>
      <c r="AK59" s="429"/>
      <c r="AL59" s="430"/>
      <c r="AM59" s="430"/>
      <c r="AN59" s="430"/>
      <c r="AO59" s="430"/>
      <c r="AP59" s="430"/>
      <c r="AQ59" s="430"/>
      <c r="AR59" s="430"/>
      <c r="AS59" s="430"/>
      <c r="AT59" s="430"/>
      <c r="AU59" s="430"/>
      <c r="AV59" s="430"/>
      <c r="AW59" s="340"/>
      <c r="AX59" s="340"/>
      <c r="AY59" s="340"/>
      <c r="AZ59" s="796"/>
      <c r="BA59" s="796"/>
      <c r="BB59" s="796"/>
      <c r="BC59" s="796"/>
      <c r="BD59" s="796"/>
      <c r="BE59" s="796"/>
      <c r="BF59" s="796"/>
      <c r="BG59" s="413"/>
      <c r="BH59" s="413"/>
      <c r="BI59" s="413"/>
      <c r="BJ59" s="413"/>
      <c r="BK59" s="413"/>
      <c r="BL59" s="413"/>
      <c r="BM59" s="413"/>
      <c r="BN59" s="413"/>
      <c r="BO59" s="413"/>
      <c r="BP59" s="413"/>
    </row>
    <row r="60" spans="1:68" ht="15" customHeight="1">
      <c r="A60" s="606"/>
      <c r="B60" s="789"/>
      <c r="C60" s="789"/>
      <c r="D60" s="789"/>
      <c r="E60" s="789"/>
      <c r="F60" s="789"/>
      <c r="G60" s="747"/>
      <c r="H60" s="747"/>
      <c r="I60" s="747"/>
      <c r="J60" s="747"/>
      <c r="K60" s="747"/>
      <c r="L60" s="747"/>
      <c r="M60" s="606"/>
      <c r="N60" s="606"/>
      <c r="O60" s="797"/>
      <c r="P60" s="797"/>
      <c r="Q60" s="797"/>
      <c r="R60" s="789"/>
      <c r="S60" s="789"/>
      <c r="T60" s="789"/>
      <c r="U60" s="795"/>
      <c r="V60" s="795"/>
      <c r="W60" s="795"/>
      <c r="X60" s="795"/>
      <c r="Y60" s="606"/>
      <c r="Z60" s="747"/>
      <c r="AA60" s="606"/>
      <c r="AB60" s="748"/>
      <c r="AC60" s="606"/>
      <c r="AD60" s="429"/>
      <c r="AE60" s="429"/>
      <c r="AF60" s="429"/>
      <c r="AG60" s="429"/>
      <c r="AH60" s="429"/>
      <c r="AI60" s="429"/>
      <c r="AJ60" s="429"/>
      <c r="AK60" s="429"/>
      <c r="AL60" s="430"/>
      <c r="AM60" s="430"/>
      <c r="AN60" s="430"/>
      <c r="AO60" s="430"/>
      <c r="AP60" s="430"/>
      <c r="AQ60" s="430"/>
      <c r="AR60" s="430"/>
      <c r="AS60" s="430"/>
      <c r="AT60" s="430"/>
      <c r="AU60" s="430"/>
      <c r="AV60" s="430"/>
      <c r="AW60" s="340"/>
      <c r="AX60" s="340"/>
      <c r="AY60" s="340"/>
      <c r="AZ60" s="796"/>
      <c r="BA60" s="796"/>
      <c r="BB60" s="796"/>
      <c r="BC60" s="796"/>
      <c r="BD60" s="796"/>
      <c r="BE60" s="796"/>
      <c r="BF60" s="796"/>
      <c r="BG60" s="716"/>
      <c r="BH60" s="716"/>
      <c r="BI60" s="716"/>
      <c r="BJ60" s="716"/>
      <c r="BK60" s="716"/>
      <c r="BL60" s="716"/>
      <c r="BM60" s="716"/>
      <c r="BN60" s="716"/>
      <c r="BO60" s="716"/>
      <c r="BP60" s="716"/>
    </row>
    <row r="61" spans="1:68" ht="15" customHeight="1">
      <c r="A61" s="606"/>
      <c r="B61" s="789"/>
      <c r="C61" s="789"/>
      <c r="D61" s="789"/>
      <c r="E61" s="789"/>
      <c r="F61" s="789"/>
      <c r="G61" s="747"/>
      <c r="H61" s="747"/>
      <c r="I61" s="747"/>
      <c r="J61" s="747"/>
      <c r="K61" s="747"/>
      <c r="L61" s="747"/>
      <c r="M61" s="606"/>
      <c r="N61" s="606"/>
      <c r="O61" s="797"/>
      <c r="P61" s="797"/>
      <c r="Q61" s="797"/>
      <c r="R61" s="789"/>
      <c r="S61" s="789"/>
      <c r="T61" s="789"/>
      <c r="U61" s="798"/>
      <c r="V61" s="798"/>
      <c r="W61" s="798"/>
      <c r="X61" s="747"/>
      <c r="Y61" s="799"/>
      <c r="Z61" s="747"/>
      <c r="AA61" s="799"/>
      <c r="AB61" s="748"/>
      <c r="AC61" s="799"/>
      <c r="AD61" s="750"/>
      <c r="AE61" s="794"/>
      <c r="AF61" s="794"/>
      <c r="AG61" s="750"/>
      <c r="AH61" s="750"/>
      <c r="AI61" s="794"/>
      <c r="AJ61" s="794"/>
      <c r="AK61" s="750"/>
      <c r="AL61" s="430"/>
      <c r="AM61" s="430"/>
      <c r="AN61" s="430"/>
      <c r="AO61" s="430"/>
      <c r="AP61" s="430"/>
      <c r="AQ61" s="430"/>
      <c r="AR61" s="430"/>
      <c r="AS61" s="430"/>
      <c r="AT61" s="430"/>
      <c r="AU61" s="430"/>
      <c r="AV61" s="430"/>
      <c r="AW61" s="340"/>
      <c r="AX61" s="340"/>
      <c r="AY61" s="340"/>
      <c r="AZ61" s="789"/>
      <c r="BA61" s="789"/>
      <c r="BB61" s="789"/>
      <c r="BC61" s="789"/>
      <c r="BD61" s="789"/>
      <c r="BE61" s="789"/>
      <c r="BF61" s="789"/>
      <c r="BG61" s="716"/>
      <c r="BH61" s="716"/>
      <c r="BI61" s="716"/>
      <c r="BJ61" s="716"/>
      <c r="BK61" s="716"/>
      <c r="BL61" s="716"/>
      <c r="BM61" s="716"/>
      <c r="BN61" s="716"/>
      <c r="BO61" s="716"/>
      <c r="BP61" s="716"/>
    </row>
    <row r="62" spans="1:68" ht="15" customHeight="1">
      <c r="A62" s="606"/>
      <c r="B62" s="789"/>
      <c r="C62" s="789"/>
      <c r="D62" s="789"/>
      <c r="E62" s="789"/>
      <c r="F62" s="789"/>
      <c r="G62" s="747"/>
      <c r="H62" s="747"/>
      <c r="I62" s="747"/>
      <c r="J62" s="747"/>
      <c r="K62" s="747"/>
      <c r="L62" s="747"/>
      <c r="M62" s="606"/>
      <c r="N62" s="606"/>
      <c r="O62" s="789"/>
      <c r="P62" s="789"/>
      <c r="Q62" s="789"/>
      <c r="R62" s="789"/>
      <c r="S62" s="789"/>
      <c r="T62" s="789"/>
      <c r="U62" s="795"/>
      <c r="V62" s="795"/>
      <c r="W62" s="795"/>
      <c r="X62" s="795"/>
      <c r="Y62" s="606"/>
      <c r="Z62" s="747"/>
      <c r="AA62" s="606"/>
      <c r="AB62" s="748"/>
      <c r="AC62" s="606"/>
      <c r="AD62" s="429"/>
      <c r="AE62" s="429"/>
      <c r="AF62" s="429"/>
      <c r="AG62" s="429"/>
      <c r="AH62" s="429"/>
      <c r="AI62" s="429"/>
      <c r="AJ62" s="429"/>
      <c r="AK62" s="429"/>
      <c r="AL62" s="430"/>
      <c r="AM62" s="430"/>
      <c r="AN62" s="430"/>
      <c r="AO62" s="430"/>
      <c r="AP62" s="430"/>
      <c r="AQ62" s="430"/>
      <c r="AR62" s="430"/>
      <c r="AS62" s="430"/>
      <c r="AT62" s="430"/>
      <c r="AU62" s="430"/>
      <c r="AV62" s="430"/>
      <c r="AW62" s="340"/>
      <c r="AX62" s="340"/>
      <c r="AY62" s="340"/>
      <c r="AZ62" s="796"/>
      <c r="BA62" s="796"/>
      <c r="BB62" s="796"/>
      <c r="BC62" s="796"/>
      <c r="BD62" s="796"/>
      <c r="BE62" s="796"/>
      <c r="BF62" s="796"/>
      <c r="BG62" s="413"/>
      <c r="BH62" s="716"/>
      <c r="BI62" s="716"/>
      <c r="BJ62" s="716"/>
      <c r="BK62" s="716"/>
      <c r="BL62" s="716"/>
      <c r="BM62" s="716"/>
      <c r="BN62" s="716"/>
      <c r="BO62" s="716"/>
      <c r="BP62" s="716"/>
    </row>
    <row r="63" spans="1:68" ht="15" customHeight="1">
      <c r="A63" s="606"/>
      <c r="B63" s="789"/>
      <c r="C63" s="789"/>
      <c r="D63" s="789"/>
      <c r="E63" s="789"/>
      <c r="F63" s="789"/>
      <c r="G63" s="747"/>
      <c r="H63" s="747"/>
      <c r="I63" s="747"/>
      <c r="J63" s="747"/>
      <c r="K63" s="747"/>
      <c r="L63" s="747"/>
      <c r="M63" s="606"/>
      <c r="N63" s="606"/>
      <c r="O63" s="797"/>
      <c r="P63" s="797"/>
      <c r="Q63" s="797"/>
      <c r="R63" s="789"/>
      <c r="S63" s="789"/>
      <c r="T63" s="789"/>
      <c r="U63" s="795"/>
      <c r="V63" s="795"/>
      <c r="W63" s="795"/>
      <c r="X63" s="795"/>
      <c r="Y63" s="606"/>
      <c r="Z63" s="747"/>
      <c r="AA63" s="606"/>
      <c r="AB63" s="748"/>
      <c r="AC63" s="606"/>
      <c r="AD63" s="429"/>
      <c r="AE63" s="429"/>
      <c r="AF63" s="429"/>
      <c r="AG63" s="429"/>
      <c r="AH63" s="429"/>
      <c r="AI63" s="429"/>
      <c r="AJ63" s="429"/>
      <c r="AK63" s="429"/>
      <c r="AL63" s="430"/>
      <c r="AM63" s="430"/>
      <c r="AN63" s="430"/>
      <c r="AO63" s="430"/>
      <c r="AP63" s="430"/>
      <c r="AQ63" s="430"/>
      <c r="AR63" s="430"/>
      <c r="AS63" s="430"/>
      <c r="AT63" s="430"/>
      <c r="AU63" s="430"/>
      <c r="AV63" s="430"/>
      <c r="AW63" s="340"/>
      <c r="AX63" s="340"/>
      <c r="AY63" s="340"/>
      <c r="AZ63" s="796"/>
      <c r="BA63" s="796"/>
      <c r="BB63" s="796"/>
      <c r="BC63" s="796"/>
      <c r="BD63" s="796"/>
      <c r="BE63" s="796"/>
      <c r="BF63" s="796"/>
      <c r="BG63" s="716"/>
      <c r="BH63" s="716"/>
      <c r="BI63" s="716"/>
      <c r="BJ63" s="716"/>
      <c r="BK63" s="716"/>
      <c r="BL63" s="716"/>
      <c r="BM63" s="716"/>
      <c r="BN63" s="716"/>
      <c r="BO63" s="716"/>
      <c r="BP63" s="716"/>
    </row>
    <row r="64" spans="1:68" ht="15" customHeight="1">
      <c r="A64" s="606"/>
      <c r="B64" s="789"/>
      <c r="C64" s="789"/>
      <c r="D64" s="789"/>
      <c r="E64" s="789"/>
      <c r="F64" s="789"/>
      <c r="G64" s="747"/>
      <c r="H64" s="747"/>
      <c r="I64" s="747"/>
      <c r="J64" s="747"/>
      <c r="K64" s="747"/>
      <c r="L64" s="747"/>
      <c r="M64" s="606"/>
      <c r="N64" s="606"/>
      <c r="O64" s="797"/>
      <c r="P64" s="797"/>
      <c r="Q64" s="797"/>
      <c r="R64" s="789"/>
      <c r="S64" s="789"/>
      <c r="T64" s="789"/>
      <c r="U64" s="798"/>
      <c r="V64" s="798"/>
      <c r="W64" s="798"/>
      <c r="X64" s="747"/>
      <c r="Y64" s="799"/>
      <c r="Z64" s="747"/>
      <c r="AA64" s="799"/>
      <c r="AB64" s="748"/>
      <c r="AC64" s="799"/>
      <c r="AD64" s="750"/>
      <c r="AE64" s="794"/>
      <c r="AF64" s="794"/>
      <c r="AG64" s="750"/>
      <c r="AH64" s="750"/>
      <c r="AI64" s="794"/>
      <c r="AJ64" s="794"/>
      <c r="AK64" s="750"/>
      <c r="AL64" s="430"/>
      <c r="AM64" s="430"/>
      <c r="AN64" s="430"/>
      <c r="AO64" s="430"/>
      <c r="AP64" s="430"/>
      <c r="AQ64" s="430"/>
      <c r="AR64" s="430"/>
      <c r="AS64" s="430"/>
      <c r="AT64" s="430"/>
      <c r="AU64" s="430"/>
      <c r="AV64" s="430"/>
      <c r="AW64" s="340"/>
      <c r="AX64" s="340"/>
      <c r="AY64" s="340"/>
      <c r="AZ64" s="789"/>
      <c r="BA64" s="789"/>
      <c r="BB64" s="789"/>
      <c r="BC64" s="789"/>
      <c r="BD64" s="789"/>
      <c r="BE64" s="789"/>
      <c r="BF64" s="789"/>
      <c r="BG64" s="716"/>
      <c r="BH64" s="716"/>
      <c r="BI64" s="716"/>
      <c r="BJ64" s="716"/>
      <c r="BK64" s="716"/>
      <c r="BL64" s="716"/>
      <c r="BM64" s="716"/>
      <c r="BN64" s="716"/>
      <c r="BO64" s="716"/>
      <c r="BP64" s="716"/>
    </row>
    <row r="65" spans="1:68" ht="15" customHeight="1">
      <c r="A65" s="606"/>
      <c r="B65" s="789"/>
      <c r="C65" s="789"/>
      <c r="D65" s="789"/>
      <c r="E65" s="789"/>
      <c r="F65" s="789"/>
      <c r="G65" s="747"/>
      <c r="H65" s="747"/>
      <c r="I65" s="747"/>
      <c r="J65" s="747"/>
      <c r="K65" s="747"/>
      <c r="L65" s="747"/>
      <c r="M65" s="606"/>
      <c r="N65" s="606"/>
      <c r="O65" s="789"/>
      <c r="P65" s="789"/>
      <c r="Q65" s="789"/>
      <c r="R65" s="789"/>
      <c r="S65" s="789"/>
      <c r="T65" s="789"/>
      <c r="U65" s="795"/>
      <c r="V65" s="795"/>
      <c r="W65" s="795"/>
      <c r="X65" s="795"/>
      <c r="Y65" s="606"/>
      <c r="Z65" s="747"/>
      <c r="AA65" s="606"/>
      <c r="AB65" s="748"/>
      <c r="AC65" s="606"/>
      <c r="AD65" s="429"/>
      <c r="AE65" s="429"/>
      <c r="AF65" s="429"/>
      <c r="AG65" s="429"/>
      <c r="AH65" s="429"/>
      <c r="AI65" s="429"/>
      <c r="AJ65" s="429"/>
      <c r="AK65" s="429"/>
      <c r="AL65" s="430"/>
      <c r="AM65" s="430"/>
      <c r="AN65" s="430"/>
      <c r="AO65" s="430"/>
      <c r="AP65" s="430"/>
      <c r="AQ65" s="430"/>
      <c r="AR65" s="430"/>
      <c r="AS65" s="430"/>
      <c r="AT65" s="430"/>
      <c r="AU65" s="430"/>
      <c r="AV65" s="430"/>
      <c r="AW65" s="340"/>
      <c r="AX65" s="340"/>
      <c r="AY65" s="340"/>
      <c r="AZ65" s="796"/>
      <c r="BA65" s="796"/>
      <c r="BB65" s="796"/>
      <c r="BC65" s="796"/>
      <c r="BD65" s="796"/>
      <c r="BE65" s="796"/>
      <c r="BF65" s="796"/>
      <c r="BG65" s="413"/>
      <c r="BH65" s="716"/>
      <c r="BI65" s="716"/>
      <c r="BJ65" s="716"/>
      <c r="BK65" s="716"/>
      <c r="BL65" s="716"/>
      <c r="BM65" s="716"/>
      <c r="BN65" s="716"/>
      <c r="BO65" s="716"/>
      <c r="BP65" s="716"/>
    </row>
    <row r="66" spans="1:68" ht="15" customHeight="1">
      <c r="A66" s="606"/>
      <c r="B66" s="789"/>
      <c r="C66" s="789"/>
      <c r="D66" s="789"/>
      <c r="E66" s="789"/>
      <c r="F66" s="789"/>
      <c r="G66" s="747"/>
      <c r="H66" s="747"/>
      <c r="I66" s="747"/>
      <c r="J66" s="747"/>
      <c r="K66" s="747"/>
      <c r="L66" s="747"/>
      <c r="M66" s="606"/>
      <c r="N66" s="606"/>
      <c r="O66" s="797"/>
      <c r="P66" s="797"/>
      <c r="Q66" s="797"/>
      <c r="R66" s="789"/>
      <c r="S66" s="789"/>
      <c r="T66" s="789"/>
      <c r="U66" s="795"/>
      <c r="V66" s="795"/>
      <c r="W66" s="795"/>
      <c r="X66" s="795"/>
      <c r="Y66" s="606"/>
      <c r="Z66" s="747"/>
      <c r="AA66" s="606"/>
      <c r="AB66" s="748"/>
      <c r="AC66" s="606"/>
      <c r="AD66" s="429"/>
      <c r="AE66" s="429"/>
      <c r="AF66" s="429"/>
      <c r="AG66" s="429"/>
      <c r="AH66" s="429"/>
      <c r="AI66" s="429"/>
      <c r="AJ66" s="429"/>
      <c r="AK66" s="429"/>
      <c r="AL66" s="430"/>
      <c r="AM66" s="430"/>
      <c r="AN66" s="430"/>
      <c r="AO66" s="430"/>
      <c r="AP66" s="430"/>
      <c r="AQ66" s="430"/>
      <c r="AR66" s="430"/>
      <c r="AS66" s="430"/>
      <c r="AT66" s="430"/>
      <c r="AU66" s="430"/>
      <c r="AV66" s="430"/>
      <c r="AW66" s="340"/>
      <c r="AX66" s="340"/>
      <c r="AY66" s="340"/>
      <c r="AZ66" s="796"/>
      <c r="BA66" s="796"/>
      <c r="BB66" s="796"/>
      <c r="BC66" s="796"/>
      <c r="BD66" s="796"/>
      <c r="BE66" s="796"/>
      <c r="BF66" s="796"/>
      <c r="BG66" s="716"/>
      <c r="BH66" s="716"/>
      <c r="BI66" s="716"/>
      <c r="BJ66" s="716"/>
      <c r="BK66" s="716"/>
      <c r="BL66" s="716"/>
      <c r="BM66" s="716"/>
      <c r="BN66" s="716"/>
      <c r="BO66" s="716"/>
      <c r="BP66" s="716"/>
    </row>
    <row r="67" spans="1:68" ht="15" customHeight="1">
      <c r="A67" s="606"/>
      <c r="B67" s="789"/>
      <c r="C67" s="789"/>
      <c r="D67" s="789"/>
      <c r="E67" s="789"/>
      <c r="F67" s="789"/>
      <c r="G67" s="747"/>
      <c r="H67" s="747"/>
      <c r="I67" s="747"/>
      <c r="J67" s="747"/>
      <c r="K67" s="747"/>
      <c r="L67" s="747"/>
      <c r="M67" s="606"/>
      <c r="N67" s="606"/>
      <c r="O67" s="797"/>
      <c r="P67" s="797"/>
      <c r="Q67" s="797"/>
      <c r="R67" s="789"/>
      <c r="S67" s="789"/>
      <c r="T67" s="789"/>
      <c r="U67" s="798"/>
      <c r="V67" s="798"/>
      <c r="W67" s="798"/>
      <c r="X67" s="747"/>
      <c r="Y67" s="799"/>
      <c r="Z67" s="747"/>
      <c r="AA67" s="799"/>
      <c r="AB67" s="748"/>
      <c r="AC67" s="799"/>
      <c r="AD67" s="750"/>
      <c r="AE67" s="794"/>
      <c r="AF67" s="794"/>
      <c r="AG67" s="750"/>
      <c r="AH67" s="750"/>
      <c r="AI67" s="794"/>
      <c r="AJ67" s="794"/>
      <c r="AK67" s="750"/>
      <c r="AL67" s="430"/>
      <c r="AM67" s="430"/>
      <c r="AN67" s="430"/>
      <c r="AO67" s="430"/>
      <c r="AP67" s="430"/>
      <c r="AQ67" s="430"/>
      <c r="AR67" s="430"/>
      <c r="AS67" s="430"/>
      <c r="AT67" s="430"/>
      <c r="AU67" s="430"/>
      <c r="AV67" s="430"/>
      <c r="AW67" s="340"/>
      <c r="AX67" s="340"/>
      <c r="AY67" s="340"/>
      <c r="AZ67" s="789"/>
      <c r="BA67" s="789"/>
      <c r="BB67" s="789"/>
      <c r="BC67" s="789"/>
      <c r="BD67" s="789"/>
      <c r="BE67" s="789"/>
      <c r="BF67" s="789"/>
      <c r="BG67" s="716"/>
      <c r="BH67" s="716"/>
      <c r="BI67" s="716"/>
      <c r="BJ67" s="716"/>
      <c r="BK67" s="716"/>
      <c r="BL67" s="716"/>
      <c r="BM67" s="716"/>
      <c r="BN67" s="716"/>
      <c r="BO67" s="716"/>
      <c r="BP67" s="716"/>
    </row>
    <row r="68" spans="1:68" ht="15" customHeight="1">
      <c r="A68" s="606"/>
      <c r="B68" s="789"/>
      <c r="C68" s="789"/>
      <c r="D68" s="789"/>
      <c r="E68" s="789"/>
      <c r="F68" s="789"/>
      <c r="G68" s="747"/>
      <c r="H68" s="747"/>
      <c r="I68" s="747"/>
      <c r="J68" s="747"/>
      <c r="K68" s="747"/>
      <c r="L68" s="747"/>
      <c r="M68" s="606"/>
      <c r="N68" s="606"/>
      <c r="O68" s="789"/>
      <c r="P68" s="789"/>
      <c r="Q68" s="789"/>
      <c r="R68" s="789"/>
      <c r="S68" s="789"/>
      <c r="T68" s="789"/>
      <c r="U68" s="795"/>
      <c r="V68" s="795"/>
      <c r="W68" s="795"/>
      <c r="X68" s="795"/>
      <c r="Y68" s="606"/>
      <c r="Z68" s="747"/>
      <c r="AA68" s="606"/>
      <c r="AB68" s="748"/>
      <c r="AC68" s="606"/>
      <c r="AD68" s="429"/>
      <c r="AE68" s="429"/>
      <c r="AF68" s="429"/>
      <c r="AG68" s="429"/>
      <c r="AH68" s="429"/>
      <c r="AI68" s="429"/>
      <c r="AJ68" s="429"/>
      <c r="AK68" s="429"/>
      <c r="AL68" s="430"/>
      <c r="AM68" s="430"/>
      <c r="AN68" s="430"/>
      <c r="AO68" s="430"/>
      <c r="AP68" s="430"/>
      <c r="AQ68" s="430"/>
      <c r="AR68" s="430"/>
      <c r="AS68" s="430"/>
      <c r="AT68" s="430"/>
      <c r="AU68" s="430"/>
      <c r="AV68" s="430"/>
      <c r="AW68" s="340"/>
      <c r="AX68" s="340"/>
      <c r="AY68" s="340"/>
      <c r="AZ68" s="796"/>
      <c r="BA68" s="796"/>
      <c r="BB68" s="796"/>
      <c r="BC68" s="796"/>
      <c r="BD68" s="796"/>
      <c r="BE68" s="796"/>
      <c r="BF68" s="796"/>
      <c r="BG68" s="413"/>
      <c r="BH68" s="716"/>
      <c r="BI68" s="716"/>
      <c r="BJ68" s="716"/>
      <c r="BK68" s="716"/>
      <c r="BL68" s="716"/>
      <c r="BM68" s="716"/>
      <c r="BN68" s="716"/>
      <c r="BO68" s="716"/>
      <c r="BP68" s="716"/>
    </row>
    <row r="69" spans="1:68" ht="15" customHeight="1">
      <c r="A69" s="606"/>
      <c r="B69" s="789"/>
      <c r="C69" s="789"/>
      <c r="D69" s="789"/>
      <c r="E69" s="789"/>
      <c r="F69" s="789"/>
      <c r="G69" s="747"/>
      <c r="H69" s="747"/>
      <c r="I69" s="747"/>
      <c r="J69" s="747"/>
      <c r="K69" s="747"/>
      <c r="L69" s="747"/>
      <c r="M69" s="606"/>
      <c r="N69" s="606"/>
      <c r="O69" s="797"/>
      <c r="P69" s="797"/>
      <c r="Q69" s="797"/>
      <c r="R69" s="789"/>
      <c r="S69" s="789"/>
      <c r="T69" s="789"/>
      <c r="U69" s="795"/>
      <c r="V69" s="795"/>
      <c r="W69" s="795"/>
      <c r="X69" s="795"/>
      <c r="Y69" s="606"/>
      <c r="Z69" s="747"/>
      <c r="AA69" s="606"/>
      <c r="AB69" s="748"/>
      <c r="AC69" s="606"/>
      <c r="AD69" s="429"/>
      <c r="AE69" s="429"/>
      <c r="AF69" s="429"/>
      <c r="AG69" s="429"/>
      <c r="AH69" s="429"/>
      <c r="AI69" s="429"/>
      <c r="AJ69" s="429"/>
      <c r="AK69" s="429"/>
      <c r="AL69" s="430"/>
      <c r="AM69" s="430"/>
      <c r="AN69" s="430"/>
      <c r="AO69" s="430"/>
      <c r="AP69" s="430"/>
      <c r="AQ69" s="430"/>
      <c r="AR69" s="430"/>
      <c r="AS69" s="430"/>
      <c r="AT69" s="430"/>
      <c r="AU69" s="430"/>
      <c r="AV69" s="430"/>
      <c r="AW69" s="340"/>
      <c r="AX69" s="340"/>
      <c r="AY69" s="340"/>
      <c r="AZ69" s="796"/>
      <c r="BA69" s="796"/>
      <c r="BB69" s="796"/>
      <c r="BC69" s="796"/>
      <c r="BD69" s="796"/>
      <c r="BE69" s="796"/>
      <c r="BF69" s="796"/>
      <c r="BG69" s="716"/>
      <c r="BH69" s="716"/>
      <c r="BI69" s="716"/>
      <c r="BJ69" s="716"/>
      <c r="BK69" s="716"/>
      <c r="BL69" s="716"/>
      <c r="BM69" s="716"/>
      <c r="BN69" s="716"/>
      <c r="BO69" s="716"/>
      <c r="BP69" s="716"/>
    </row>
    <row r="70" spans="1:68" ht="15" customHeight="1">
      <c r="A70" s="606"/>
      <c r="B70" s="789"/>
      <c r="C70" s="789"/>
      <c r="D70" s="789"/>
      <c r="E70" s="789"/>
      <c r="F70" s="789"/>
      <c r="G70" s="747"/>
      <c r="H70" s="747"/>
      <c r="I70" s="747"/>
      <c r="J70" s="747"/>
      <c r="K70" s="747"/>
      <c r="L70" s="747"/>
      <c r="M70" s="606"/>
      <c r="N70" s="606"/>
      <c r="O70" s="797"/>
      <c r="P70" s="797"/>
      <c r="Q70" s="797"/>
      <c r="R70" s="789"/>
      <c r="S70" s="789"/>
      <c r="T70" s="789"/>
      <c r="U70" s="798"/>
      <c r="V70" s="798"/>
      <c r="W70" s="798"/>
      <c r="X70" s="747"/>
      <c r="Y70" s="799"/>
      <c r="Z70" s="747"/>
      <c r="AA70" s="799"/>
      <c r="AB70" s="748"/>
      <c r="AC70" s="799"/>
      <c r="AD70" s="750"/>
      <c r="AE70" s="794"/>
      <c r="AF70" s="794"/>
      <c r="AG70" s="750"/>
      <c r="AH70" s="750"/>
      <c r="AI70" s="794"/>
      <c r="AJ70" s="794"/>
      <c r="AK70" s="750"/>
      <c r="AL70" s="430"/>
      <c r="AM70" s="430"/>
      <c r="AN70" s="430"/>
      <c r="AO70" s="430"/>
      <c r="AP70" s="430"/>
      <c r="AQ70" s="430"/>
      <c r="AR70" s="430"/>
      <c r="AS70" s="430"/>
      <c r="AT70" s="430"/>
      <c r="AU70" s="430"/>
      <c r="AV70" s="430"/>
      <c r="AW70" s="340"/>
      <c r="AX70" s="340"/>
      <c r="AY70" s="340"/>
      <c r="AZ70" s="789"/>
      <c r="BA70" s="789"/>
      <c r="BB70" s="789"/>
      <c r="BC70" s="789"/>
      <c r="BD70" s="789"/>
      <c r="BE70" s="789"/>
      <c r="BF70" s="789"/>
      <c r="BG70" s="716"/>
      <c r="BH70" s="716"/>
      <c r="BI70" s="716"/>
      <c r="BJ70" s="716"/>
      <c r="BK70" s="716"/>
      <c r="BL70" s="716"/>
      <c r="BM70" s="716"/>
      <c r="BN70" s="716"/>
      <c r="BO70" s="716"/>
      <c r="BP70" s="716"/>
    </row>
    <row r="71" spans="1:68" ht="15" customHeight="1">
      <c r="A71" s="606"/>
      <c r="B71" s="789"/>
      <c r="C71" s="789"/>
      <c r="D71" s="789"/>
      <c r="E71" s="789"/>
      <c r="F71" s="789"/>
      <c r="G71" s="747"/>
      <c r="H71" s="747"/>
      <c r="I71" s="747"/>
      <c r="J71" s="747"/>
      <c r="K71" s="747"/>
      <c r="L71" s="747"/>
      <c r="M71" s="606"/>
      <c r="N71" s="606"/>
      <c r="O71" s="789"/>
      <c r="P71" s="789"/>
      <c r="Q71" s="789"/>
      <c r="R71" s="789"/>
      <c r="S71" s="789"/>
      <c r="T71" s="789"/>
      <c r="U71" s="795"/>
      <c r="V71" s="795"/>
      <c r="W71" s="795"/>
      <c r="X71" s="795"/>
      <c r="Y71" s="606"/>
      <c r="Z71" s="747"/>
      <c r="AA71" s="606"/>
      <c r="AB71" s="748"/>
      <c r="AC71" s="606"/>
      <c r="AD71" s="429"/>
      <c r="AE71" s="429"/>
      <c r="AF71" s="429"/>
      <c r="AG71" s="429"/>
      <c r="AH71" s="429"/>
      <c r="AI71" s="429"/>
      <c r="AJ71" s="429"/>
      <c r="AK71" s="429"/>
      <c r="AL71" s="430"/>
      <c r="AM71" s="430"/>
      <c r="AN71" s="430"/>
      <c r="AO71" s="430"/>
      <c r="AP71" s="430"/>
      <c r="AQ71" s="430"/>
      <c r="AR71" s="430"/>
      <c r="AS71" s="430"/>
      <c r="AT71" s="430"/>
      <c r="AU71" s="430"/>
      <c r="AV71" s="430"/>
      <c r="AW71" s="340"/>
      <c r="AX71" s="340"/>
      <c r="AY71" s="340"/>
      <c r="AZ71" s="796"/>
      <c r="BA71" s="796"/>
      <c r="BB71" s="796"/>
      <c r="BC71" s="796"/>
      <c r="BD71" s="796"/>
      <c r="BE71" s="796"/>
      <c r="BF71" s="796"/>
      <c r="BG71" s="413"/>
      <c r="BH71" s="716"/>
      <c r="BI71" s="716"/>
      <c r="BJ71" s="716"/>
      <c r="BK71" s="716"/>
      <c r="BL71" s="716"/>
      <c r="BM71" s="716"/>
      <c r="BN71" s="716"/>
      <c r="BO71" s="716"/>
      <c r="BP71" s="716"/>
    </row>
    <row r="72" spans="1:68" ht="15" customHeight="1">
      <c r="A72" s="606"/>
      <c r="B72" s="789"/>
      <c r="C72" s="789"/>
      <c r="D72" s="789"/>
      <c r="E72" s="789"/>
      <c r="F72" s="789"/>
      <c r="G72" s="747"/>
      <c r="H72" s="747"/>
      <c r="I72" s="747"/>
      <c r="J72" s="747"/>
      <c r="K72" s="747"/>
      <c r="L72" s="747"/>
      <c r="M72" s="606"/>
      <c r="N72" s="606"/>
      <c r="O72" s="797"/>
      <c r="P72" s="797"/>
      <c r="Q72" s="797"/>
      <c r="R72" s="789"/>
      <c r="S72" s="789"/>
      <c r="T72" s="789"/>
      <c r="U72" s="795"/>
      <c r="V72" s="795"/>
      <c r="W72" s="795"/>
      <c r="X72" s="795"/>
      <c r="Y72" s="606"/>
      <c r="Z72" s="747"/>
      <c r="AA72" s="606"/>
      <c r="AB72" s="748"/>
      <c r="AC72" s="606"/>
      <c r="AD72" s="429"/>
      <c r="AE72" s="429"/>
      <c r="AF72" s="429"/>
      <c r="AG72" s="429"/>
      <c r="AH72" s="429"/>
      <c r="AI72" s="429"/>
      <c r="AJ72" s="429"/>
      <c r="AK72" s="429"/>
      <c r="AL72" s="430"/>
      <c r="AM72" s="430"/>
      <c r="AN72" s="430"/>
      <c r="AO72" s="430"/>
      <c r="AP72" s="430"/>
      <c r="AQ72" s="430"/>
      <c r="AR72" s="430"/>
      <c r="AS72" s="431"/>
      <c r="AT72" s="431"/>
      <c r="AU72" s="431"/>
      <c r="AV72" s="431"/>
      <c r="AW72" s="340"/>
      <c r="AX72" s="340"/>
      <c r="AY72" s="340"/>
      <c r="AZ72" s="796"/>
      <c r="BA72" s="796"/>
      <c r="BB72" s="796"/>
      <c r="BC72" s="796"/>
      <c r="BD72" s="796"/>
      <c r="BE72" s="796"/>
      <c r="BF72" s="796"/>
      <c r="BG72" s="716"/>
      <c r="BH72" s="716"/>
      <c r="BI72" s="716"/>
      <c r="BJ72" s="716"/>
      <c r="BK72" s="716"/>
      <c r="BL72" s="716"/>
      <c r="BM72" s="716"/>
      <c r="BN72" s="716"/>
      <c r="BO72" s="716"/>
      <c r="BP72" s="716"/>
    </row>
    <row r="73" spans="1:68" ht="15" customHeight="1">
      <c r="A73" s="606"/>
      <c r="B73" s="789"/>
      <c r="C73" s="789"/>
      <c r="D73" s="789"/>
      <c r="E73" s="789"/>
      <c r="F73" s="789"/>
      <c r="G73" s="747"/>
      <c r="H73" s="747"/>
      <c r="I73" s="747"/>
      <c r="J73" s="747"/>
      <c r="K73" s="747"/>
      <c r="L73" s="747"/>
      <c r="M73" s="606"/>
      <c r="N73" s="606"/>
      <c r="O73" s="797"/>
      <c r="P73" s="797"/>
      <c r="Q73" s="797"/>
      <c r="R73" s="789"/>
      <c r="S73" s="789"/>
      <c r="T73" s="789"/>
      <c r="U73" s="798"/>
      <c r="V73" s="798"/>
      <c r="W73" s="798"/>
      <c r="X73" s="747"/>
      <c r="Y73" s="799"/>
      <c r="Z73" s="747"/>
      <c r="AA73" s="799"/>
      <c r="AB73" s="748"/>
      <c r="AC73" s="799"/>
      <c r="AD73" s="750"/>
      <c r="AE73" s="794"/>
      <c r="AF73" s="794"/>
      <c r="AG73" s="750"/>
      <c r="AH73" s="750"/>
      <c r="AI73" s="794"/>
      <c r="AJ73" s="794"/>
      <c r="AK73" s="750"/>
      <c r="AL73" s="430"/>
      <c r="AM73" s="430"/>
      <c r="AN73" s="430"/>
      <c r="AO73" s="340"/>
      <c r="AP73" s="340"/>
      <c r="AQ73" s="340"/>
      <c r="AR73" s="340"/>
      <c r="AS73" s="430"/>
      <c r="AT73" s="430"/>
      <c r="AU73" s="430"/>
      <c r="AV73" s="430"/>
      <c r="AW73" s="340"/>
      <c r="AX73" s="340"/>
      <c r="AY73" s="340"/>
      <c r="AZ73" s="789"/>
      <c r="BA73" s="789"/>
      <c r="BB73" s="789"/>
      <c r="BC73" s="789"/>
      <c r="BD73" s="789"/>
      <c r="BE73" s="789"/>
      <c r="BF73" s="789"/>
      <c r="BG73" s="716"/>
      <c r="BH73" s="716"/>
      <c r="BI73" s="716"/>
      <c r="BJ73" s="716"/>
      <c r="BK73" s="716"/>
      <c r="BL73" s="716"/>
      <c r="BM73" s="716"/>
      <c r="BN73" s="716"/>
      <c r="BO73" s="716"/>
      <c r="BP73" s="716"/>
    </row>
    <row r="74" spans="1:68">
      <c r="A74" s="789"/>
      <c r="B74" s="789"/>
      <c r="C74" s="789"/>
      <c r="D74" s="789"/>
      <c r="E74" s="789"/>
      <c r="F74" s="789"/>
      <c r="G74" s="789"/>
      <c r="H74" s="789"/>
      <c r="I74" s="789"/>
      <c r="J74" s="789"/>
      <c r="K74" s="789"/>
      <c r="L74" s="789"/>
      <c r="M74" s="789"/>
      <c r="N74" s="789"/>
      <c r="O74" s="789"/>
      <c r="P74" s="789"/>
      <c r="Q74" s="789"/>
      <c r="R74" s="789"/>
      <c r="S74" s="789"/>
      <c r="T74" s="789"/>
      <c r="U74" s="789"/>
      <c r="V74" s="789"/>
      <c r="W74" s="789"/>
      <c r="X74" s="800"/>
      <c r="Y74" s="801"/>
      <c r="Z74" s="800"/>
      <c r="AA74" s="802"/>
      <c r="AB74" s="803"/>
      <c r="AC74" s="801"/>
      <c r="AD74" s="804"/>
      <c r="AE74" s="804"/>
      <c r="AF74" s="804"/>
      <c r="AG74" s="804"/>
      <c r="AH74" s="804"/>
      <c r="AI74" s="804"/>
      <c r="AJ74" s="804"/>
      <c r="AK74" s="804"/>
      <c r="AL74" s="619"/>
      <c r="AM74" s="619"/>
      <c r="AN74" s="619"/>
      <c r="AO74" s="619"/>
      <c r="AP74" s="619"/>
      <c r="AQ74" s="619"/>
      <c r="AR74" s="619"/>
      <c r="AS74" s="619"/>
      <c r="AT74" s="619"/>
      <c r="AU74" s="619"/>
      <c r="AV74" s="619"/>
      <c r="AW74" s="803"/>
      <c r="AX74" s="805"/>
      <c r="AY74" s="805"/>
      <c r="AZ74" s="806"/>
      <c r="BA74" s="806"/>
      <c r="BB74" s="806"/>
      <c r="BC74" s="806"/>
      <c r="BD74" s="806"/>
      <c r="BE74" s="806"/>
      <c r="BF74" s="806"/>
      <c r="BG74" s="807"/>
      <c r="BH74" s="807"/>
      <c r="BI74" s="807"/>
      <c r="BJ74" s="807"/>
      <c r="BK74" s="807"/>
      <c r="BL74" s="807"/>
      <c r="BM74" s="807"/>
      <c r="BN74" s="807"/>
      <c r="BO74" s="807"/>
      <c r="BP74" s="807"/>
    </row>
    <row r="75" spans="1:68">
      <c r="A75" s="789"/>
      <c r="B75" s="789"/>
      <c r="C75" s="789"/>
      <c r="D75" s="789"/>
      <c r="E75" s="789"/>
      <c r="F75" s="789"/>
      <c r="G75" s="789"/>
      <c r="H75" s="789"/>
      <c r="I75" s="789"/>
      <c r="J75" s="789"/>
      <c r="K75" s="789"/>
      <c r="L75" s="789"/>
      <c r="M75" s="789"/>
      <c r="N75" s="789"/>
      <c r="O75" s="789"/>
      <c r="P75" s="789"/>
      <c r="Q75" s="789"/>
      <c r="R75" s="789"/>
      <c r="S75" s="789"/>
      <c r="T75" s="789"/>
      <c r="U75" s="789"/>
      <c r="V75" s="789"/>
      <c r="W75" s="789"/>
      <c r="X75" s="800"/>
      <c r="Y75" s="801"/>
      <c r="Z75" s="800"/>
      <c r="AA75" s="801"/>
      <c r="AB75" s="803"/>
      <c r="AC75" s="801"/>
      <c r="AD75" s="804"/>
      <c r="AE75" s="804"/>
      <c r="AF75" s="804"/>
      <c r="AG75" s="804"/>
      <c r="AH75" s="804"/>
      <c r="AI75" s="804"/>
      <c r="AJ75" s="804"/>
      <c r="AK75" s="804"/>
      <c r="AL75" s="619"/>
      <c r="AM75" s="619"/>
      <c r="AN75" s="619"/>
      <c r="AO75" s="619"/>
      <c r="AP75" s="619"/>
      <c r="AQ75" s="619"/>
      <c r="AR75" s="619"/>
      <c r="AS75" s="619"/>
      <c r="AT75" s="619"/>
      <c r="AU75" s="619"/>
      <c r="AV75" s="619"/>
      <c r="AW75" s="805"/>
      <c r="AX75" s="805"/>
      <c r="AY75" s="805"/>
      <c r="AZ75" s="806"/>
      <c r="BA75" s="806"/>
      <c r="BB75" s="806"/>
      <c r="BC75" s="806"/>
      <c r="BD75" s="806"/>
      <c r="BE75" s="806"/>
      <c r="BF75" s="806"/>
      <c r="BG75" s="807"/>
      <c r="BH75" s="807"/>
      <c r="BI75" s="807"/>
      <c r="BJ75" s="807"/>
      <c r="BK75" s="807"/>
      <c r="BL75" s="807"/>
      <c r="BM75" s="807"/>
      <c r="BN75" s="807"/>
      <c r="BO75" s="807"/>
      <c r="BP75" s="807"/>
    </row>
    <row r="76" spans="1:68">
      <c r="A76" s="224"/>
      <c r="B76" s="224"/>
      <c r="C76" s="783"/>
      <c r="D76" s="783"/>
      <c r="E76" s="783"/>
      <c r="F76" s="254"/>
      <c r="G76" s="254"/>
      <c r="H76" s="254"/>
      <c r="I76" s="254"/>
      <c r="J76" s="254"/>
      <c r="K76" s="254"/>
      <c r="L76" s="254"/>
      <c r="M76" s="254"/>
      <c r="N76" s="254"/>
      <c r="O76" s="254"/>
      <c r="P76" s="254"/>
      <c r="Q76" s="254"/>
      <c r="R76" s="254"/>
      <c r="S76" s="254"/>
      <c r="T76" s="254"/>
      <c r="U76" s="254"/>
      <c r="V76" s="254"/>
      <c r="W76" s="254"/>
      <c r="X76" s="254"/>
      <c r="Y76" s="254"/>
      <c r="Z76" s="254"/>
      <c r="AA76" s="254"/>
      <c r="AB76" s="254"/>
      <c r="AC76" s="254"/>
      <c r="AD76" s="254"/>
      <c r="AE76" s="254"/>
      <c r="AF76" s="254"/>
      <c r="AG76" s="254"/>
      <c r="AH76" s="254"/>
      <c r="AI76" s="254"/>
      <c r="AJ76" s="254"/>
      <c r="AK76" s="254"/>
      <c r="AL76" s="254"/>
      <c r="AM76" s="254"/>
      <c r="AN76" s="254"/>
      <c r="AO76" s="254"/>
      <c r="AP76" s="254"/>
      <c r="AQ76" s="254"/>
      <c r="AR76" s="254"/>
      <c r="AS76" s="254"/>
      <c r="AT76" s="254"/>
      <c r="AU76" s="254"/>
      <c r="AV76" s="254"/>
      <c r="AW76" s="254"/>
      <c r="AX76" s="254"/>
      <c r="AY76" s="254"/>
      <c r="AZ76" s="254"/>
      <c r="BA76" s="254"/>
      <c r="BB76" s="254"/>
      <c r="BC76" s="254"/>
      <c r="BD76" s="254"/>
      <c r="BE76" s="254"/>
      <c r="BF76" s="254"/>
      <c r="BG76" s="254"/>
      <c r="BH76" s="254"/>
      <c r="BI76" s="254"/>
      <c r="BJ76" s="254"/>
      <c r="BK76" s="254"/>
      <c r="BL76" s="254"/>
      <c r="BM76" s="254"/>
      <c r="BN76" s="254"/>
      <c r="BO76" s="254"/>
      <c r="BP76" s="254"/>
    </row>
    <row r="77" spans="1:68">
      <c r="A77" s="782"/>
      <c r="B77" s="782"/>
      <c r="C77" s="783"/>
      <c r="D77" s="783"/>
      <c r="E77" s="783"/>
      <c r="F77" s="254"/>
      <c r="G77" s="254"/>
      <c r="H77" s="254"/>
      <c r="I77" s="254"/>
      <c r="J77" s="254"/>
      <c r="K77" s="254"/>
      <c r="L77" s="254"/>
      <c r="M77" s="254"/>
      <c r="N77" s="254"/>
      <c r="O77" s="254"/>
      <c r="P77" s="254"/>
      <c r="Q77" s="254"/>
      <c r="R77" s="254"/>
      <c r="S77" s="254"/>
      <c r="T77" s="254"/>
      <c r="U77" s="254"/>
      <c r="V77" s="254"/>
      <c r="W77" s="254"/>
      <c r="X77" s="254"/>
      <c r="Y77" s="254"/>
      <c r="Z77" s="254"/>
      <c r="AA77" s="254"/>
      <c r="AB77" s="254"/>
      <c r="AC77" s="254"/>
      <c r="AD77" s="254"/>
      <c r="AE77" s="254"/>
      <c r="AF77" s="254"/>
      <c r="AG77" s="254"/>
      <c r="AH77" s="254"/>
      <c r="AI77" s="254"/>
      <c r="AJ77" s="254"/>
      <c r="AK77" s="254"/>
      <c r="AL77" s="254"/>
      <c r="AM77" s="254"/>
      <c r="AN77" s="254"/>
      <c r="AO77" s="254"/>
      <c r="AP77" s="254"/>
      <c r="AQ77" s="254"/>
      <c r="AR77" s="254"/>
      <c r="AS77" s="254"/>
      <c r="AT77" s="254"/>
      <c r="AU77" s="254"/>
      <c r="AV77" s="254"/>
      <c r="AW77" s="254"/>
      <c r="AX77" s="254"/>
      <c r="AY77" s="254"/>
      <c r="AZ77" s="254"/>
      <c r="BA77" s="254"/>
      <c r="BB77" s="254"/>
      <c r="BC77" s="254"/>
      <c r="BD77" s="254"/>
      <c r="BE77" s="254"/>
      <c r="BF77" s="254"/>
      <c r="BG77" s="254"/>
      <c r="BH77" s="254"/>
      <c r="BI77" s="254"/>
      <c r="BJ77" s="254"/>
      <c r="BK77" s="254"/>
      <c r="BL77" s="254"/>
      <c r="BM77" s="254"/>
      <c r="BN77" s="254"/>
      <c r="BO77" s="254"/>
      <c r="BP77" s="254"/>
    </row>
    <row r="78" spans="1:68">
      <c r="A78" s="224"/>
      <c r="B78" s="669"/>
      <c r="C78" s="783"/>
      <c r="D78" s="783"/>
      <c r="E78" s="783"/>
      <c r="F78" s="406"/>
      <c r="G78" s="406"/>
      <c r="H78" s="406"/>
      <c r="I78" s="406"/>
      <c r="J78" s="406"/>
      <c r="K78" s="406"/>
      <c r="L78" s="406"/>
      <c r="M78" s="406"/>
      <c r="N78" s="406"/>
      <c r="O78" s="406"/>
      <c r="P78" s="406"/>
      <c r="Q78" s="406"/>
      <c r="R78" s="406"/>
      <c r="S78" s="406"/>
      <c r="T78" s="406"/>
      <c r="U78" s="406"/>
      <c r="V78" s="406"/>
      <c r="W78" s="406"/>
      <c r="X78" s="406"/>
      <c r="Y78" s="406"/>
      <c r="Z78" s="406"/>
      <c r="AA78" s="406"/>
      <c r="AB78" s="406"/>
      <c r="AC78" s="406"/>
      <c r="AD78" s="406"/>
      <c r="AE78" s="406"/>
      <c r="AF78" s="406"/>
      <c r="AG78" s="406"/>
      <c r="AH78" s="406"/>
      <c r="AI78" s="406"/>
      <c r="AJ78" s="406"/>
      <c r="AK78" s="406"/>
      <c r="AL78" s="406"/>
      <c r="AM78" s="406"/>
      <c r="AN78" s="406"/>
      <c r="AO78" s="406"/>
      <c r="AP78" s="406"/>
      <c r="AQ78" s="406"/>
      <c r="AR78" s="406"/>
      <c r="AS78" s="406"/>
      <c r="AT78" s="406"/>
      <c r="AU78" s="406"/>
      <c r="AV78" s="406"/>
      <c r="AW78" s="406"/>
      <c r="AX78" s="406"/>
      <c r="AY78" s="406"/>
      <c r="AZ78" s="406"/>
      <c r="BA78" s="406"/>
      <c r="BB78" s="406"/>
      <c r="BC78" s="406"/>
      <c r="BD78" s="406"/>
      <c r="BE78" s="406"/>
      <c r="BF78" s="406"/>
      <c r="BG78" s="406"/>
      <c r="BH78" s="406"/>
      <c r="BI78" s="406"/>
      <c r="BJ78" s="406"/>
      <c r="BK78" s="406"/>
      <c r="BL78" s="406"/>
      <c r="BM78" s="406"/>
      <c r="BN78" s="406"/>
      <c r="BO78" s="406"/>
      <c r="BP78" s="406"/>
    </row>
    <row r="79" spans="1:68">
      <c r="A79" s="224"/>
      <c r="B79" s="224"/>
      <c r="C79" s="783"/>
      <c r="D79" s="783"/>
      <c r="E79" s="783"/>
      <c r="F79" s="406"/>
      <c r="G79" s="406"/>
      <c r="H79" s="406"/>
      <c r="I79" s="406"/>
      <c r="J79" s="406"/>
      <c r="K79" s="406"/>
      <c r="L79" s="406"/>
      <c r="M79" s="406"/>
      <c r="N79" s="406"/>
      <c r="O79" s="406"/>
      <c r="P79" s="406"/>
      <c r="Q79" s="406"/>
      <c r="R79" s="406"/>
      <c r="S79" s="406"/>
      <c r="T79" s="406"/>
      <c r="U79" s="406"/>
      <c r="V79" s="406"/>
      <c r="W79" s="406"/>
      <c r="X79" s="406"/>
      <c r="Y79" s="406"/>
      <c r="Z79" s="406"/>
      <c r="AA79" s="406"/>
      <c r="AB79" s="406"/>
      <c r="AC79" s="406"/>
      <c r="AD79" s="406"/>
      <c r="AE79" s="406"/>
      <c r="AF79" s="406"/>
      <c r="AG79" s="406"/>
      <c r="AH79" s="406"/>
      <c r="AI79" s="406"/>
      <c r="AJ79" s="406"/>
      <c r="AK79" s="406"/>
      <c r="AL79" s="406"/>
      <c r="AM79" s="406"/>
      <c r="AN79" s="406"/>
      <c r="AO79" s="406"/>
      <c r="AP79" s="406"/>
      <c r="AQ79" s="406"/>
      <c r="AR79" s="406"/>
      <c r="AS79" s="406"/>
      <c r="AT79" s="406"/>
      <c r="AU79" s="406"/>
      <c r="AV79" s="406"/>
      <c r="AW79" s="406"/>
      <c r="AX79" s="406"/>
      <c r="AY79" s="406"/>
      <c r="AZ79" s="406"/>
      <c r="BA79" s="406"/>
      <c r="BB79" s="406"/>
      <c r="BC79" s="406"/>
      <c r="BD79" s="406"/>
      <c r="BE79" s="406"/>
      <c r="BF79" s="406"/>
      <c r="BG79" s="406"/>
      <c r="BH79" s="406"/>
      <c r="BI79" s="406"/>
      <c r="BJ79" s="406"/>
      <c r="BK79" s="406"/>
      <c r="BL79" s="406"/>
      <c r="BM79" s="406"/>
      <c r="BN79" s="406"/>
      <c r="BO79" s="406"/>
      <c r="BP79" s="406"/>
    </row>
    <row r="80" spans="1:68">
      <c r="A80" s="224"/>
      <c r="B80" s="224"/>
      <c r="C80" s="783"/>
      <c r="D80" s="783"/>
      <c r="E80" s="783"/>
      <c r="F80" s="406"/>
      <c r="G80" s="406"/>
      <c r="H80" s="406"/>
      <c r="I80" s="406"/>
      <c r="J80" s="406"/>
      <c r="K80" s="406"/>
      <c r="L80" s="406"/>
      <c r="M80" s="406"/>
      <c r="N80" s="406"/>
      <c r="O80" s="406"/>
      <c r="P80" s="406"/>
      <c r="Q80" s="406"/>
      <c r="R80" s="406"/>
      <c r="S80" s="406"/>
      <c r="T80" s="406"/>
      <c r="U80" s="406"/>
      <c r="V80" s="406"/>
      <c r="W80" s="406"/>
      <c r="X80" s="406"/>
      <c r="Y80" s="406"/>
      <c r="Z80" s="406"/>
      <c r="AA80" s="406"/>
      <c r="AB80" s="406"/>
      <c r="AC80" s="406"/>
      <c r="AD80" s="406"/>
      <c r="AE80" s="406"/>
      <c r="AF80" s="406"/>
      <c r="AG80" s="406"/>
      <c r="AH80" s="406"/>
      <c r="AI80" s="406"/>
      <c r="AJ80" s="406"/>
      <c r="AK80" s="406"/>
      <c r="AL80" s="406"/>
      <c r="AM80" s="406"/>
      <c r="AN80" s="406"/>
      <c r="AO80" s="406"/>
      <c r="AP80" s="406"/>
      <c r="AQ80" s="406"/>
      <c r="AR80" s="406"/>
      <c r="AS80" s="406"/>
      <c r="AT80" s="406"/>
      <c r="AU80" s="406"/>
      <c r="AV80" s="406"/>
      <c r="AW80" s="406"/>
      <c r="AX80" s="406"/>
      <c r="AY80" s="406"/>
      <c r="AZ80" s="406"/>
      <c r="BA80" s="406"/>
      <c r="BB80" s="406"/>
      <c r="BC80" s="406"/>
      <c r="BD80" s="406"/>
      <c r="BE80" s="406"/>
      <c r="BF80" s="406"/>
      <c r="BG80" s="406"/>
      <c r="BH80" s="406"/>
      <c r="BI80" s="406"/>
      <c r="BJ80" s="406"/>
      <c r="BK80" s="406"/>
      <c r="BL80" s="406"/>
      <c r="BM80" s="406"/>
      <c r="BN80" s="406"/>
      <c r="BO80" s="406"/>
      <c r="BP80" s="406"/>
    </row>
    <row r="81" spans="1:68">
      <c r="A81" s="224"/>
      <c r="B81" s="224"/>
      <c r="C81" s="783"/>
      <c r="D81" s="783"/>
      <c r="E81" s="783"/>
      <c r="F81" s="406"/>
      <c r="G81" s="406"/>
      <c r="H81" s="406"/>
      <c r="I81" s="406"/>
      <c r="J81" s="406"/>
      <c r="K81" s="406"/>
      <c r="L81" s="406"/>
      <c r="M81" s="406"/>
      <c r="N81" s="406"/>
      <c r="O81" s="406"/>
      <c r="P81" s="406"/>
      <c r="Q81" s="406"/>
      <c r="R81" s="406"/>
      <c r="S81" s="406"/>
      <c r="T81" s="406"/>
      <c r="U81" s="406"/>
      <c r="V81" s="406"/>
      <c r="W81" s="406"/>
      <c r="X81" s="406"/>
      <c r="Y81" s="406"/>
      <c r="Z81" s="406"/>
      <c r="AA81" s="406"/>
      <c r="AB81" s="406"/>
      <c r="AC81" s="406"/>
      <c r="AD81" s="406"/>
      <c r="AE81" s="406"/>
      <c r="AF81" s="406"/>
      <c r="AG81" s="406"/>
      <c r="AH81" s="406"/>
      <c r="AI81" s="406"/>
      <c r="AJ81" s="406"/>
      <c r="AK81" s="406"/>
      <c r="AL81" s="406"/>
      <c r="AM81" s="406"/>
      <c r="AN81" s="406"/>
      <c r="AO81" s="406"/>
      <c r="AP81" s="406"/>
      <c r="AQ81" s="406"/>
      <c r="AR81" s="406"/>
      <c r="AS81" s="406"/>
      <c r="AT81" s="406"/>
      <c r="AU81" s="406"/>
      <c r="AV81" s="406"/>
      <c r="AW81" s="406"/>
      <c r="AX81" s="406"/>
      <c r="AY81" s="406"/>
      <c r="AZ81" s="406"/>
      <c r="BA81" s="406"/>
      <c r="BB81" s="406"/>
      <c r="BC81" s="406"/>
      <c r="BD81" s="406"/>
      <c r="BE81" s="406"/>
      <c r="BF81" s="406"/>
      <c r="BG81" s="406"/>
      <c r="BH81" s="406"/>
      <c r="BI81" s="406"/>
      <c r="BJ81" s="406"/>
      <c r="BK81" s="406"/>
      <c r="BL81" s="406"/>
      <c r="BM81" s="406"/>
      <c r="BN81" s="406"/>
      <c r="BO81" s="406"/>
      <c r="BP81" s="406"/>
    </row>
    <row r="82" spans="1:68">
      <c r="A82" s="224"/>
      <c r="B82" s="224"/>
      <c r="C82" s="783"/>
      <c r="D82" s="783"/>
      <c r="E82" s="783"/>
      <c r="F82" s="406"/>
      <c r="G82" s="731"/>
      <c r="H82" s="731"/>
      <c r="I82" s="731"/>
      <c r="J82" s="731"/>
      <c r="K82" s="731"/>
      <c r="L82" s="731"/>
      <c r="M82" s="731"/>
      <c r="N82" s="731"/>
      <c r="O82" s="731"/>
      <c r="P82" s="731"/>
      <c r="Q82" s="731"/>
      <c r="R82" s="731"/>
      <c r="S82" s="731"/>
      <c r="T82" s="731"/>
      <c r="U82" s="731"/>
      <c r="V82" s="731"/>
      <c r="W82" s="731"/>
      <c r="X82" s="731"/>
      <c r="Y82" s="731"/>
      <c r="Z82" s="731"/>
      <c r="AA82" s="731"/>
      <c r="AB82" s="731"/>
      <c r="AC82" s="731"/>
      <c r="AD82" s="731"/>
      <c r="AE82" s="731"/>
      <c r="AF82" s="731"/>
      <c r="AG82" s="731"/>
      <c r="AH82" s="731"/>
      <c r="AI82" s="731"/>
      <c r="AJ82" s="731"/>
      <c r="AK82" s="731"/>
      <c r="AL82" s="731"/>
      <c r="AM82" s="731"/>
      <c r="AN82" s="731"/>
      <c r="AO82" s="731"/>
      <c r="AP82" s="731"/>
      <c r="AQ82" s="731"/>
      <c r="AR82" s="731"/>
      <c r="AS82" s="731"/>
      <c r="AT82" s="731"/>
      <c r="AU82" s="731"/>
      <c r="AV82" s="731"/>
      <c r="AW82" s="731"/>
      <c r="AX82" s="731"/>
      <c r="AY82" s="731"/>
      <c r="AZ82" s="731"/>
      <c r="BA82" s="731"/>
      <c r="BB82" s="731"/>
      <c r="BC82" s="731"/>
      <c r="BD82" s="731"/>
      <c r="BE82" s="731"/>
      <c r="BF82" s="731"/>
      <c r="BG82" s="731"/>
      <c r="BH82" s="731"/>
      <c r="BI82" s="731"/>
      <c r="BJ82" s="731"/>
      <c r="BK82" s="731"/>
      <c r="BL82" s="731"/>
      <c r="BM82" s="731"/>
      <c r="BN82" s="731"/>
      <c r="BO82" s="731"/>
      <c r="BP82" s="731"/>
    </row>
    <row r="83" spans="1:68">
      <c r="A83" s="224"/>
      <c r="B83" s="224"/>
      <c r="C83" s="783"/>
      <c r="D83" s="783"/>
      <c r="E83" s="783"/>
      <c r="F83" s="731"/>
      <c r="G83" s="731"/>
      <c r="H83" s="731"/>
      <c r="I83" s="731"/>
      <c r="J83" s="731"/>
      <c r="K83" s="731"/>
      <c r="L83" s="731"/>
      <c r="M83" s="731"/>
      <c r="N83" s="731"/>
      <c r="O83" s="731"/>
      <c r="P83" s="731"/>
      <c r="Q83" s="731"/>
      <c r="R83" s="731"/>
      <c r="S83" s="731"/>
      <c r="T83" s="731"/>
      <c r="U83" s="731"/>
      <c r="V83" s="731"/>
      <c r="W83" s="731"/>
      <c r="X83" s="731"/>
      <c r="Y83" s="731"/>
      <c r="Z83" s="731"/>
      <c r="AA83" s="731"/>
      <c r="AB83" s="731"/>
      <c r="AC83" s="731"/>
      <c r="AD83" s="731"/>
      <c r="AE83" s="731"/>
      <c r="AF83" s="731"/>
      <c r="AG83" s="731"/>
      <c r="AH83" s="731"/>
      <c r="AI83" s="731"/>
      <c r="AJ83" s="731"/>
      <c r="AK83" s="731"/>
      <c r="AL83" s="731"/>
      <c r="AM83" s="731"/>
      <c r="AN83" s="731"/>
      <c r="AO83" s="731"/>
      <c r="AP83" s="731"/>
      <c r="AQ83" s="731"/>
      <c r="AR83" s="731"/>
      <c r="AS83" s="731"/>
      <c r="AT83" s="731"/>
      <c r="AU83" s="731"/>
      <c r="AV83" s="731"/>
      <c r="AW83" s="731"/>
      <c r="AX83" s="731"/>
      <c r="AY83" s="731"/>
      <c r="AZ83" s="731"/>
      <c r="BA83" s="731"/>
      <c r="BB83" s="731"/>
      <c r="BC83" s="731"/>
      <c r="BD83" s="731"/>
      <c r="BE83" s="731"/>
      <c r="BF83" s="731"/>
      <c r="BG83" s="731"/>
      <c r="BH83" s="731"/>
      <c r="BI83" s="731"/>
      <c r="BJ83" s="731"/>
      <c r="BK83" s="731"/>
      <c r="BL83" s="731"/>
      <c r="BM83" s="731"/>
      <c r="BN83" s="731"/>
      <c r="BO83" s="731"/>
      <c r="BP83" s="731"/>
    </row>
    <row r="84" spans="1:68">
      <c r="C84" s="784"/>
      <c r="D84" s="784"/>
      <c r="E84" s="784"/>
      <c r="F84" s="224"/>
      <c r="G84" s="224"/>
      <c r="H84" s="224"/>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row>
  </sheetData>
  <sheetProtection algorithmName="SHA-512" hashValue="XmeWC4zOJM6O72T8M2iEbH47FMCdsklOr6Xe0jHcXWLVcmwdsz/kVvnLofLNPH+lusZAryRt7b1No94MRx6TVg==" saltValue="40BnO3udGC8JaeweCE6gVw==" spinCount="100000" sheet="1" objects="1" scenarios="1"/>
  <mergeCells count="30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D37:BP38"/>
    <mergeCell ref="D39:BP40"/>
    <mergeCell ref="D41:BP41"/>
    <mergeCell ref="AZ32:BB33"/>
    <mergeCell ref="BC32:BF33"/>
    <mergeCell ref="BG32:BP33"/>
    <mergeCell ref="A34:B34"/>
    <mergeCell ref="D34:BP35"/>
    <mergeCell ref="D36:BP36"/>
  </mergeCells>
  <phoneticPr fontId="4"/>
  <conditionalFormatting sqref="B13:D13">
    <cfRule type="containsBlanks" dxfId="257" priority="15">
      <formula>LEN(TRIM(B13))=0</formula>
    </cfRule>
  </conditionalFormatting>
  <conditionalFormatting sqref="B16:D16">
    <cfRule type="containsBlanks" dxfId="256" priority="13">
      <formula>LEN(TRIM(B16))=0</formula>
    </cfRule>
  </conditionalFormatting>
  <conditionalFormatting sqref="B19:D19">
    <cfRule type="containsBlanks" dxfId="255" priority="11">
      <formula>LEN(TRIM(B19))=0</formula>
    </cfRule>
  </conditionalFormatting>
  <conditionalFormatting sqref="B22:D22">
    <cfRule type="containsBlanks" dxfId="254" priority="9">
      <formula>LEN(TRIM(B22))=0</formula>
    </cfRule>
  </conditionalFormatting>
  <conditionalFormatting sqref="B25:D25">
    <cfRule type="containsBlanks" dxfId="253" priority="7">
      <formula>LEN(TRIM(B25))=0</formula>
    </cfRule>
  </conditionalFormatting>
  <conditionalFormatting sqref="B28:D28">
    <cfRule type="containsBlanks" dxfId="252" priority="5">
      <formula>LEN(TRIM(B28))=0</formula>
    </cfRule>
  </conditionalFormatting>
  <conditionalFormatting sqref="B31:D31">
    <cfRule type="containsBlanks" dxfId="251" priority="3">
      <formula>LEN(TRIM(B31))=0</formula>
    </cfRule>
  </conditionalFormatting>
  <conditionalFormatting sqref="B11:F12 E13:F13">
    <cfRule type="containsBlanks" dxfId="250" priority="16">
      <formula>LEN(TRIM(B11))=0</formula>
    </cfRule>
  </conditionalFormatting>
  <conditionalFormatting sqref="B14:F15 E16:F16">
    <cfRule type="containsBlanks" dxfId="249" priority="14">
      <formula>LEN(TRIM(B14))=0</formula>
    </cfRule>
  </conditionalFormatting>
  <conditionalFormatting sqref="B17:F18 E19:F19">
    <cfRule type="containsBlanks" dxfId="248" priority="12">
      <formula>LEN(TRIM(B17))=0</formula>
    </cfRule>
  </conditionalFormatting>
  <conditionalFormatting sqref="B20:F21 E22:F22">
    <cfRule type="containsBlanks" dxfId="247" priority="10">
      <formula>LEN(TRIM(B20))=0</formula>
    </cfRule>
  </conditionalFormatting>
  <conditionalFormatting sqref="B23:F24 E25:F25">
    <cfRule type="containsBlanks" dxfId="246" priority="8">
      <formula>LEN(TRIM(B23))=0</formula>
    </cfRule>
  </conditionalFormatting>
  <conditionalFormatting sqref="B26:F27 E28:F28">
    <cfRule type="containsBlanks" dxfId="245" priority="6">
      <formula>LEN(TRIM(B26))=0</formula>
    </cfRule>
  </conditionalFormatting>
  <conditionalFormatting sqref="B29:F30 E31:F31">
    <cfRule type="containsBlanks" dxfId="244" priority="4">
      <formula>LEN(TRIM(B29))=0</formula>
    </cfRule>
  </conditionalFormatting>
  <conditionalFormatting sqref="B53:G53 M53:M73 B54:F55 B56:G56 B57:F58 B59:G59 B60:F61 B62:G62 B63:F64 B65:G65 B66:F67 B68:G68 B69:F70 B71:G71 B72:F73">
    <cfRule type="containsBlanks" dxfId="243" priority="28">
      <formula>LEN(TRIM(B53))=0</formula>
    </cfRule>
  </conditionalFormatting>
  <conditionalFormatting sqref="G11 AO11:AR30 AD11:AN31 AS11:AV31 G14 G17 G20">
    <cfRule type="containsBlanks" dxfId="242" priority="25">
      <formula>LEN(TRIM(G11))=0</formula>
    </cfRule>
  </conditionalFormatting>
  <conditionalFormatting sqref="G26">
    <cfRule type="containsBlanks" dxfId="241" priority="21">
      <formula>LEN(TRIM(G26))=0</formula>
    </cfRule>
  </conditionalFormatting>
  <conditionalFormatting sqref="G29">
    <cfRule type="containsBlanks" dxfId="240" priority="23">
      <formula>LEN(TRIM(G29))=0</formula>
    </cfRule>
  </conditionalFormatting>
  <conditionalFormatting sqref="M11:M31 G23">
    <cfRule type="containsBlanks" dxfId="239" priority="19">
      <formula>LEN(TRIM(G11))=0</formula>
    </cfRule>
  </conditionalFormatting>
  <conditionalFormatting sqref="N11:O12 N13 N14:O15 N16 N17:O18 N19 N20:O21 N22">
    <cfRule type="containsBlanks" dxfId="238" priority="24">
      <formula>LEN(TRIM(N11))=0</formula>
    </cfRule>
  </conditionalFormatting>
  <conditionalFormatting sqref="N26:O27 N28">
    <cfRule type="containsBlanks" dxfId="237" priority="20">
      <formula>LEN(TRIM(N26))=0</formula>
    </cfRule>
  </conditionalFormatting>
  <conditionalFormatting sqref="N29:O30 N31">
    <cfRule type="containsBlanks" dxfId="236" priority="22">
      <formula>LEN(TRIM(N29))=0</formula>
    </cfRule>
  </conditionalFormatting>
  <conditionalFormatting sqref="N53:O54 R53:T73 N55 N56:O57 N58 N59:O60 N61 N62:O63 N64 N65:O66 N67 N68:O69 N70 N71:O72 N73">
    <cfRule type="containsBlanks" dxfId="235" priority="27">
      <formula>LEN(TRIM(N53))=0</formula>
    </cfRule>
  </conditionalFormatting>
  <conditionalFormatting sqref="R11:T31 N23:O24 N25">
    <cfRule type="containsBlanks" dxfId="234" priority="18">
      <formula>LEN(TRIM(N11))=0</formula>
    </cfRule>
  </conditionalFormatting>
  <conditionalFormatting sqref="U11:X31 Z11:Z31">
    <cfRule type="containsBlanks" dxfId="233" priority="17">
      <formula>LEN(TRIM(U11))=0</formula>
    </cfRule>
  </conditionalFormatting>
  <conditionalFormatting sqref="U53:BF73">
    <cfRule type="containsBlanks" dxfId="232" priority="1">
      <formula>LEN(TRIM(U53))=0</formula>
    </cfRule>
  </conditionalFormatting>
  <conditionalFormatting sqref="AO31">
    <cfRule type="containsBlanks" dxfId="231" priority="30">
      <formula>LEN(TRIM(AO31))=0</formula>
    </cfRule>
  </conditionalFormatting>
  <conditionalFormatting sqref="AZ11:BB31">
    <cfRule type="containsBlanks" dxfId="230" priority="2">
      <formula>LEN(TRIM(AZ11))=0</formula>
    </cfRule>
  </conditionalFormatting>
  <conditionalFormatting sqref="BG11 BG14 BG17 BG20 BG23 BG26 BG29">
    <cfRule type="containsBlanks" dxfId="229" priority="29">
      <formula>LEN(TRIM(BG11))=0</formula>
    </cfRule>
  </conditionalFormatting>
  <conditionalFormatting sqref="BG53 BG56 BG59 BG62 BG65 BG68 BG71">
    <cfRule type="containsBlanks" dxfId="228" priority="26">
      <formula>LEN(TRIM(BG53))=0</formula>
    </cfRule>
  </conditionalFormatting>
  <dataValidations count="4">
    <dataValidation type="list" allowBlank="1" showInputMessage="1" showErrorMessage="1" sqref="R53:T73 R11:T31" xr:uid="{3990ADA1-B3D4-493D-82D7-FD1822F6126D}">
      <formula1>"　,大学院,大学,短大,専門学校,高校,中学校,特別支援学校"</formula1>
    </dataValidation>
    <dataValidation type="list" allowBlank="1" showInputMessage="1" showErrorMessage="1" sqref="O71:Q71 O68:Q68 O65:Q65 O62:Q62 O59:Q59 O56:Q56 O53:Q53 N53:N73 O11:Q11 O29:Q29 O20:Q20 O17:Q17 O14:Q14 O26:Q26 N11:N31 O23:Q23" xr:uid="{818E0BB2-BBFA-4489-A36D-926C128C7FC1}">
      <formula1>"　,有,無"</formula1>
    </dataValidation>
    <dataValidation type="list" allowBlank="1" showInputMessage="1" showErrorMessage="1" sqref="O69 O60 O72 O54 O63 O66 O57 O30 O18 O15 O12 O21 O27 O24" xr:uid="{227914A3-9B10-411A-92A3-8438AFABF1C0}">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B31:D31 B13:D13 B16:D16 B19:D19 B22:D22 B25:D25 B28:D28" xr:uid="{A3E62F83-6F54-4EBB-92D1-E4614A93F0FD}">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2"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409025"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409026"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409027"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409028"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409029"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409030"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409031"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409032"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409033"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409034"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409035"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409036"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409037"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409038"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98BB-420C-42EE-AC80-12F604B83858}">
  <sheetPr>
    <tabColor rgb="FFFFC000"/>
  </sheetPr>
  <dimension ref="A1:BY83"/>
  <sheetViews>
    <sheetView showGridLines="0" view="pageBreakPreview" zoomScaleNormal="100" zoomScaleSheetLayoutView="100" workbookViewId="0">
      <selection activeCell="AK19" sqref="AK19"/>
    </sheetView>
  </sheetViews>
  <sheetFormatPr defaultColWidth="8" defaultRowHeight="12"/>
  <cols>
    <col min="1" max="6" width="2.375" style="598" customWidth="1"/>
    <col min="7" max="11" width="2" style="598" customWidth="1"/>
    <col min="12" max="14" width="2.625" style="598" customWidth="1"/>
    <col min="15" max="17" width="3.125" style="598" customWidth="1"/>
    <col min="18" max="20" width="1.875" style="598" customWidth="1"/>
    <col min="21" max="21" width="2.125" style="598" customWidth="1"/>
    <col min="22" max="22" width="1.625" style="598" customWidth="1"/>
    <col min="23" max="23" width="2.125" style="598" customWidth="1"/>
    <col min="24" max="28" width="2.625" style="598" customWidth="1"/>
    <col min="29" max="29" width="2.375" style="598" customWidth="1"/>
    <col min="30" max="31" width="1.875" style="598" customWidth="1"/>
    <col min="32" max="32" width="2.875" style="598" customWidth="1"/>
    <col min="33" max="35" width="1.875" style="598" customWidth="1"/>
    <col min="36" max="36" width="2.875" style="598" customWidth="1"/>
    <col min="37" max="37" width="1.875" style="598" customWidth="1"/>
    <col min="38" max="40" width="2.625" style="598" customWidth="1"/>
    <col min="41" max="51" width="2" style="598" customWidth="1"/>
    <col min="52" max="54" width="2.125" style="598" customWidth="1"/>
    <col min="55" max="58" width="1.875" style="598" customWidth="1"/>
    <col min="59" max="61" width="2.125" style="598" customWidth="1"/>
    <col min="62" max="62" width="2.625" style="598" customWidth="1"/>
    <col min="63" max="68" width="1.875" style="598" customWidth="1"/>
    <col min="69" max="71" width="2.125" style="598" customWidth="1"/>
    <col min="72" max="73" width="8" style="598" hidden="1" customWidth="1"/>
    <col min="74" max="16384" width="8" style="598"/>
  </cols>
  <sheetData>
    <row r="1" spans="1:74" ht="14.1" customHeight="1">
      <c r="A1" s="2836" t="s">
        <v>1595</v>
      </c>
      <c r="B1" s="3421"/>
      <c r="C1" s="3421"/>
      <c r="D1" s="3421"/>
      <c r="E1" s="3421"/>
      <c r="F1" s="3421"/>
      <c r="G1" s="3421"/>
      <c r="H1" s="3421"/>
      <c r="I1" s="3421"/>
      <c r="J1" s="3421"/>
      <c r="K1" s="3421"/>
      <c r="L1" s="3421"/>
      <c r="M1" s="3421"/>
      <c r="N1" s="3421"/>
      <c r="O1" s="3421"/>
      <c r="P1" s="3421"/>
      <c r="Q1" s="3421"/>
      <c r="R1" s="3421"/>
      <c r="S1" s="3421"/>
      <c r="T1" s="3421"/>
      <c r="U1" s="3421"/>
      <c r="V1" s="3421"/>
      <c r="W1" s="3421"/>
      <c r="X1" s="3421"/>
      <c r="Y1" s="3421"/>
      <c r="Z1" s="3421"/>
      <c r="AA1" s="3421"/>
      <c r="AB1" s="3421"/>
      <c r="AC1" s="3421"/>
      <c r="AD1" s="3421"/>
      <c r="AE1" s="3421"/>
      <c r="AF1" s="3421"/>
      <c r="AG1" s="3421"/>
      <c r="AH1" s="3421"/>
      <c r="AI1" s="3421"/>
      <c r="AJ1" s="3421"/>
      <c r="AK1" s="3421"/>
      <c r="AL1" s="3421"/>
      <c r="AM1" s="3421"/>
      <c r="AN1" s="3421"/>
      <c r="AO1" s="3421"/>
      <c r="AP1" s="3421"/>
      <c r="AQ1" s="3421"/>
      <c r="AR1" s="3421"/>
      <c r="AS1" s="3421"/>
      <c r="AT1" s="3421"/>
      <c r="AU1" s="3421"/>
      <c r="AV1" s="3421"/>
      <c r="AW1" s="3421"/>
      <c r="AX1" s="3421"/>
      <c r="AY1" s="3421"/>
      <c r="AZ1" s="3421"/>
      <c r="BA1" s="3421"/>
      <c r="BB1" s="3421"/>
      <c r="BC1" s="3421"/>
      <c r="BD1" s="3421"/>
      <c r="BE1" s="3421"/>
      <c r="BF1" s="3421"/>
      <c r="BG1" s="3421"/>
      <c r="BH1" s="3421"/>
      <c r="BI1" s="3421"/>
      <c r="BJ1" s="3421"/>
      <c r="BK1" s="3421"/>
      <c r="BL1" s="3421"/>
      <c r="BM1" s="3421"/>
      <c r="BN1" s="3421"/>
      <c r="BO1" s="3421"/>
      <c r="BP1" s="3421"/>
      <c r="BR1" s="382"/>
      <c r="BS1" s="382"/>
      <c r="BT1" s="382"/>
      <c r="BU1" s="382"/>
      <c r="BV1" s="382"/>
    </row>
    <row r="2" spans="1:74" ht="5.0999999999999996" customHeight="1"/>
    <row r="3" spans="1:74" ht="14.1" customHeight="1">
      <c r="A3" s="3422" t="s">
        <v>1499</v>
      </c>
      <c r="B3" s="3422"/>
      <c r="C3" s="3422"/>
      <c r="D3" s="3422"/>
      <c r="E3" s="3422"/>
      <c r="F3" s="3422"/>
      <c r="G3" s="3422"/>
      <c r="H3" s="3422"/>
      <c r="I3" s="3422"/>
      <c r="J3" s="3422"/>
      <c r="K3" s="3422"/>
      <c r="L3" s="3422"/>
      <c r="M3" s="3422"/>
      <c r="N3" s="3422"/>
      <c r="O3" s="3422"/>
      <c r="P3" s="3422"/>
      <c r="Q3" s="3422"/>
      <c r="R3" s="3422"/>
      <c r="S3" s="3422"/>
      <c r="T3" s="3422"/>
      <c r="U3" s="3422"/>
      <c r="V3" s="3422"/>
      <c r="W3" s="3422"/>
      <c r="X3" s="3422"/>
      <c r="Y3" s="3422"/>
      <c r="Z3" s="3422"/>
      <c r="AA3" s="3422"/>
      <c r="AB3" s="3422"/>
      <c r="AC3" s="3422"/>
      <c r="AD3" s="3422"/>
      <c r="AE3" s="3422"/>
      <c r="AF3" s="3422"/>
      <c r="AG3" s="3422"/>
      <c r="AH3" s="3422"/>
      <c r="AI3" s="3422"/>
      <c r="AJ3" s="3422"/>
      <c r="AK3" s="3422"/>
      <c r="AL3" s="3422"/>
      <c r="AM3" s="3422"/>
      <c r="AN3" s="3422"/>
      <c r="AO3" s="3422"/>
      <c r="AP3" s="3422"/>
      <c r="AQ3" s="3422"/>
      <c r="AR3" s="3422"/>
      <c r="AS3" s="3422"/>
      <c r="AT3" s="3422"/>
      <c r="AU3" s="3422"/>
      <c r="AV3" s="3422"/>
      <c r="AW3" s="3422"/>
      <c r="AX3" s="3422"/>
      <c r="AY3" s="3422"/>
      <c r="AZ3" s="3422"/>
      <c r="BA3" s="3422"/>
      <c r="BB3" s="3422"/>
      <c r="BC3" s="3422"/>
      <c r="BD3" s="3422"/>
      <c r="BE3" s="3422"/>
      <c r="BF3" s="3422"/>
      <c r="BG3" s="3422"/>
      <c r="BH3" s="3422"/>
      <c r="BI3" s="3422"/>
      <c r="BJ3" s="3422"/>
      <c r="BK3" s="3422"/>
      <c r="BL3" s="3422"/>
      <c r="BM3" s="3422"/>
      <c r="BN3" s="3422"/>
      <c r="BO3" s="3422"/>
      <c r="BP3" s="3422"/>
    </row>
    <row r="4" spans="1:74" ht="6.95" customHeight="1" thickBot="1">
      <c r="A4" s="735"/>
      <c r="B4" s="735"/>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row>
    <row r="5" spans="1:74" s="224" customFormat="1" ht="12.95" customHeight="1">
      <c r="A5" s="3423" t="s">
        <v>56</v>
      </c>
      <c r="B5" s="3425" t="s">
        <v>57</v>
      </c>
      <c r="C5" s="3426"/>
      <c r="D5" s="3426"/>
      <c r="E5" s="3426"/>
      <c r="F5" s="3427"/>
      <c r="G5" s="3425" t="s">
        <v>52</v>
      </c>
      <c r="H5" s="3426"/>
      <c r="I5" s="3426"/>
      <c r="J5" s="3426"/>
      <c r="K5" s="3426"/>
      <c r="L5" s="3427"/>
      <c r="M5" s="3430" t="s">
        <v>53</v>
      </c>
      <c r="N5" s="3433" t="s">
        <v>947</v>
      </c>
      <c r="O5" s="3436" t="s">
        <v>948</v>
      </c>
      <c r="P5" s="3437"/>
      <c r="Q5" s="3438"/>
      <c r="R5" s="3436" t="s">
        <v>95</v>
      </c>
      <c r="S5" s="3437"/>
      <c r="T5" s="3438"/>
      <c r="U5" s="3425" t="s">
        <v>58</v>
      </c>
      <c r="V5" s="3426"/>
      <c r="W5" s="3426"/>
      <c r="X5" s="3426"/>
      <c r="Y5" s="3426"/>
      <c r="Z5" s="3426"/>
      <c r="AA5" s="3426"/>
      <c r="AB5" s="3426"/>
      <c r="AC5" s="3426"/>
      <c r="AD5" s="3456" t="s">
        <v>1277</v>
      </c>
      <c r="AE5" s="3457"/>
      <c r="AF5" s="3457"/>
      <c r="AG5" s="3457"/>
      <c r="AH5" s="3457"/>
      <c r="AI5" s="3457"/>
      <c r="AJ5" s="3457"/>
      <c r="AK5" s="3458"/>
      <c r="AL5" s="3459" t="s">
        <v>1442</v>
      </c>
      <c r="AM5" s="3460"/>
      <c r="AN5" s="3460"/>
      <c r="AO5" s="3460"/>
      <c r="AP5" s="3460"/>
      <c r="AQ5" s="3460"/>
      <c r="AR5" s="3460"/>
      <c r="AS5" s="3460"/>
      <c r="AT5" s="3460"/>
      <c r="AU5" s="3460"/>
      <c r="AV5" s="3461"/>
      <c r="AW5" s="3465" t="s">
        <v>1215</v>
      </c>
      <c r="AX5" s="3466"/>
      <c r="AY5" s="3466"/>
      <c r="AZ5" s="3469" t="s">
        <v>260</v>
      </c>
      <c r="BA5" s="3470"/>
      <c r="BB5" s="3471"/>
      <c r="BC5" s="3475" t="s">
        <v>1500</v>
      </c>
      <c r="BD5" s="3476"/>
      <c r="BE5" s="3476"/>
      <c r="BF5" s="3477"/>
      <c r="BG5" s="3484" t="s">
        <v>1385</v>
      </c>
      <c r="BH5" s="3437"/>
      <c r="BI5" s="3437"/>
      <c r="BJ5" s="3437"/>
      <c r="BK5" s="3437"/>
      <c r="BL5" s="3437"/>
      <c r="BM5" s="3437"/>
      <c r="BN5" s="3437"/>
      <c r="BO5" s="3437"/>
      <c r="BP5" s="3485"/>
    </row>
    <row r="6" spans="1:74" s="224" customFormat="1" ht="12.95" customHeight="1">
      <c r="A6" s="3424"/>
      <c r="B6" s="3207"/>
      <c r="C6" s="3394"/>
      <c r="D6" s="3394"/>
      <c r="E6" s="3394"/>
      <c r="F6" s="3270"/>
      <c r="G6" s="3207"/>
      <c r="H6" s="3394"/>
      <c r="I6" s="3394"/>
      <c r="J6" s="3394"/>
      <c r="K6" s="3394"/>
      <c r="L6" s="3270"/>
      <c r="M6" s="3431"/>
      <c r="N6" s="3434"/>
      <c r="O6" s="3261"/>
      <c r="P6" s="3262"/>
      <c r="Q6" s="3263"/>
      <c r="R6" s="3261"/>
      <c r="S6" s="3262"/>
      <c r="T6" s="3263"/>
      <c r="U6" s="3208"/>
      <c r="V6" s="3439"/>
      <c r="W6" s="3439"/>
      <c r="X6" s="3439"/>
      <c r="Y6" s="3439"/>
      <c r="Z6" s="3439"/>
      <c r="AA6" s="3439"/>
      <c r="AB6" s="3439"/>
      <c r="AC6" s="3439"/>
      <c r="AD6" s="3488" t="s">
        <v>1039</v>
      </c>
      <c r="AE6" s="3443"/>
      <c r="AF6" s="3443"/>
      <c r="AG6" s="3443"/>
      <c r="AH6" s="3442" t="s">
        <v>1040</v>
      </c>
      <c r="AI6" s="3443"/>
      <c r="AJ6" s="3443"/>
      <c r="AK6" s="3490"/>
      <c r="AL6" s="3462"/>
      <c r="AM6" s="3463"/>
      <c r="AN6" s="3463"/>
      <c r="AO6" s="3463"/>
      <c r="AP6" s="3463"/>
      <c r="AQ6" s="3463"/>
      <c r="AR6" s="3463"/>
      <c r="AS6" s="3463"/>
      <c r="AT6" s="3463"/>
      <c r="AU6" s="3463"/>
      <c r="AV6" s="3464"/>
      <c r="AW6" s="3412"/>
      <c r="AX6" s="3413"/>
      <c r="AY6" s="3413"/>
      <c r="AZ6" s="3472"/>
      <c r="BA6" s="3473"/>
      <c r="BB6" s="3474"/>
      <c r="BC6" s="3478"/>
      <c r="BD6" s="3479"/>
      <c r="BE6" s="3479"/>
      <c r="BF6" s="3480"/>
      <c r="BG6" s="3486"/>
      <c r="BH6" s="3265"/>
      <c r="BI6" s="3265"/>
      <c r="BJ6" s="3265"/>
      <c r="BK6" s="3265"/>
      <c r="BL6" s="3265"/>
      <c r="BM6" s="3265"/>
      <c r="BN6" s="3265"/>
      <c r="BO6" s="3265"/>
      <c r="BP6" s="3487"/>
    </row>
    <row r="7" spans="1:74" s="224" customFormat="1" ht="15" customHeight="1">
      <c r="A7" s="3424"/>
      <c r="B7" s="3207"/>
      <c r="C7" s="3394"/>
      <c r="D7" s="3394"/>
      <c r="E7" s="3394"/>
      <c r="F7" s="3270"/>
      <c r="G7" s="3207"/>
      <c r="H7" s="3394"/>
      <c r="I7" s="3394"/>
      <c r="J7" s="3394"/>
      <c r="K7" s="3394"/>
      <c r="L7" s="3270"/>
      <c r="M7" s="3431"/>
      <c r="N7" s="3434"/>
      <c r="O7" s="3272"/>
      <c r="P7" s="3273"/>
      <c r="Q7" s="3274"/>
      <c r="R7" s="3261"/>
      <c r="S7" s="3262"/>
      <c r="T7" s="3263"/>
      <c r="U7" s="3440" t="s">
        <v>59</v>
      </c>
      <c r="V7" s="3441"/>
      <c r="W7" s="3441"/>
      <c r="X7" s="3441"/>
      <c r="Y7" s="3441"/>
      <c r="Z7" s="3442" t="s">
        <v>61</v>
      </c>
      <c r="AA7" s="3443"/>
      <c r="AB7" s="3377" t="s">
        <v>97</v>
      </c>
      <c r="AC7" s="3378"/>
      <c r="AD7" s="3489"/>
      <c r="AE7" s="3444"/>
      <c r="AF7" s="3444"/>
      <c r="AG7" s="3444"/>
      <c r="AH7" s="3491"/>
      <c r="AI7" s="3444"/>
      <c r="AJ7" s="3444"/>
      <c r="AK7" s="3492"/>
      <c r="AL7" s="3445" t="s">
        <v>1438</v>
      </c>
      <c r="AM7" s="3446"/>
      <c r="AN7" s="3446"/>
      <c r="AO7" s="3446"/>
      <c r="AP7" s="3446"/>
      <c r="AQ7" s="3446"/>
      <c r="AR7" s="3446"/>
      <c r="AS7" s="3446"/>
      <c r="AT7" s="3446"/>
      <c r="AU7" s="3446"/>
      <c r="AV7" s="3447"/>
      <c r="AW7" s="3412"/>
      <c r="AX7" s="3413"/>
      <c r="AY7" s="3413"/>
      <c r="AZ7" s="3448" t="s">
        <v>261</v>
      </c>
      <c r="BA7" s="3449"/>
      <c r="BB7" s="3450"/>
      <c r="BC7" s="3478"/>
      <c r="BD7" s="3479"/>
      <c r="BE7" s="3479"/>
      <c r="BF7" s="3480"/>
      <c r="BG7" s="3451" t="s">
        <v>1441</v>
      </c>
      <c r="BH7" s="2025"/>
      <c r="BI7" s="2025"/>
      <c r="BJ7" s="2025"/>
      <c r="BK7" s="2025"/>
      <c r="BL7" s="2025"/>
      <c r="BM7" s="2025"/>
      <c r="BN7" s="2025"/>
      <c r="BO7" s="2025"/>
      <c r="BP7" s="3452"/>
    </row>
    <row r="8" spans="1:74" s="224" customFormat="1" ht="15" customHeight="1">
      <c r="A8" s="3424"/>
      <c r="B8" s="3309"/>
      <c r="C8" s="3428"/>
      <c r="D8" s="3428"/>
      <c r="E8" s="3428"/>
      <c r="F8" s="3429"/>
      <c r="G8" s="3207"/>
      <c r="H8" s="3394"/>
      <c r="I8" s="3394"/>
      <c r="J8" s="3394"/>
      <c r="K8" s="3394"/>
      <c r="L8" s="3270"/>
      <c r="M8" s="3431"/>
      <c r="N8" s="3434"/>
      <c r="O8" s="3412" t="s">
        <v>862</v>
      </c>
      <c r="P8" s="3413"/>
      <c r="Q8" s="3414"/>
      <c r="R8" s="3261"/>
      <c r="S8" s="3262"/>
      <c r="T8" s="3263"/>
      <c r="U8" s="3377" t="s">
        <v>1387</v>
      </c>
      <c r="V8" s="3378"/>
      <c r="W8" s="3378"/>
      <c r="X8" s="3377" t="s">
        <v>96</v>
      </c>
      <c r="Y8" s="3379"/>
      <c r="Z8" s="3444"/>
      <c r="AA8" s="3444"/>
      <c r="AB8" s="3261"/>
      <c r="AC8" s="3262"/>
      <c r="AD8" s="3489"/>
      <c r="AE8" s="3444"/>
      <c r="AF8" s="3444"/>
      <c r="AG8" s="3444"/>
      <c r="AH8" s="3491"/>
      <c r="AI8" s="3444"/>
      <c r="AJ8" s="3444"/>
      <c r="AK8" s="3492"/>
      <c r="AL8" s="3415" t="s">
        <v>1205</v>
      </c>
      <c r="AM8" s="3416"/>
      <c r="AN8" s="3417"/>
      <c r="AO8" s="3418" t="s">
        <v>259</v>
      </c>
      <c r="AP8" s="3419"/>
      <c r="AQ8" s="3419"/>
      <c r="AR8" s="3420"/>
      <c r="AS8" s="3418" t="s">
        <v>1208</v>
      </c>
      <c r="AT8" s="3419"/>
      <c r="AU8" s="3419"/>
      <c r="AV8" s="3420"/>
      <c r="AW8" s="3412"/>
      <c r="AX8" s="3413"/>
      <c r="AY8" s="3413"/>
      <c r="AZ8" s="3403"/>
      <c r="BA8" s="3404"/>
      <c r="BB8" s="3405"/>
      <c r="BC8" s="3478"/>
      <c r="BD8" s="3479"/>
      <c r="BE8" s="3479"/>
      <c r="BF8" s="3480"/>
      <c r="BG8" s="3451"/>
      <c r="BH8" s="2025"/>
      <c r="BI8" s="2025"/>
      <c r="BJ8" s="2025"/>
      <c r="BK8" s="2025"/>
      <c r="BL8" s="2025"/>
      <c r="BM8" s="2025"/>
      <c r="BN8" s="2025"/>
      <c r="BO8" s="2025"/>
      <c r="BP8" s="3452"/>
    </row>
    <row r="9" spans="1:74" s="224" customFormat="1" ht="15" customHeight="1">
      <c r="A9" s="3424"/>
      <c r="B9" s="3314" t="s">
        <v>264</v>
      </c>
      <c r="C9" s="3392"/>
      <c r="D9" s="3393"/>
      <c r="E9" s="3396" t="s">
        <v>263</v>
      </c>
      <c r="F9" s="3397"/>
      <c r="G9" s="3207"/>
      <c r="H9" s="3394"/>
      <c r="I9" s="3394"/>
      <c r="J9" s="3394"/>
      <c r="K9" s="3394"/>
      <c r="L9" s="3270"/>
      <c r="M9" s="3431"/>
      <c r="N9" s="3434"/>
      <c r="O9" s="3412"/>
      <c r="P9" s="3413"/>
      <c r="Q9" s="3414"/>
      <c r="R9" s="3261"/>
      <c r="S9" s="3262"/>
      <c r="T9" s="3263"/>
      <c r="U9" s="3261"/>
      <c r="V9" s="3262"/>
      <c r="W9" s="3262"/>
      <c r="X9" s="3261"/>
      <c r="Y9" s="3263"/>
      <c r="Z9" s="3444"/>
      <c r="AA9" s="3444"/>
      <c r="AB9" s="3261"/>
      <c r="AC9" s="3262"/>
      <c r="AD9" s="3489"/>
      <c r="AE9" s="3444"/>
      <c r="AF9" s="3444"/>
      <c r="AG9" s="3444"/>
      <c r="AH9" s="3491"/>
      <c r="AI9" s="3444"/>
      <c r="AJ9" s="3444"/>
      <c r="AK9" s="3492"/>
      <c r="AL9" s="3400" t="s">
        <v>1206</v>
      </c>
      <c r="AM9" s="3401"/>
      <c r="AN9" s="3402"/>
      <c r="AO9" s="3400" t="s">
        <v>950</v>
      </c>
      <c r="AP9" s="3401"/>
      <c r="AQ9" s="3401"/>
      <c r="AR9" s="3402"/>
      <c r="AS9" s="3400" t="s">
        <v>1209</v>
      </c>
      <c r="AT9" s="3401"/>
      <c r="AU9" s="3401"/>
      <c r="AV9" s="3402"/>
      <c r="AW9" s="3412"/>
      <c r="AX9" s="3413"/>
      <c r="AY9" s="3413"/>
      <c r="AZ9" s="3403" t="s">
        <v>262</v>
      </c>
      <c r="BA9" s="3404"/>
      <c r="BB9" s="3405"/>
      <c r="BC9" s="3478"/>
      <c r="BD9" s="3479"/>
      <c r="BE9" s="3479"/>
      <c r="BF9" s="3480"/>
      <c r="BG9" s="3451"/>
      <c r="BH9" s="2025"/>
      <c r="BI9" s="2025"/>
      <c r="BJ9" s="2025"/>
      <c r="BK9" s="2025"/>
      <c r="BL9" s="2025"/>
      <c r="BM9" s="2025"/>
      <c r="BN9" s="2025"/>
      <c r="BO9" s="2025"/>
      <c r="BP9" s="3452"/>
    </row>
    <row r="10" spans="1:74" s="224" customFormat="1" ht="15" customHeight="1">
      <c r="A10" s="3424"/>
      <c r="B10" s="3207"/>
      <c r="C10" s="3394"/>
      <c r="D10" s="3395"/>
      <c r="E10" s="3398"/>
      <c r="F10" s="3399"/>
      <c r="G10" s="3207"/>
      <c r="H10" s="3394"/>
      <c r="I10" s="3394"/>
      <c r="J10" s="3394"/>
      <c r="K10" s="3394"/>
      <c r="L10" s="3270"/>
      <c r="M10" s="3432"/>
      <c r="N10" s="3435"/>
      <c r="O10" s="3412"/>
      <c r="P10" s="3413"/>
      <c r="Q10" s="3414"/>
      <c r="R10" s="3261"/>
      <c r="S10" s="3262"/>
      <c r="T10" s="3263"/>
      <c r="U10" s="3261"/>
      <c r="V10" s="3262"/>
      <c r="W10" s="3262"/>
      <c r="X10" s="3261"/>
      <c r="Y10" s="3263"/>
      <c r="Z10" s="3444"/>
      <c r="AA10" s="3444"/>
      <c r="AB10" s="3261"/>
      <c r="AC10" s="3262"/>
      <c r="AD10" s="736" t="s">
        <v>27</v>
      </c>
      <c r="AE10" s="3328" t="s">
        <v>268</v>
      </c>
      <c r="AF10" s="3328"/>
      <c r="AG10" s="737" t="s">
        <v>17</v>
      </c>
      <c r="AH10" s="738" t="s">
        <v>27</v>
      </c>
      <c r="AI10" s="3328" t="s">
        <v>268</v>
      </c>
      <c r="AJ10" s="3328"/>
      <c r="AK10" s="739" t="s">
        <v>17</v>
      </c>
      <c r="AL10" s="3195" t="s">
        <v>1270</v>
      </c>
      <c r="AM10" s="3196"/>
      <c r="AN10" s="3197"/>
      <c r="AO10" s="3409" t="s">
        <v>1207</v>
      </c>
      <c r="AP10" s="3410"/>
      <c r="AQ10" s="3410"/>
      <c r="AR10" s="3411"/>
      <c r="AS10" s="3195" t="s">
        <v>157</v>
      </c>
      <c r="AT10" s="3196"/>
      <c r="AU10" s="3196"/>
      <c r="AV10" s="3197"/>
      <c r="AW10" s="3467"/>
      <c r="AX10" s="3468"/>
      <c r="AY10" s="3468"/>
      <c r="AZ10" s="3406"/>
      <c r="BA10" s="3407"/>
      <c r="BB10" s="3408"/>
      <c r="BC10" s="3481"/>
      <c r="BD10" s="3482"/>
      <c r="BE10" s="3482"/>
      <c r="BF10" s="3483"/>
      <c r="BG10" s="3453"/>
      <c r="BH10" s="3454"/>
      <c r="BI10" s="3454"/>
      <c r="BJ10" s="3454"/>
      <c r="BK10" s="3454"/>
      <c r="BL10" s="3454"/>
      <c r="BM10" s="3454"/>
      <c r="BN10" s="3454"/>
      <c r="BO10" s="3454"/>
      <c r="BP10" s="3455"/>
    </row>
    <row r="11" spans="1:74" s="224" customFormat="1" ht="15" customHeight="1">
      <c r="A11" s="3351">
        <v>1</v>
      </c>
      <c r="B11" s="3633"/>
      <c r="C11" s="3634"/>
      <c r="D11" s="3634"/>
      <c r="E11" s="3634"/>
      <c r="F11" s="3635"/>
      <c r="G11" s="3633"/>
      <c r="H11" s="3634"/>
      <c r="I11" s="3634"/>
      <c r="J11" s="3634"/>
      <c r="K11" s="3634"/>
      <c r="L11" s="3635"/>
      <c r="M11" s="3636"/>
      <c r="N11" s="3637"/>
      <c r="O11" s="3665"/>
      <c r="P11" s="3666"/>
      <c r="Q11" s="3667"/>
      <c r="R11" s="3654"/>
      <c r="S11" s="3655"/>
      <c r="T11" s="3656"/>
      <c r="U11" s="3657"/>
      <c r="V11" s="3658"/>
      <c r="W11" s="3659"/>
      <c r="X11" s="3663"/>
      <c r="Y11" s="3387" t="s">
        <v>98</v>
      </c>
      <c r="Z11" s="3664"/>
      <c r="AA11" s="3387" t="s">
        <v>98</v>
      </c>
      <c r="AB11" s="3368">
        <f>IF((X13+Z13)&gt;=12,X11+Z11+1,X11+Z11)</f>
        <v>0</v>
      </c>
      <c r="AC11" s="3369" t="s">
        <v>98</v>
      </c>
      <c r="AD11" s="3647"/>
      <c r="AE11" s="3648"/>
      <c r="AF11" s="3648"/>
      <c r="AG11" s="3648"/>
      <c r="AH11" s="3649"/>
      <c r="AI11" s="3648"/>
      <c r="AJ11" s="3648"/>
      <c r="AK11" s="3650"/>
      <c r="AL11" s="3651"/>
      <c r="AM11" s="3652"/>
      <c r="AN11" s="3653"/>
      <c r="AO11" s="3651"/>
      <c r="AP11" s="3652"/>
      <c r="AQ11" s="3652"/>
      <c r="AR11" s="3653"/>
      <c r="AS11" s="3638"/>
      <c r="AT11" s="3639"/>
      <c r="AU11" s="3639"/>
      <c r="AV11" s="3640"/>
      <c r="AW11" s="3360">
        <f>AH11+SUM(AL11:AV13)</f>
        <v>0</v>
      </c>
      <c r="AX11" s="3361"/>
      <c r="AY11" s="3361"/>
      <c r="AZ11" s="3641"/>
      <c r="BA11" s="3642"/>
      <c r="BB11" s="3643"/>
      <c r="BC11" s="740"/>
      <c r="BD11" s="741"/>
      <c r="BE11" s="741"/>
      <c r="BF11" s="742"/>
      <c r="BG11" s="3644"/>
      <c r="BH11" s="3645"/>
      <c r="BI11" s="3645"/>
      <c r="BJ11" s="3645"/>
      <c r="BK11" s="3645"/>
      <c r="BL11" s="3645"/>
      <c r="BM11" s="3645"/>
      <c r="BN11" s="3645"/>
      <c r="BO11" s="3645"/>
      <c r="BP11" s="3646"/>
    </row>
    <row r="12" spans="1:74" s="224" customFormat="1" ht="15" customHeight="1">
      <c r="A12" s="3193"/>
      <c r="B12" s="3499"/>
      <c r="C12" s="3500"/>
      <c r="D12" s="3500"/>
      <c r="E12" s="3500"/>
      <c r="F12" s="3501"/>
      <c r="G12" s="3502"/>
      <c r="H12" s="3503"/>
      <c r="I12" s="3503"/>
      <c r="J12" s="3503"/>
      <c r="K12" s="3503"/>
      <c r="L12" s="3504"/>
      <c r="M12" s="3508"/>
      <c r="N12" s="3510"/>
      <c r="O12" s="3533"/>
      <c r="P12" s="3534"/>
      <c r="Q12" s="3535"/>
      <c r="R12" s="3555"/>
      <c r="S12" s="3556"/>
      <c r="T12" s="3557"/>
      <c r="U12" s="3660"/>
      <c r="V12" s="3661"/>
      <c r="W12" s="3662"/>
      <c r="X12" s="3563"/>
      <c r="Y12" s="3270"/>
      <c r="Z12" s="3564"/>
      <c r="AA12" s="3270"/>
      <c r="AB12" s="3252"/>
      <c r="AC12" s="3253"/>
      <c r="AD12" s="3548"/>
      <c r="AE12" s="3549"/>
      <c r="AF12" s="3549"/>
      <c r="AG12" s="3549"/>
      <c r="AH12" s="3550"/>
      <c r="AI12" s="3549"/>
      <c r="AJ12" s="3549"/>
      <c r="AK12" s="3551"/>
      <c r="AL12" s="3539"/>
      <c r="AM12" s="3540"/>
      <c r="AN12" s="3541"/>
      <c r="AO12" s="3539"/>
      <c r="AP12" s="3540"/>
      <c r="AQ12" s="3540"/>
      <c r="AR12" s="3541"/>
      <c r="AS12" s="3584"/>
      <c r="AT12" s="3585"/>
      <c r="AU12" s="3585"/>
      <c r="AV12" s="3586"/>
      <c r="AW12" s="3219"/>
      <c r="AX12" s="3220"/>
      <c r="AY12" s="3220"/>
      <c r="AZ12" s="3518"/>
      <c r="BA12" s="3519"/>
      <c r="BB12" s="3520"/>
      <c r="BC12" s="597"/>
      <c r="BD12" s="200"/>
      <c r="BE12" s="200"/>
      <c r="BF12" s="744"/>
      <c r="BG12" s="3622"/>
      <c r="BH12" s="3623"/>
      <c r="BI12" s="3623"/>
      <c r="BJ12" s="3623"/>
      <c r="BK12" s="3623"/>
      <c r="BL12" s="3623"/>
      <c r="BM12" s="3623"/>
      <c r="BN12" s="3623"/>
      <c r="BO12" s="3623"/>
      <c r="BP12" s="3624"/>
    </row>
    <row r="13" spans="1:74" s="224" customFormat="1" ht="15" customHeight="1">
      <c r="A13" s="3193"/>
      <c r="B13" s="3025"/>
      <c r="C13" s="3026"/>
      <c r="D13" s="3512"/>
      <c r="E13" s="3513"/>
      <c r="F13" s="3514"/>
      <c r="G13" s="3502"/>
      <c r="H13" s="3503"/>
      <c r="I13" s="3503"/>
      <c r="J13" s="3503"/>
      <c r="K13" s="3503"/>
      <c r="L13" s="3504"/>
      <c r="M13" s="3508"/>
      <c r="N13" s="3510"/>
      <c r="O13" s="3533"/>
      <c r="P13" s="3534"/>
      <c r="Q13" s="3535"/>
      <c r="R13" s="3555"/>
      <c r="S13" s="3556"/>
      <c r="T13" s="3557"/>
      <c r="U13" s="3607"/>
      <c r="V13" s="3608"/>
      <c r="W13" s="3608"/>
      <c r="X13" s="229"/>
      <c r="Y13" s="746" t="s">
        <v>28</v>
      </c>
      <c r="Z13" s="230"/>
      <c r="AA13" s="746" t="s">
        <v>28</v>
      </c>
      <c r="AB13" s="748">
        <f>IF((X13+Z13)&gt;=12,X13+Z13-12,X13+Z13)</f>
        <v>0</v>
      </c>
      <c r="AC13" s="746" t="s">
        <v>28</v>
      </c>
      <c r="AD13" s="810" t="s">
        <v>27</v>
      </c>
      <c r="AE13" s="3616"/>
      <c r="AF13" s="3616"/>
      <c r="AG13" s="811" t="s">
        <v>17</v>
      </c>
      <c r="AH13" s="812" t="s">
        <v>27</v>
      </c>
      <c r="AI13" s="3616"/>
      <c r="AJ13" s="3616"/>
      <c r="AK13" s="813" t="s">
        <v>17</v>
      </c>
      <c r="AL13" s="3617"/>
      <c r="AM13" s="3618"/>
      <c r="AN13" s="3619"/>
      <c r="AO13" s="3617"/>
      <c r="AP13" s="3618"/>
      <c r="AQ13" s="3618"/>
      <c r="AR13" s="3619"/>
      <c r="AS13" s="3611"/>
      <c r="AT13" s="3612"/>
      <c r="AU13" s="3612"/>
      <c r="AV13" s="3613"/>
      <c r="AW13" s="3219"/>
      <c r="AX13" s="3220"/>
      <c r="AY13" s="3220"/>
      <c r="AZ13" s="3631"/>
      <c r="BA13" s="3556"/>
      <c r="BB13" s="3632"/>
      <c r="BC13" s="753"/>
      <c r="BD13" s="754"/>
      <c r="BE13" s="754"/>
      <c r="BF13" s="755"/>
      <c r="BG13" s="3625"/>
      <c r="BH13" s="3626"/>
      <c r="BI13" s="3626"/>
      <c r="BJ13" s="3626"/>
      <c r="BK13" s="3626"/>
      <c r="BL13" s="3626"/>
      <c r="BM13" s="3626"/>
      <c r="BN13" s="3626"/>
      <c r="BO13" s="3626"/>
      <c r="BP13" s="3627"/>
    </row>
    <row r="14" spans="1:74" s="224" customFormat="1" ht="15" customHeight="1">
      <c r="A14" s="3306">
        <v>2</v>
      </c>
      <c r="B14" s="3496"/>
      <c r="C14" s="3497"/>
      <c r="D14" s="3497"/>
      <c r="E14" s="3497"/>
      <c r="F14" s="3498"/>
      <c r="G14" s="3496"/>
      <c r="H14" s="3497"/>
      <c r="I14" s="3497"/>
      <c r="J14" s="3497"/>
      <c r="K14" s="3497"/>
      <c r="L14" s="3498"/>
      <c r="M14" s="3596"/>
      <c r="N14" s="3598"/>
      <c r="O14" s="3600"/>
      <c r="P14" s="3588"/>
      <c r="Q14" s="3601"/>
      <c r="R14" s="3602"/>
      <c r="S14" s="3603"/>
      <c r="T14" s="3604"/>
      <c r="U14" s="3605"/>
      <c r="V14" s="3606"/>
      <c r="W14" s="3606"/>
      <c r="X14" s="3594"/>
      <c r="Y14" s="3302" t="s">
        <v>98</v>
      </c>
      <c r="Z14" s="3595"/>
      <c r="AA14" s="3302" t="s">
        <v>98</v>
      </c>
      <c r="AB14" s="3304">
        <f>IF((X16+Z16)&gt;=12,X14+Z14+1,X14+Z14)</f>
        <v>0</v>
      </c>
      <c r="AC14" s="3305" t="s">
        <v>98</v>
      </c>
      <c r="AD14" s="3590"/>
      <c r="AE14" s="3591"/>
      <c r="AF14" s="3591"/>
      <c r="AG14" s="3591"/>
      <c r="AH14" s="3592"/>
      <c r="AI14" s="3591"/>
      <c r="AJ14" s="3591"/>
      <c r="AK14" s="3593"/>
      <c r="AL14" s="3539"/>
      <c r="AM14" s="3540"/>
      <c r="AN14" s="3541"/>
      <c r="AO14" s="3539"/>
      <c r="AP14" s="3540"/>
      <c r="AQ14" s="3540"/>
      <c r="AR14" s="3541"/>
      <c r="AS14" s="3584"/>
      <c r="AT14" s="3585"/>
      <c r="AU14" s="3585"/>
      <c r="AV14" s="3586"/>
      <c r="AW14" s="3219">
        <f>AH14+SUM(AL14:AV16)</f>
        <v>0</v>
      </c>
      <c r="AX14" s="3220"/>
      <c r="AY14" s="3220"/>
      <c r="AZ14" s="3521"/>
      <c r="BA14" s="3522"/>
      <c r="BB14" s="3523"/>
      <c r="BC14" s="597"/>
      <c r="BD14" s="200"/>
      <c r="BE14" s="200"/>
      <c r="BF14" s="744"/>
      <c r="BG14" s="3524"/>
      <c r="BH14" s="3620"/>
      <c r="BI14" s="3620"/>
      <c r="BJ14" s="3620"/>
      <c r="BK14" s="3620"/>
      <c r="BL14" s="3620"/>
      <c r="BM14" s="3620"/>
      <c r="BN14" s="3620"/>
      <c r="BO14" s="3620"/>
      <c r="BP14" s="3621"/>
    </row>
    <row r="15" spans="1:74" s="224" customFormat="1" ht="15" customHeight="1">
      <c r="A15" s="3193"/>
      <c r="B15" s="3499"/>
      <c r="C15" s="3500"/>
      <c r="D15" s="3500"/>
      <c r="E15" s="3500"/>
      <c r="F15" s="3501"/>
      <c r="G15" s="3502"/>
      <c r="H15" s="3503"/>
      <c r="I15" s="3503"/>
      <c r="J15" s="3503"/>
      <c r="K15" s="3503"/>
      <c r="L15" s="3504"/>
      <c r="M15" s="3508"/>
      <c r="N15" s="3510"/>
      <c r="O15" s="3628"/>
      <c r="P15" s="3629"/>
      <c r="Q15" s="3630"/>
      <c r="R15" s="3555"/>
      <c r="S15" s="3556"/>
      <c r="T15" s="3557"/>
      <c r="U15" s="3561"/>
      <c r="V15" s="3562"/>
      <c r="W15" s="3562"/>
      <c r="X15" s="3563"/>
      <c r="Y15" s="3270"/>
      <c r="Z15" s="3564"/>
      <c r="AA15" s="3270"/>
      <c r="AB15" s="3252"/>
      <c r="AC15" s="3253"/>
      <c r="AD15" s="3548"/>
      <c r="AE15" s="3549"/>
      <c r="AF15" s="3549"/>
      <c r="AG15" s="3549"/>
      <c r="AH15" s="3550"/>
      <c r="AI15" s="3549"/>
      <c r="AJ15" s="3549"/>
      <c r="AK15" s="3551"/>
      <c r="AL15" s="3539"/>
      <c r="AM15" s="3540"/>
      <c r="AN15" s="3541"/>
      <c r="AO15" s="3539"/>
      <c r="AP15" s="3540"/>
      <c r="AQ15" s="3540"/>
      <c r="AR15" s="3541"/>
      <c r="AS15" s="3584"/>
      <c r="AT15" s="3585"/>
      <c r="AU15" s="3585"/>
      <c r="AV15" s="3586"/>
      <c r="AW15" s="3219"/>
      <c r="AX15" s="3220"/>
      <c r="AY15" s="3220"/>
      <c r="AZ15" s="3521"/>
      <c r="BA15" s="3522"/>
      <c r="BB15" s="3523"/>
      <c r="BC15" s="597"/>
      <c r="BD15" s="200"/>
      <c r="BE15" s="200"/>
      <c r="BF15" s="744"/>
      <c r="BG15" s="3622"/>
      <c r="BH15" s="3623"/>
      <c r="BI15" s="3623"/>
      <c r="BJ15" s="3623"/>
      <c r="BK15" s="3623"/>
      <c r="BL15" s="3623"/>
      <c r="BM15" s="3623"/>
      <c r="BN15" s="3623"/>
      <c r="BO15" s="3623"/>
      <c r="BP15" s="3624"/>
    </row>
    <row r="16" spans="1:74" s="224" customFormat="1" ht="15" customHeight="1">
      <c r="A16" s="3307"/>
      <c r="B16" s="3025"/>
      <c r="C16" s="3026"/>
      <c r="D16" s="3512"/>
      <c r="E16" s="3513"/>
      <c r="F16" s="3514"/>
      <c r="G16" s="3499"/>
      <c r="H16" s="3500"/>
      <c r="I16" s="3500"/>
      <c r="J16" s="3500"/>
      <c r="K16" s="3500"/>
      <c r="L16" s="3501"/>
      <c r="M16" s="3597"/>
      <c r="N16" s="3599"/>
      <c r="O16" s="3581"/>
      <c r="P16" s="3582"/>
      <c r="Q16" s="3583"/>
      <c r="R16" s="3565"/>
      <c r="S16" s="3566"/>
      <c r="T16" s="3567"/>
      <c r="U16" s="3609"/>
      <c r="V16" s="3610"/>
      <c r="W16" s="3610"/>
      <c r="X16" s="267"/>
      <c r="Y16" s="757" t="s">
        <v>28</v>
      </c>
      <c r="Z16" s="268"/>
      <c r="AA16" s="757" t="s">
        <v>28</v>
      </c>
      <c r="AB16" s="759">
        <f>IF((X16+Z16)&gt;=12,X16+Z16-12,X16+Z16)</f>
        <v>0</v>
      </c>
      <c r="AC16" s="757" t="s">
        <v>28</v>
      </c>
      <c r="AD16" s="814" t="s">
        <v>27</v>
      </c>
      <c r="AE16" s="3577"/>
      <c r="AF16" s="3577"/>
      <c r="AG16" s="815" t="s">
        <v>17</v>
      </c>
      <c r="AH16" s="816" t="s">
        <v>27</v>
      </c>
      <c r="AI16" s="3577"/>
      <c r="AJ16" s="3577"/>
      <c r="AK16" s="817" t="s">
        <v>17</v>
      </c>
      <c r="AL16" s="3539"/>
      <c r="AM16" s="3540"/>
      <c r="AN16" s="3541"/>
      <c r="AO16" s="3617"/>
      <c r="AP16" s="3618"/>
      <c r="AQ16" s="3618"/>
      <c r="AR16" s="3619"/>
      <c r="AS16" s="3584"/>
      <c r="AT16" s="3585"/>
      <c r="AU16" s="3585"/>
      <c r="AV16" s="3586"/>
      <c r="AW16" s="3219"/>
      <c r="AX16" s="3220"/>
      <c r="AY16" s="3220"/>
      <c r="AZ16" s="3587"/>
      <c r="BA16" s="3588"/>
      <c r="BB16" s="3589"/>
      <c r="BC16" s="753"/>
      <c r="BD16" s="754"/>
      <c r="BE16" s="754"/>
      <c r="BF16" s="755"/>
      <c r="BG16" s="3625"/>
      <c r="BH16" s="3626"/>
      <c r="BI16" s="3626"/>
      <c r="BJ16" s="3626"/>
      <c r="BK16" s="3626"/>
      <c r="BL16" s="3626"/>
      <c r="BM16" s="3626"/>
      <c r="BN16" s="3626"/>
      <c r="BO16" s="3626"/>
      <c r="BP16" s="3627"/>
    </row>
    <row r="17" spans="1:77" s="224" customFormat="1" ht="15" customHeight="1">
      <c r="A17" s="3193">
        <v>3</v>
      </c>
      <c r="B17" s="3496"/>
      <c r="C17" s="3497"/>
      <c r="D17" s="3497"/>
      <c r="E17" s="3497"/>
      <c r="F17" s="3498"/>
      <c r="G17" s="3502"/>
      <c r="H17" s="3503"/>
      <c r="I17" s="3503"/>
      <c r="J17" s="3503"/>
      <c r="K17" s="3503"/>
      <c r="L17" s="3504"/>
      <c r="M17" s="3508"/>
      <c r="N17" s="3510"/>
      <c r="O17" s="3565"/>
      <c r="P17" s="3566"/>
      <c r="Q17" s="3567"/>
      <c r="R17" s="3555"/>
      <c r="S17" s="3556"/>
      <c r="T17" s="3557"/>
      <c r="U17" s="3561"/>
      <c r="V17" s="3562"/>
      <c r="W17" s="3562"/>
      <c r="X17" s="3563"/>
      <c r="Y17" s="3270" t="s">
        <v>98</v>
      </c>
      <c r="Z17" s="3564"/>
      <c r="AA17" s="3270" t="s">
        <v>98</v>
      </c>
      <c r="AB17" s="3252">
        <f>IF((X19+Z19)&gt;=12,X17+Z17+1,X17+Z17)</f>
        <v>0</v>
      </c>
      <c r="AC17" s="3253" t="s">
        <v>98</v>
      </c>
      <c r="AD17" s="3548"/>
      <c r="AE17" s="3549"/>
      <c r="AF17" s="3549"/>
      <c r="AG17" s="3549"/>
      <c r="AH17" s="3550"/>
      <c r="AI17" s="3549"/>
      <c r="AJ17" s="3549"/>
      <c r="AK17" s="3551"/>
      <c r="AL17" s="3552"/>
      <c r="AM17" s="3553"/>
      <c r="AN17" s="3554"/>
      <c r="AO17" s="3539"/>
      <c r="AP17" s="3540"/>
      <c r="AQ17" s="3540"/>
      <c r="AR17" s="3541"/>
      <c r="AS17" s="3515"/>
      <c r="AT17" s="3516"/>
      <c r="AU17" s="3516"/>
      <c r="AV17" s="3517"/>
      <c r="AW17" s="3219">
        <f>AH17+SUM(AL17:AV19)</f>
        <v>0</v>
      </c>
      <c r="AX17" s="3220"/>
      <c r="AY17" s="3220"/>
      <c r="AZ17" s="3518"/>
      <c r="BA17" s="3519"/>
      <c r="BB17" s="3520"/>
      <c r="BC17" s="597"/>
      <c r="BD17" s="200"/>
      <c r="BE17" s="200"/>
      <c r="BF17" s="744"/>
      <c r="BG17" s="3524"/>
      <c r="BH17" s="3620"/>
      <c r="BI17" s="3620"/>
      <c r="BJ17" s="3620"/>
      <c r="BK17" s="3620"/>
      <c r="BL17" s="3620"/>
      <c r="BM17" s="3620"/>
      <c r="BN17" s="3620"/>
      <c r="BO17" s="3620"/>
      <c r="BP17" s="3621"/>
      <c r="BY17" s="419"/>
    </row>
    <row r="18" spans="1:77" s="224" customFormat="1" ht="15" customHeight="1">
      <c r="A18" s="3193"/>
      <c r="B18" s="3499"/>
      <c r="C18" s="3500"/>
      <c r="D18" s="3500"/>
      <c r="E18" s="3500"/>
      <c r="F18" s="3501"/>
      <c r="G18" s="3502"/>
      <c r="H18" s="3503"/>
      <c r="I18" s="3503"/>
      <c r="J18" s="3503"/>
      <c r="K18" s="3503"/>
      <c r="L18" s="3504"/>
      <c r="M18" s="3508"/>
      <c r="N18" s="3510"/>
      <c r="O18" s="3533"/>
      <c r="P18" s="3534"/>
      <c r="Q18" s="3535"/>
      <c r="R18" s="3555"/>
      <c r="S18" s="3556"/>
      <c r="T18" s="3557"/>
      <c r="U18" s="3561"/>
      <c r="V18" s="3562"/>
      <c r="W18" s="3562"/>
      <c r="X18" s="3563"/>
      <c r="Y18" s="3270"/>
      <c r="Z18" s="3564"/>
      <c r="AA18" s="3270"/>
      <c r="AB18" s="3252"/>
      <c r="AC18" s="3253"/>
      <c r="AD18" s="3548"/>
      <c r="AE18" s="3549"/>
      <c r="AF18" s="3549"/>
      <c r="AG18" s="3549"/>
      <c r="AH18" s="3550"/>
      <c r="AI18" s="3549"/>
      <c r="AJ18" s="3549"/>
      <c r="AK18" s="3551"/>
      <c r="AL18" s="3539"/>
      <c r="AM18" s="3540"/>
      <c r="AN18" s="3541"/>
      <c r="AO18" s="3539"/>
      <c r="AP18" s="3540"/>
      <c r="AQ18" s="3540"/>
      <c r="AR18" s="3541"/>
      <c r="AS18" s="3584"/>
      <c r="AT18" s="3585"/>
      <c r="AU18" s="3585"/>
      <c r="AV18" s="3586"/>
      <c r="AW18" s="3219"/>
      <c r="AX18" s="3220"/>
      <c r="AY18" s="3220"/>
      <c r="AZ18" s="3521"/>
      <c r="BA18" s="3522"/>
      <c r="BB18" s="3523"/>
      <c r="BC18" s="597"/>
      <c r="BD18" s="200"/>
      <c r="BE18" s="200"/>
      <c r="BF18" s="744"/>
      <c r="BG18" s="3527"/>
      <c r="BH18" s="3528"/>
      <c r="BI18" s="3528"/>
      <c r="BJ18" s="3528"/>
      <c r="BK18" s="3528"/>
      <c r="BL18" s="3528"/>
      <c r="BM18" s="3528"/>
      <c r="BN18" s="3528"/>
      <c r="BO18" s="3528"/>
      <c r="BP18" s="3529"/>
    </row>
    <row r="19" spans="1:77" s="224" customFormat="1" ht="15" customHeight="1">
      <c r="A19" s="3193"/>
      <c r="B19" s="3025"/>
      <c r="C19" s="3026"/>
      <c r="D19" s="3512"/>
      <c r="E19" s="3513"/>
      <c r="F19" s="3514"/>
      <c r="G19" s="3502"/>
      <c r="H19" s="3503"/>
      <c r="I19" s="3503"/>
      <c r="J19" s="3503"/>
      <c r="K19" s="3503"/>
      <c r="L19" s="3504"/>
      <c r="M19" s="3508"/>
      <c r="N19" s="3510"/>
      <c r="O19" s="3533"/>
      <c r="P19" s="3534"/>
      <c r="Q19" s="3535"/>
      <c r="R19" s="3555"/>
      <c r="S19" s="3556"/>
      <c r="T19" s="3557"/>
      <c r="U19" s="3607"/>
      <c r="V19" s="3608"/>
      <c r="W19" s="3608"/>
      <c r="X19" s="229"/>
      <c r="Y19" s="746" t="s">
        <v>28</v>
      </c>
      <c r="Z19" s="230"/>
      <c r="AA19" s="746" t="s">
        <v>28</v>
      </c>
      <c r="AB19" s="748">
        <f>IF((X19+Z19)&gt;=12,X19+Z19-12,X19+Z19)</f>
        <v>0</v>
      </c>
      <c r="AC19" s="746" t="s">
        <v>28</v>
      </c>
      <c r="AD19" s="810" t="s">
        <v>27</v>
      </c>
      <c r="AE19" s="3616"/>
      <c r="AF19" s="3616"/>
      <c r="AG19" s="811" t="s">
        <v>17</v>
      </c>
      <c r="AH19" s="812" t="s">
        <v>27</v>
      </c>
      <c r="AI19" s="3616"/>
      <c r="AJ19" s="3616"/>
      <c r="AK19" s="813" t="s">
        <v>17</v>
      </c>
      <c r="AL19" s="3617"/>
      <c r="AM19" s="3618"/>
      <c r="AN19" s="3619"/>
      <c r="AO19" s="3539"/>
      <c r="AP19" s="3540"/>
      <c r="AQ19" s="3540"/>
      <c r="AR19" s="3541"/>
      <c r="AS19" s="3611"/>
      <c r="AT19" s="3612"/>
      <c r="AU19" s="3612"/>
      <c r="AV19" s="3613"/>
      <c r="AW19" s="3219"/>
      <c r="AX19" s="3220"/>
      <c r="AY19" s="3220"/>
      <c r="AZ19" s="3614"/>
      <c r="BA19" s="3603"/>
      <c r="BB19" s="3615"/>
      <c r="BC19" s="753"/>
      <c r="BD19" s="754"/>
      <c r="BE19" s="754"/>
      <c r="BF19" s="755"/>
      <c r="BG19" s="3578"/>
      <c r="BH19" s="3579"/>
      <c r="BI19" s="3579"/>
      <c r="BJ19" s="3579"/>
      <c r="BK19" s="3579"/>
      <c r="BL19" s="3579"/>
      <c r="BM19" s="3579"/>
      <c r="BN19" s="3579"/>
      <c r="BO19" s="3579"/>
      <c r="BP19" s="3580"/>
    </row>
    <row r="20" spans="1:77" s="224" customFormat="1" ht="15" customHeight="1">
      <c r="A20" s="3306">
        <v>4</v>
      </c>
      <c r="B20" s="3496"/>
      <c r="C20" s="3497"/>
      <c r="D20" s="3497"/>
      <c r="E20" s="3497"/>
      <c r="F20" s="3498"/>
      <c r="G20" s="3496"/>
      <c r="H20" s="3497"/>
      <c r="I20" s="3497"/>
      <c r="J20" s="3497"/>
      <c r="K20" s="3497"/>
      <c r="L20" s="3498"/>
      <c r="M20" s="3596"/>
      <c r="N20" s="3598"/>
      <c r="O20" s="3600"/>
      <c r="P20" s="3588"/>
      <c r="Q20" s="3601"/>
      <c r="R20" s="3602"/>
      <c r="S20" s="3603"/>
      <c r="T20" s="3604"/>
      <c r="U20" s="3605"/>
      <c r="V20" s="3606"/>
      <c r="W20" s="3606"/>
      <c r="X20" s="3594"/>
      <c r="Y20" s="3302" t="s">
        <v>98</v>
      </c>
      <c r="Z20" s="3595"/>
      <c r="AA20" s="3302" t="s">
        <v>98</v>
      </c>
      <c r="AB20" s="3304">
        <f>IF((X22+Z22)&gt;=12,X20+Z20+1,X20+Z20)</f>
        <v>0</v>
      </c>
      <c r="AC20" s="3305" t="s">
        <v>98</v>
      </c>
      <c r="AD20" s="3590"/>
      <c r="AE20" s="3591"/>
      <c r="AF20" s="3591"/>
      <c r="AG20" s="3591"/>
      <c r="AH20" s="3592"/>
      <c r="AI20" s="3591"/>
      <c r="AJ20" s="3591"/>
      <c r="AK20" s="3593"/>
      <c r="AL20" s="3539"/>
      <c r="AM20" s="3540"/>
      <c r="AN20" s="3541"/>
      <c r="AO20" s="3539"/>
      <c r="AP20" s="3540"/>
      <c r="AQ20" s="3540"/>
      <c r="AR20" s="3541"/>
      <c r="AS20" s="3584"/>
      <c r="AT20" s="3585"/>
      <c r="AU20" s="3585"/>
      <c r="AV20" s="3586"/>
      <c r="AW20" s="3219">
        <f>AH20+SUM(AL20:AV22)</f>
        <v>0</v>
      </c>
      <c r="AX20" s="3220"/>
      <c r="AY20" s="3220"/>
      <c r="AZ20" s="3521"/>
      <c r="BA20" s="3522"/>
      <c r="BB20" s="3523"/>
      <c r="BC20" s="597"/>
      <c r="BD20" s="200"/>
      <c r="BE20" s="200"/>
      <c r="BF20" s="744"/>
      <c r="BG20" s="3524"/>
      <c r="BH20" s="3525"/>
      <c r="BI20" s="3525"/>
      <c r="BJ20" s="3525"/>
      <c r="BK20" s="3525"/>
      <c r="BL20" s="3525"/>
      <c r="BM20" s="3525"/>
      <c r="BN20" s="3525"/>
      <c r="BO20" s="3525"/>
      <c r="BP20" s="3526"/>
    </row>
    <row r="21" spans="1:77" s="224" customFormat="1" ht="15" customHeight="1">
      <c r="A21" s="3193"/>
      <c r="B21" s="3499"/>
      <c r="C21" s="3500"/>
      <c r="D21" s="3500"/>
      <c r="E21" s="3500"/>
      <c r="F21" s="3501"/>
      <c r="G21" s="3502"/>
      <c r="H21" s="3503"/>
      <c r="I21" s="3503"/>
      <c r="J21" s="3503"/>
      <c r="K21" s="3503"/>
      <c r="L21" s="3504"/>
      <c r="M21" s="3508"/>
      <c r="N21" s="3510"/>
      <c r="O21" s="3533"/>
      <c r="P21" s="3534"/>
      <c r="Q21" s="3535"/>
      <c r="R21" s="3555"/>
      <c r="S21" s="3556"/>
      <c r="T21" s="3557"/>
      <c r="U21" s="3561"/>
      <c r="V21" s="3562"/>
      <c r="W21" s="3562"/>
      <c r="X21" s="3563"/>
      <c r="Y21" s="3270"/>
      <c r="Z21" s="3564"/>
      <c r="AA21" s="3270"/>
      <c r="AB21" s="3252"/>
      <c r="AC21" s="3253"/>
      <c r="AD21" s="3548"/>
      <c r="AE21" s="3549"/>
      <c r="AF21" s="3549"/>
      <c r="AG21" s="3549"/>
      <c r="AH21" s="3550"/>
      <c r="AI21" s="3549"/>
      <c r="AJ21" s="3549"/>
      <c r="AK21" s="3551"/>
      <c r="AL21" s="3539"/>
      <c r="AM21" s="3540"/>
      <c r="AN21" s="3541"/>
      <c r="AO21" s="3539"/>
      <c r="AP21" s="3540"/>
      <c r="AQ21" s="3540"/>
      <c r="AR21" s="3541"/>
      <c r="AS21" s="3584"/>
      <c r="AT21" s="3585"/>
      <c r="AU21" s="3585"/>
      <c r="AV21" s="3586"/>
      <c r="AW21" s="3219"/>
      <c r="AX21" s="3220"/>
      <c r="AY21" s="3220"/>
      <c r="AZ21" s="3521"/>
      <c r="BA21" s="3522"/>
      <c r="BB21" s="3523"/>
      <c r="BC21" s="597"/>
      <c r="BD21" s="200"/>
      <c r="BE21" s="200"/>
      <c r="BF21" s="744"/>
      <c r="BG21" s="3527"/>
      <c r="BH21" s="3528"/>
      <c r="BI21" s="3528"/>
      <c r="BJ21" s="3528"/>
      <c r="BK21" s="3528"/>
      <c r="BL21" s="3528"/>
      <c r="BM21" s="3528"/>
      <c r="BN21" s="3528"/>
      <c r="BO21" s="3528"/>
      <c r="BP21" s="3529"/>
    </row>
    <row r="22" spans="1:77" s="224" customFormat="1" ht="15" customHeight="1">
      <c r="A22" s="3307"/>
      <c r="B22" s="3025"/>
      <c r="C22" s="3026"/>
      <c r="D22" s="3512"/>
      <c r="E22" s="3513"/>
      <c r="F22" s="3514"/>
      <c r="G22" s="3499"/>
      <c r="H22" s="3500"/>
      <c r="I22" s="3500"/>
      <c r="J22" s="3500"/>
      <c r="K22" s="3500"/>
      <c r="L22" s="3501"/>
      <c r="M22" s="3597"/>
      <c r="N22" s="3599"/>
      <c r="O22" s="3581"/>
      <c r="P22" s="3582"/>
      <c r="Q22" s="3583"/>
      <c r="R22" s="3565"/>
      <c r="S22" s="3566"/>
      <c r="T22" s="3567"/>
      <c r="U22" s="3609"/>
      <c r="V22" s="3610"/>
      <c r="W22" s="3610"/>
      <c r="X22" s="267"/>
      <c r="Y22" s="757" t="s">
        <v>28</v>
      </c>
      <c r="Z22" s="268"/>
      <c r="AA22" s="757" t="s">
        <v>28</v>
      </c>
      <c r="AB22" s="759">
        <f>IF((X22+Z22)&gt;=12,X22+Z22-12,X22+Z22)</f>
        <v>0</v>
      </c>
      <c r="AC22" s="757" t="s">
        <v>28</v>
      </c>
      <c r="AD22" s="814" t="s">
        <v>27</v>
      </c>
      <c r="AE22" s="3577"/>
      <c r="AF22" s="3577"/>
      <c r="AG22" s="815" t="s">
        <v>17</v>
      </c>
      <c r="AH22" s="816" t="s">
        <v>27</v>
      </c>
      <c r="AI22" s="3577"/>
      <c r="AJ22" s="3577"/>
      <c r="AK22" s="817" t="s">
        <v>17</v>
      </c>
      <c r="AL22" s="3539"/>
      <c r="AM22" s="3540"/>
      <c r="AN22" s="3541"/>
      <c r="AO22" s="3539"/>
      <c r="AP22" s="3540"/>
      <c r="AQ22" s="3540"/>
      <c r="AR22" s="3541"/>
      <c r="AS22" s="3584"/>
      <c r="AT22" s="3585"/>
      <c r="AU22" s="3585"/>
      <c r="AV22" s="3586"/>
      <c r="AW22" s="3219"/>
      <c r="AX22" s="3220"/>
      <c r="AY22" s="3220"/>
      <c r="AZ22" s="3587"/>
      <c r="BA22" s="3588"/>
      <c r="BB22" s="3589"/>
      <c r="BC22" s="753"/>
      <c r="BD22" s="754"/>
      <c r="BE22" s="754"/>
      <c r="BF22" s="755"/>
      <c r="BG22" s="3578"/>
      <c r="BH22" s="3579"/>
      <c r="BI22" s="3579"/>
      <c r="BJ22" s="3579"/>
      <c r="BK22" s="3579"/>
      <c r="BL22" s="3579"/>
      <c r="BM22" s="3579"/>
      <c r="BN22" s="3579"/>
      <c r="BO22" s="3579"/>
      <c r="BP22" s="3580"/>
    </row>
    <row r="23" spans="1:77" s="224" customFormat="1" ht="15" customHeight="1">
      <c r="A23" s="3193">
        <v>5</v>
      </c>
      <c r="B23" s="3496"/>
      <c r="C23" s="3497"/>
      <c r="D23" s="3497"/>
      <c r="E23" s="3497"/>
      <c r="F23" s="3498"/>
      <c r="G23" s="3502"/>
      <c r="H23" s="3503"/>
      <c r="I23" s="3503"/>
      <c r="J23" s="3503"/>
      <c r="K23" s="3503"/>
      <c r="L23" s="3504"/>
      <c r="M23" s="3508"/>
      <c r="N23" s="3510"/>
      <c r="O23" s="3565"/>
      <c r="P23" s="3566"/>
      <c r="Q23" s="3567"/>
      <c r="R23" s="3555"/>
      <c r="S23" s="3556"/>
      <c r="T23" s="3557"/>
      <c r="U23" s="3561"/>
      <c r="V23" s="3562"/>
      <c r="W23" s="3562"/>
      <c r="X23" s="3563"/>
      <c r="Y23" s="3270" t="s">
        <v>98</v>
      </c>
      <c r="Z23" s="3564"/>
      <c r="AA23" s="3270" t="s">
        <v>98</v>
      </c>
      <c r="AB23" s="3252">
        <f>IF((X25+Z25)&gt;=12,X23+Z23+1,X23+Z23)</f>
        <v>0</v>
      </c>
      <c r="AC23" s="3253" t="s">
        <v>98</v>
      </c>
      <c r="AD23" s="3548"/>
      <c r="AE23" s="3549"/>
      <c r="AF23" s="3549"/>
      <c r="AG23" s="3549"/>
      <c r="AH23" s="3550"/>
      <c r="AI23" s="3549"/>
      <c r="AJ23" s="3549"/>
      <c r="AK23" s="3551"/>
      <c r="AL23" s="3552"/>
      <c r="AM23" s="3553"/>
      <c r="AN23" s="3554"/>
      <c r="AO23" s="3539"/>
      <c r="AP23" s="3540"/>
      <c r="AQ23" s="3540"/>
      <c r="AR23" s="3541"/>
      <c r="AS23" s="3515"/>
      <c r="AT23" s="3516"/>
      <c r="AU23" s="3516"/>
      <c r="AV23" s="3517"/>
      <c r="AW23" s="3219">
        <f>AH23+SUM(AL23:AV25)</f>
        <v>0</v>
      </c>
      <c r="AX23" s="3220"/>
      <c r="AY23" s="3220"/>
      <c r="AZ23" s="3518"/>
      <c r="BA23" s="3519"/>
      <c r="BB23" s="3520"/>
      <c r="BC23" s="597"/>
      <c r="BD23" s="200"/>
      <c r="BE23" s="200"/>
      <c r="BF23" s="744"/>
      <c r="BG23" s="3524"/>
      <c r="BH23" s="3525"/>
      <c r="BI23" s="3525"/>
      <c r="BJ23" s="3525"/>
      <c r="BK23" s="3525"/>
      <c r="BL23" s="3525"/>
      <c r="BM23" s="3525"/>
      <c r="BN23" s="3525"/>
      <c r="BO23" s="3525"/>
      <c r="BP23" s="3526"/>
    </row>
    <row r="24" spans="1:77" s="224" customFormat="1" ht="15" customHeight="1">
      <c r="A24" s="3193"/>
      <c r="B24" s="3499"/>
      <c r="C24" s="3500"/>
      <c r="D24" s="3500"/>
      <c r="E24" s="3500"/>
      <c r="F24" s="3501"/>
      <c r="G24" s="3502"/>
      <c r="H24" s="3503"/>
      <c r="I24" s="3503"/>
      <c r="J24" s="3503"/>
      <c r="K24" s="3503"/>
      <c r="L24" s="3504"/>
      <c r="M24" s="3508"/>
      <c r="N24" s="3510"/>
      <c r="O24" s="3533"/>
      <c r="P24" s="3534"/>
      <c r="Q24" s="3535"/>
      <c r="R24" s="3555"/>
      <c r="S24" s="3556"/>
      <c r="T24" s="3557"/>
      <c r="U24" s="3561"/>
      <c r="V24" s="3562"/>
      <c r="W24" s="3562"/>
      <c r="X24" s="3563"/>
      <c r="Y24" s="3270"/>
      <c r="Z24" s="3564"/>
      <c r="AA24" s="3270"/>
      <c r="AB24" s="3252"/>
      <c r="AC24" s="3253"/>
      <c r="AD24" s="3548"/>
      <c r="AE24" s="3549"/>
      <c r="AF24" s="3549"/>
      <c r="AG24" s="3549"/>
      <c r="AH24" s="3550"/>
      <c r="AI24" s="3549"/>
      <c r="AJ24" s="3549"/>
      <c r="AK24" s="3551"/>
      <c r="AL24" s="3539"/>
      <c r="AM24" s="3540"/>
      <c r="AN24" s="3541"/>
      <c r="AO24" s="3539"/>
      <c r="AP24" s="3540"/>
      <c r="AQ24" s="3540"/>
      <c r="AR24" s="3541"/>
      <c r="AS24" s="3584"/>
      <c r="AT24" s="3585"/>
      <c r="AU24" s="3585"/>
      <c r="AV24" s="3586"/>
      <c r="AW24" s="3219"/>
      <c r="AX24" s="3220"/>
      <c r="AY24" s="3220"/>
      <c r="AZ24" s="3521"/>
      <c r="BA24" s="3522"/>
      <c r="BB24" s="3523"/>
      <c r="BC24" s="597"/>
      <c r="BD24" s="200"/>
      <c r="BE24" s="200"/>
      <c r="BF24" s="744"/>
      <c r="BG24" s="3527"/>
      <c r="BH24" s="3528"/>
      <c r="BI24" s="3528"/>
      <c r="BJ24" s="3528"/>
      <c r="BK24" s="3528"/>
      <c r="BL24" s="3528"/>
      <c r="BM24" s="3528"/>
      <c r="BN24" s="3528"/>
      <c r="BO24" s="3528"/>
      <c r="BP24" s="3529"/>
    </row>
    <row r="25" spans="1:77" s="224" customFormat="1" ht="15" customHeight="1">
      <c r="A25" s="3193"/>
      <c r="B25" s="3025"/>
      <c r="C25" s="3026"/>
      <c r="D25" s="3512"/>
      <c r="E25" s="3513"/>
      <c r="F25" s="3514"/>
      <c r="G25" s="3502"/>
      <c r="H25" s="3503"/>
      <c r="I25" s="3503"/>
      <c r="J25" s="3503"/>
      <c r="K25" s="3503"/>
      <c r="L25" s="3504"/>
      <c r="M25" s="3508"/>
      <c r="N25" s="3510"/>
      <c r="O25" s="3533"/>
      <c r="P25" s="3534"/>
      <c r="Q25" s="3535"/>
      <c r="R25" s="3555"/>
      <c r="S25" s="3556"/>
      <c r="T25" s="3557"/>
      <c r="U25" s="3607"/>
      <c r="V25" s="3608"/>
      <c r="W25" s="3608"/>
      <c r="X25" s="229"/>
      <c r="Y25" s="746" t="s">
        <v>28</v>
      </c>
      <c r="Z25" s="230"/>
      <c r="AA25" s="746" t="s">
        <v>28</v>
      </c>
      <c r="AB25" s="748">
        <f>IF((X25+Z25)&gt;=12,X25+Z25-12,X25+Z25)</f>
        <v>0</v>
      </c>
      <c r="AC25" s="746" t="s">
        <v>28</v>
      </c>
      <c r="AD25" s="810" t="s">
        <v>27</v>
      </c>
      <c r="AE25" s="3616"/>
      <c r="AF25" s="3616"/>
      <c r="AG25" s="811" t="s">
        <v>17</v>
      </c>
      <c r="AH25" s="812" t="s">
        <v>27</v>
      </c>
      <c r="AI25" s="3616"/>
      <c r="AJ25" s="3616"/>
      <c r="AK25" s="813" t="s">
        <v>17</v>
      </c>
      <c r="AL25" s="3617"/>
      <c r="AM25" s="3618"/>
      <c r="AN25" s="3619"/>
      <c r="AO25" s="3539"/>
      <c r="AP25" s="3540"/>
      <c r="AQ25" s="3540"/>
      <c r="AR25" s="3541"/>
      <c r="AS25" s="3611"/>
      <c r="AT25" s="3612"/>
      <c r="AU25" s="3612"/>
      <c r="AV25" s="3613"/>
      <c r="AW25" s="3219"/>
      <c r="AX25" s="3220"/>
      <c r="AY25" s="3220"/>
      <c r="AZ25" s="3614"/>
      <c r="BA25" s="3603"/>
      <c r="BB25" s="3615"/>
      <c r="BC25" s="753"/>
      <c r="BD25" s="754"/>
      <c r="BE25" s="754"/>
      <c r="BF25" s="755"/>
      <c r="BG25" s="3578"/>
      <c r="BH25" s="3579"/>
      <c r="BI25" s="3579"/>
      <c r="BJ25" s="3579"/>
      <c r="BK25" s="3579"/>
      <c r="BL25" s="3579"/>
      <c r="BM25" s="3579"/>
      <c r="BN25" s="3579"/>
      <c r="BO25" s="3579"/>
      <c r="BP25" s="3580"/>
    </row>
    <row r="26" spans="1:77" s="224" customFormat="1" ht="15" customHeight="1">
      <c r="A26" s="3306">
        <v>6</v>
      </c>
      <c r="B26" s="3496"/>
      <c r="C26" s="3497"/>
      <c r="D26" s="3497"/>
      <c r="E26" s="3497"/>
      <c r="F26" s="3498"/>
      <c r="G26" s="3496"/>
      <c r="H26" s="3497"/>
      <c r="I26" s="3497"/>
      <c r="J26" s="3497"/>
      <c r="K26" s="3497"/>
      <c r="L26" s="3498"/>
      <c r="M26" s="3596"/>
      <c r="N26" s="3598"/>
      <c r="O26" s="3600"/>
      <c r="P26" s="3588"/>
      <c r="Q26" s="3601"/>
      <c r="R26" s="3602"/>
      <c r="S26" s="3603"/>
      <c r="T26" s="3604"/>
      <c r="U26" s="3605"/>
      <c r="V26" s="3606"/>
      <c r="W26" s="3606"/>
      <c r="X26" s="3594"/>
      <c r="Y26" s="3302" t="s">
        <v>98</v>
      </c>
      <c r="Z26" s="3595"/>
      <c r="AA26" s="3302" t="s">
        <v>98</v>
      </c>
      <c r="AB26" s="3304">
        <f>IF((X28+Z28)&gt;=12,X26+Z26+1,X26+Z26)</f>
        <v>0</v>
      </c>
      <c r="AC26" s="3305" t="s">
        <v>98</v>
      </c>
      <c r="AD26" s="3590"/>
      <c r="AE26" s="3591"/>
      <c r="AF26" s="3591"/>
      <c r="AG26" s="3591"/>
      <c r="AH26" s="3592"/>
      <c r="AI26" s="3591"/>
      <c r="AJ26" s="3591"/>
      <c r="AK26" s="3593"/>
      <c r="AL26" s="3539"/>
      <c r="AM26" s="3540"/>
      <c r="AN26" s="3541"/>
      <c r="AO26" s="3539"/>
      <c r="AP26" s="3540"/>
      <c r="AQ26" s="3540"/>
      <c r="AR26" s="3541"/>
      <c r="AS26" s="3584"/>
      <c r="AT26" s="3585"/>
      <c r="AU26" s="3585"/>
      <c r="AV26" s="3586"/>
      <c r="AW26" s="3219">
        <f>AH26+SUM(AL26:AV28)</f>
        <v>0</v>
      </c>
      <c r="AX26" s="3220"/>
      <c r="AY26" s="3220"/>
      <c r="AZ26" s="3521"/>
      <c r="BA26" s="3522"/>
      <c r="BB26" s="3523"/>
      <c r="BC26" s="597"/>
      <c r="BD26" s="200"/>
      <c r="BE26" s="200"/>
      <c r="BF26" s="744"/>
      <c r="BG26" s="3524"/>
      <c r="BH26" s="3525"/>
      <c r="BI26" s="3525"/>
      <c r="BJ26" s="3525"/>
      <c r="BK26" s="3525"/>
      <c r="BL26" s="3525"/>
      <c r="BM26" s="3525"/>
      <c r="BN26" s="3525"/>
      <c r="BO26" s="3525"/>
      <c r="BP26" s="3526"/>
    </row>
    <row r="27" spans="1:77" s="224" customFormat="1" ht="15" customHeight="1">
      <c r="A27" s="3193"/>
      <c r="B27" s="3499"/>
      <c r="C27" s="3500"/>
      <c r="D27" s="3500"/>
      <c r="E27" s="3500"/>
      <c r="F27" s="3501"/>
      <c r="G27" s="3502"/>
      <c r="H27" s="3503"/>
      <c r="I27" s="3503"/>
      <c r="J27" s="3503"/>
      <c r="K27" s="3503"/>
      <c r="L27" s="3504"/>
      <c r="M27" s="3508"/>
      <c r="N27" s="3510"/>
      <c r="O27" s="3533"/>
      <c r="P27" s="3534"/>
      <c r="Q27" s="3535"/>
      <c r="R27" s="3555"/>
      <c r="S27" s="3556"/>
      <c r="T27" s="3557"/>
      <c r="U27" s="3561"/>
      <c r="V27" s="3562"/>
      <c r="W27" s="3562"/>
      <c r="X27" s="3563"/>
      <c r="Y27" s="3270"/>
      <c r="Z27" s="3564"/>
      <c r="AA27" s="3270"/>
      <c r="AB27" s="3252"/>
      <c r="AC27" s="3253"/>
      <c r="AD27" s="3548"/>
      <c r="AE27" s="3549"/>
      <c r="AF27" s="3549"/>
      <c r="AG27" s="3549"/>
      <c r="AH27" s="3550"/>
      <c r="AI27" s="3549"/>
      <c r="AJ27" s="3549"/>
      <c r="AK27" s="3551"/>
      <c r="AL27" s="3539"/>
      <c r="AM27" s="3540"/>
      <c r="AN27" s="3541"/>
      <c r="AO27" s="3539"/>
      <c r="AP27" s="3540"/>
      <c r="AQ27" s="3540"/>
      <c r="AR27" s="3541"/>
      <c r="AS27" s="3584"/>
      <c r="AT27" s="3585"/>
      <c r="AU27" s="3585"/>
      <c r="AV27" s="3586"/>
      <c r="AW27" s="3219"/>
      <c r="AX27" s="3220"/>
      <c r="AY27" s="3220"/>
      <c r="AZ27" s="3521"/>
      <c r="BA27" s="3522"/>
      <c r="BB27" s="3523"/>
      <c r="BC27" s="597"/>
      <c r="BD27" s="200"/>
      <c r="BE27" s="200"/>
      <c r="BF27" s="744"/>
      <c r="BG27" s="3527"/>
      <c r="BH27" s="3528"/>
      <c r="BI27" s="3528"/>
      <c r="BJ27" s="3528"/>
      <c r="BK27" s="3528"/>
      <c r="BL27" s="3528"/>
      <c r="BM27" s="3528"/>
      <c r="BN27" s="3528"/>
      <c r="BO27" s="3528"/>
      <c r="BP27" s="3529"/>
    </row>
    <row r="28" spans="1:77" s="224" customFormat="1" ht="15" customHeight="1">
      <c r="A28" s="3307"/>
      <c r="B28" s="3025"/>
      <c r="C28" s="3026"/>
      <c r="D28" s="3512"/>
      <c r="E28" s="3513"/>
      <c r="F28" s="3514"/>
      <c r="G28" s="3499"/>
      <c r="H28" s="3500"/>
      <c r="I28" s="3500"/>
      <c r="J28" s="3500"/>
      <c r="K28" s="3500"/>
      <c r="L28" s="3501"/>
      <c r="M28" s="3597"/>
      <c r="N28" s="3599"/>
      <c r="O28" s="3581"/>
      <c r="P28" s="3582"/>
      <c r="Q28" s="3583"/>
      <c r="R28" s="3565"/>
      <c r="S28" s="3566"/>
      <c r="T28" s="3567"/>
      <c r="U28" s="3609"/>
      <c r="V28" s="3610"/>
      <c r="W28" s="3610"/>
      <c r="X28" s="267"/>
      <c r="Y28" s="757" t="s">
        <v>28</v>
      </c>
      <c r="Z28" s="268"/>
      <c r="AA28" s="757" t="s">
        <v>28</v>
      </c>
      <c r="AB28" s="759">
        <f>IF((X28+Z28)&gt;=12,X28+Z28-12,X28+Z28)</f>
        <v>0</v>
      </c>
      <c r="AC28" s="757" t="s">
        <v>28</v>
      </c>
      <c r="AD28" s="814" t="s">
        <v>27</v>
      </c>
      <c r="AE28" s="3577"/>
      <c r="AF28" s="3577"/>
      <c r="AG28" s="815" t="s">
        <v>17</v>
      </c>
      <c r="AH28" s="816" t="s">
        <v>27</v>
      </c>
      <c r="AI28" s="3577"/>
      <c r="AJ28" s="3577"/>
      <c r="AK28" s="817" t="s">
        <v>17</v>
      </c>
      <c r="AL28" s="3539"/>
      <c r="AM28" s="3540"/>
      <c r="AN28" s="3541"/>
      <c r="AO28" s="3539"/>
      <c r="AP28" s="3540"/>
      <c r="AQ28" s="3540"/>
      <c r="AR28" s="3541"/>
      <c r="AS28" s="3584"/>
      <c r="AT28" s="3585"/>
      <c r="AU28" s="3585"/>
      <c r="AV28" s="3586"/>
      <c r="AW28" s="3219"/>
      <c r="AX28" s="3220"/>
      <c r="AY28" s="3220"/>
      <c r="AZ28" s="3587"/>
      <c r="BA28" s="3588"/>
      <c r="BB28" s="3589"/>
      <c r="BC28" s="753"/>
      <c r="BD28" s="754"/>
      <c r="BE28" s="754"/>
      <c r="BF28" s="755"/>
      <c r="BG28" s="3578"/>
      <c r="BH28" s="3579"/>
      <c r="BI28" s="3579"/>
      <c r="BJ28" s="3579"/>
      <c r="BK28" s="3579"/>
      <c r="BL28" s="3579"/>
      <c r="BM28" s="3579"/>
      <c r="BN28" s="3579"/>
      <c r="BO28" s="3579"/>
      <c r="BP28" s="3580"/>
    </row>
    <row r="29" spans="1:77" s="224" customFormat="1" ht="15" customHeight="1">
      <c r="A29" s="3193">
        <v>7</v>
      </c>
      <c r="B29" s="3496"/>
      <c r="C29" s="3497"/>
      <c r="D29" s="3497"/>
      <c r="E29" s="3497"/>
      <c r="F29" s="3498"/>
      <c r="G29" s="3502"/>
      <c r="H29" s="3503"/>
      <c r="I29" s="3503"/>
      <c r="J29" s="3503"/>
      <c r="K29" s="3503"/>
      <c r="L29" s="3504"/>
      <c r="M29" s="3508"/>
      <c r="N29" s="3510"/>
      <c r="O29" s="3565"/>
      <c r="P29" s="3566"/>
      <c r="Q29" s="3567"/>
      <c r="R29" s="3555"/>
      <c r="S29" s="3556"/>
      <c r="T29" s="3557"/>
      <c r="U29" s="3561"/>
      <c r="V29" s="3562"/>
      <c r="W29" s="3562"/>
      <c r="X29" s="3563"/>
      <c r="Y29" s="3270" t="s">
        <v>98</v>
      </c>
      <c r="Z29" s="3564"/>
      <c r="AA29" s="3270" t="s">
        <v>98</v>
      </c>
      <c r="AB29" s="3252">
        <f>IF((X31+Z31)&gt;=12,X29+Z29+1,X29+Z29)</f>
        <v>0</v>
      </c>
      <c r="AC29" s="3253" t="s">
        <v>98</v>
      </c>
      <c r="AD29" s="3548"/>
      <c r="AE29" s="3549"/>
      <c r="AF29" s="3549"/>
      <c r="AG29" s="3549"/>
      <c r="AH29" s="3550"/>
      <c r="AI29" s="3549"/>
      <c r="AJ29" s="3549"/>
      <c r="AK29" s="3551"/>
      <c r="AL29" s="3552"/>
      <c r="AM29" s="3553"/>
      <c r="AN29" s="3554"/>
      <c r="AO29" s="3539"/>
      <c r="AP29" s="3540"/>
      <c r="AQ29" s="3540"/>
      <c r="AR29" s="3541"/>
      <c r="AS29" s="3515"/>
      <c r="AT29" s="3516"/>
      <c r="AU29" s="3516"/>
      <c r="AV29" s="3517"/>
      <c r="AW29" s="3219">
        <f>AH29+SUM(AL29:AV31)</f>
        <v>0</v>
      </c>
      <c r="AX29" s="3220"/>
      <c r="AY29" s="3220"/>
      <c r="AZ29" s="3518"/>
      <c r="BA29" s="3519"/>
      <c r="BB29" s="3520"/>
      <c r="BC29" s="597"/>
      <c r="BD29" s="200"/>
      <c r="BE29" s="200"/>
      <c r="BF29" s="744"/>
      <c r="BG29" s="3524"/>
      <c r="BH29" s="3525"/>
      <c r="BI29" s="3525"/>
      <c r="BJ29" s="3525"/>
      <c r="BK29" s="3525"/>
      <c r="BL29" s="3525"/>
      <c r="BM29" s="3525"/>
      <c r="BN29" s="3525"/>
      <c r="BO29" s="3525"/>
      <c r="BP29" s="3526"/>
    </row>
    <row r="30" spans="1:77" s="224" customFormat="1" ht="15" customHeight="1">
      <c r="A30" s="3193"/>
      <c r="B30" s="3499"/>
      <c r="C30" s="3500"/>
      <c r="D30" s="3500"/>
      <c r="E30" s="3500"/>
      <c r="F30" s="3501"/>
      <c r="G30" s="3502"/>
      <c r="H30" s="3503"/>
      <c r="I30" s="3503"/>
      <c r="J30" s="3503"/>
      <c r="K30" s="3503"/>
      <c r="L30" s="3504"/>
      <c r="M30" s="3508"/>
      <c r="N30" s="3510"/>
      <c r="O30" s="3533"/>
      <c r="P30" s="3534"/>
      <c r="Q30" s="3535"/>
      <c r="R30" s="3555"/>
      <c r="S30" s="3556"/>
      <c r="T30" s="3557"/>
      <c r="U30" s="3561"/>
      <c r="V30" s="3562"/>
      <c r="W30" s="3562"/>
      <c r="X30" s="3563"/>
      <c r="Y30" s="3270"/>
      <c r="Z30" s="3564"/>
      <c r="AA30" s="3270"/>
      <c r="AB30" s="3252"/>
      <c r="AC30" s="3253"/>
      <c r="AD30" s="3548"/>
      <c r="AE30" s="3549"/>
      <c r="AF30" s="3549"/>
      <c r="AG30" s="3549"/>
      <c r="AH30" s="3550"/>
      <c r="AI30" s="3549"/>
      <c r="AJ30" s="3549"/>
      <c r="AK30" s="3551"/>
      <c r="AL30" s="3539"/>
      <c r="AM30" s="3540"/>
      <c r="AN30" s="3541"/>
      <c r="AO30" s="3539"/>
      <c r="AP30" s="3540"/>
      <c r="AQ30" s="3540"/>
      <c r="AR30" s="3541"/>
      <c r="AS30" s="3542"/>
      <c r="AT30" s="3543"/>
      <c r="AU30" s="3543"/>
      <c r="AV30" s="3544"/>
      <c r="AW30" s="3219"/>
      <c r="AX30" s="3220"/>
      <c r="AY30" s="3220"/>
      <c r="AZ30" s="3521"/>
      <c r="BA30" s="3522"/>
      <c r="BB30" s="3523"/>
      <c r="BC30" s="597"/>
      <c r="BD30" s="200"/>
      <c r="BE30" s="200"/>
      <c r="BF30" s="744"/>
      <c r="BG30" s="3527"/>
      <c r="BH30" s="3528"/>
      <c r="BI30" s="3528"/>
      <c r="BJ30" s="3528"/>
      <c r="BK30" s="3528"/>
      <c r="BL30" s="3528"/>
      <c r="BM30" s="3528"/>
      <c r="BN30" s="3528"/>
      <c r="BO30" s="3528"/>
      <c r="BP30" s="3529"/>
    </row>
    <row r="31" spans="1:77" s="224" customFormat="1" ht="15" customHeight="1" thickBot="1">
      <c r="A31" s="3194"/>
      <c r="B31" s="3025"/>
      <c r="C31" s="3026"/>
      <c r="D31" s="3512"/>
      <c r="E31" s="3513"/>
      <c r="F31" s="3514"/>
      <c r="G31" s="3505"/>
      <c r="H31" s="3506"/>
      <c r="I31" s="3506"/>
      <c r="J31" s="3506"/>
      <c r="K31" s="3506"/>
      <c r="L31" s="3507"/>
      <c r="M31" s="3509"/>
      <c r="N31" s="3511"/>
      <c r="O31" s="3536"/>
      <c r="P31" s="3537"/>
      <c r="Q31" s="3538"/>
      <c r="R31" s="3558"/>
      <c r="S31" s="3559"/>
      <c r="T31" s="3560"/>
      <c r="U31" s="3545"/>
      <c r="V31" s="3546"/>
      <c r="W31" s="3546"/>
      <c r="X31" s="808"/>
      <c r="Y31" s="765" t="s">
        <v>28</v>
      </c>
      <c r="Z31" s="809"/>
      <c r="AA31" s="765" t="s">
        <v>28</v>
      </c>
      <c r="AB31" s="767">
        <f>IF((X31+Z31)&gt;=12,X31+Z31-12,X31+Z31)</f>
        <v>0</v>
      </c>
      <c r="AC31" s="768" t="s">
        <v>28</v>
      </c>
      <c r="AD31" s="818" t="s">
        <v>27</v>
      </c>
      <c r="AE31" s="3547"/>
      <c r="AF31" s="3547"/>
      <c r="AG31" s="819" t="s">
        <v>17</v>
      </c>
      <c r="AH31" s="820" t="s">
        <v>27</v>
      </c>
      <c r="AI31" s="3547"/>
      <c r="AJ31" s="3547"/>
      <c r="AK31" s="821" t="s">
        <v>17</v>
      </c>
      <c r="AL31" s="3568"/>
      <c r="AM31" s="3569"/>
      <c r="AN31" s="3570"/>
      <c r="AO31" s="3571"/>
      <c r="AP31" s="3572"/>
      <c r="AQ31" s="3572"/>
      <c r="AR31" s="3573"/>
      <c r="AS31" s="3574"/>
      <c r="AT31" s="3575"/>
      <c r="AU31" s="3575"/>
      <c r="AV31" s="3576"/>
      <c r="AW31" s="3221"/>
      <c r="AX31" s="3222"/>
      <c r="AY31" s="3222"/>
      <c r="AZ31" s="3493"/>
      <c r="BA31" s="3494"/>
      <c r="BB31" s="3495"/>
      <c r="BC31" s="10"/>
      <c r="BD31" s="4"/>
      <c r="BE31" s="4"/>
      <c r="BF31" s="438"/>
      <c r="BG31" s="3530"/>
      <c r="BH31" s="3531"/>
      <c r="BI31" s="3531"/>
      <c r="BJ31" s="3531"/>
      <c r="BK31" s="3531"/>
      <c r="BL31" s="3531"/>
      <c r="BM31" s="3531"/>
      <c r="BN31" s="3531"/>
      <c r="BO31" s="3531"/>
      <c r="BP31" s="3532"/>
    </row>
    <row r="32" spans="1:77" s="224" customFormat="1" ht="14.1" customHeight="1">
      <c r="A32" s="3171" t="s">
        <v>949</v>
      </c>
      <c r="B32" s="3172"/>
      <c r="C32" s="3172"/>
      <c r="D32" s="3172"/>
      <c r="E32" s="3172"/>
      <c r="F32" s="3172"/>
      <c r="G32" s="3172"/>
      <c r="H32" s="3172"/>
      <c r="I32" s="3172"/>
      <c r="J32" s="3172"/>
      <c r="K32" s="3172"/>
      <c r="L32" s="3172"/>
      <c r="M32" s="3172"/>
      <c r="N32" s="3172"/>
      <c r="O32" s="3172"/>
      <c r="P32" s="3172"/>
      <c r="Q32" s="3172"/>
      <c r="R32" s="3172"/>
      <c r="S32" s="3172"/>
      <c r="T32" s="3172"/>
      <c r="U32" s="3172"/>
      <c r="V32" s="3172"/>
      <c r="W32" s="3173"/>
      <c r="X32" s="773" t="str">
        <f>IFERROR((X11+X14+X17+X20+X23+X26+X29)/COUNTA(G11:L31),"")</f>
        <v/>
      </c>
      <c r="Y32" s="774" t="s">
        <v>98</v>
      </c>
      <c r="Z32" s="775" t="str">
        <f>IFERROR((Z11+Z14+Z17+Z20+Z23+Z26+Z29)/COUNTA(G11:L31),"")</f>
        <v/>
      </c>
      <c r="AA32" s="776" t="s">
        <v>98</v>
      </c>
      <c r="AB32" s="775">
        <f>BU33</f>
        <v>0</v>
      </c>
      <c r="AC32" s="774" t="s">
        <v>98</v>
      </c>
      <c r="AD32" s="3177" t="str">
        <f>IFERROR(SUM(AD11,AD14,AD17,AD20,AD23,AD26,AD29)/COUNTA(AD11,AD14,AD17,AD20,AD23,AD26,AD29),"")</f>
        <v/>
      </c>
      <c r="AE32" s="3178"/>
      <c r="AF32" s="3178"/>
      <c r="AG32" s="3179"/>
      <c r="AH32" s="3177" t="str">
        <f>IFERROR(SUM(AH11,AH14,AH17,AH20,AH23,AH26,AH29)/COUNTA(AH11,AH14,AH17,AH20,AH23,AH26,AH29),"")</f>
        <v/>
      </c>
      <c r="AI32" s="3178"/>
      <c r="AJ32" s="3178"/>
      <c r="AK32" s="3179"/>
      <c r="AL32" s="3183"/>
      <c r="AM32" s="3184"/>
      <c r="AN32" s="3184"/>
      <c r="AO32" s="3184"/>
      <c r="AP32" s="3184"/>
      <c r="AQ32" s="3184"/>
      <c r="AR32" s="3184"/>
      <c r="AS32" s="3184"/>
      <c r="AT32" s="3184"/>
      <c r="AU32" s="3184"/>
      <c r="AV32" s="3185"/>
      <c r="AW32" s="3189" t="str">
        <f>IFERROR(SUM(AW11:AY31)/COUNTA(G11:L31),"")</f>
        <v/>
      </c>
      <c r="AX32" s="3190"/>
      <c r="AY32" s="3190"/>
      <c r="AZ32" s="3147" t="str">
        <f>IFERROR(AVERAGE(AZ11,AZ14,AZ17,AZ20,AZ23,AZ26,AZ29),"")</f>
        <v/>
      </c>
      <c r="BA32" s="3148"/>
      <c r="BB32" s="3149"/>
      <c r="BC32" s="3153"/>
      <c r="BD32" s="3154"/>
      <c r="BE32" s="3154"/>
      <c r="BF32" s="3155"/>
      <c r="BG32" s="3159"/>
      <c r="BH32" s="3160"/>
      <c r="BI32" s="3160"/>
      <c r="BJ32" s="3160"/>
      <c r="BK32" s="3160"/>
      <c r="BL32" s="3160"/>
      <c r="BM32" s="3160"/>
      <c r="BN32" s="3160"/>
      <c r="BO32" s="3160"/>
      <c r="BP32" s="3161"/>
      <c r="BT32" s="777">
        <f>INT(BT33/12)</f>
        <v>0</v>
      </c>
      <c r="BU32" s="777">
        <f>MOD(BT33,12)</f>
        <v>0</v>
      </c>
    </row>
    <row r="33" spans="1:74" s="224" customFormat="1" ht="14.1" customHeight="1" thickBot="1">
      <c r="A33" s="3174"/>
      <c r="B33" s="3175"/>
      <c r="C33" s="3175"/>
      <c r="D33" s="3175"/>
      <c r="E33" s="3175"/>
      <c r="F33" s="3175"/>
      <c r="G33" s="3175"/>
      <c r="H33" s="3175"/>
      <c r="I33" s="3175"/>
      <c r="J33" s="3175"/>
      <c r="K33" s="3175"/>
      <c r="L33" s="3175"/>
      <c r="M33" s="3175"/>
      <c r="N33" s="3175"/>
      <c r="O33" s="3175"/>
      <c r="P33" s="3175"/>
      <c r="Q33" s="3175"/>
      <c r="R33" s="3175"/>
      <c r="S33" s="3175"/>
      <c r="T33" s="3175"/>
      <c r="U33" s="3175"/>
      <c r="V33" s="3175"/>
      <c r="W33" s="3176"/>
      <c r="X33" s="778" t="str">
        <f>IFERROR((X13+X16+X19+X22+X25+X28+X31)/COUNTA(G11:L31),"")</f>
        <v/>
      </c>
      <c r="Y33" s="779" t="s">
        <v>28</v>
      </c>
      <c r="Z33" s="780" t="str">
        <f>IFERROR((Z13+Z16+Z19+Z22+Z25+Z28+Z31)/COUNTA(G11:L31),"")</f>
        <v/>
      </c>
      <c r="AA33" s="779" t="s">
        <v>28</v>
      </c>
      <c r="AB33" s="780">
        <f>BU32</f>
        <v>0</v>
      </c>
      <c r="AC33" s="779" t="s">
        <v>28</v>
      </c>
      <c r="AD33" s="3180"/>
      <c r="AE33" s="3181"/>
      <c r="AF33" s="3181"/>
      <c r="AG33" s="3182"/>
      <c r="AH33" s="3180"/>
      <c r="AI33" s="3181"/>
      <c r="AJ33" s="3181"/>
      <c r="AK33" s="3182"/>
      <c r="AL33" s="3186"/>
      <c r="AM33" s="3187"/>
      <c r="AN33" s="3187"/>
      <c r="AO33" s="3187"/>
      <c r="AP33" s="3187"/>
      <c r="AQ33" s="3187"/>
      <c r="AR33" s="3187"/>
      <c r="AS33" s="3187"/>
      <c r="AT33" s="3187"/>
      <c r="AU33" s="3187"/>
      <c r="AV33" s="3188"/>
      <c r="AW33" s="3191"/>
      <c r="AX33" s="3192"/>
      <c r="AY33" s="3192"/>
      <c r="AZ33" s="3150"/>
      <c r="BA33" s="3151"/>
      <c r="BB33" s="3152"/>
      <c r="BC33" s="3156"/>
      <c r="BD33" s="3157"/>
      <c r="BE33" s="3157"/>
      <c r="BF33" s="3158"/>
      <c r="BG33" s="3162"/>
      <c r="BH33" s="3163"/>
      <c r="BI33" s="3163"/>
      <c r="BJ33" s="3163"/>
      <c r="BK33" s="3163"/>
      <c r="BL33" s="3163"/>
      <c r="BM33" s="3163"/>
      <c r="BN33" s="3163"/>
      <c r="BO33" s="3163"/>
      <c r="BP33" s="3164"/>
      <c r="BT33" s="777">
        <f>IFERROR(SUM(AB13,AB16,AB19,AB22,AB25,AB28,AB31)/COUNTA(G11:L31),0)</f>
        <v>0</v>
      </c>
      <c r="BU33" s="777">
        <f>IFERROR(SUM(AB11,AB14,AB17,AB20,AB23,AB26,AB29)/COUNTA(G11:L31),0)</f>
        <v>0</v>
      </c>
    </row>
    <row r="34" spans="1:74" s="224" customFormat="1" ht="14.1" customHeight="1">
      <c r="A34" s="3165" t="s">
        <v>91</v>
      </c>
      <c r="B34" s="3165"/>
      <c r="C34" s="781" t="s">
        <v>92</v>
      </c>
      <c r="D34" s="3166" t="s">
        <v>1386</v>
      </c>
      <c r="E34" s="3166"/>
      <c r="F34" s="3166"/>
      <c r="G34" s="3166"/>
      <c r="H34" s="3166"/>
      <c r="I34" s="3166"/>
      <c r="J34" s="3166"/>
      <c r="K34" s="3166"/>
      <c r="L34" s="3166"/>
      <c r="M34" s="3166"/>
      <c r="N34" s="3166"/>
      <c r="O34" s="3166"/>
      <c r="P34" s="3166"/>
      <c r="Q34" s="3166"/>
      <c r="R34" s="3166"/>
      <c r="S34" s="3166"/>
      <c r="T34" s="3166"/>
      <c r="U34" s="3166"/>
      <c r="V34" s="3166"/>
      <c r="W34" s="3166"/>
      <c r="X34" s="3166"/>
      <c r="Y34" s="3166"/>
      <c r="Z34" s="3166"/>
      <c r="AA34" s="3166"/>
      <c r="AB34" s="3166"/>
      <c r="AC34" s="3166"/>
      <c r="AD34" s="3166"/>
      <c r="AE34" s="3166"/>
      <c r="AF34" s="3166"/>
      <c r="AG34" s="3166"/>
      <c r="AH34" s="3166"/>
      <c r="AI34" s="3166"/>
      <c r="AJ34" s="3166"/>
      <c r="AK34" s="3166"/>
      <c r="AL34" s="3166"/>
      <c r="AM34" s="3166"/>
      <c r="AN34" s="3166"/>
      <c r="AO34" s="3166"/>
      <c r="AP34" s="3166"/>
      <c r="AQ34" s="3166"/>
      <c r="AR34" s="3166"/>
      <c r="AS34" s="3166"/>
      <c r="AT34" s="3166"/>
      <c r="AU34" s="3166"/>
      <c r="AV34" s="3166"/>
      <c r="AW34" s="3166"/>
      <c r="AX34" s="3166"/>
      <c r="AY34" s="3166"/>
      <c r="AZ34" s="3166"/>
      <c r="BA34" s="3166"/>
      <c r="BB34" s="3166"/>
      <c r="BC34" s="3166"/>
      <c r="BD34" s="3166"/>
      <c r="BE34" s="3166"/>
      <c r="BF34" s="3166"/>
      <c r="BG34" s="3166"/>
      <c r="BH34" s="3166"/>
      <c r="BI34" s="3166"/>
      <c r="BJ34" s="3166"/>
      <c r="BK34" s="3166"/>
      <c r="BL34" s="3166"/>
      <c r="BM34" s="3166"/>
      <c r="BN34" s="3166"/>
      <c r="BO34" s="3166"/>
      <c r="BP34" s="3166"/>
    </row>
    <row r="35" spans="1:74" s="224" customFormat="1" ht="14.1" customHeight="1">
      <c r="A35" s="782"/>
      <c r="B35" s="782"/>
      <c r="C35" s="783"/>
      <c r="D35" s="1683"/>
      <c r="E35" s="1683"/>
      <c r="F35" s="1683"/>
      <c r="G35" s="1683"/>
      <c r="H35" s="1683"/>
      <c r="I35" s="1683"/>
      <c r="J35" s="1683"/>
      <c r="K35" s="1683"/>
      <c r="L35" s="1683"/>
      <c r="M35" s="1683"/>
      <c r="N35" s="1683"/>
      <c r="O35" s="1683"/>
      <c r="P35" s="1683"/>
      <c r="Q35" s="1683"/>
      <c r="R35" s="1683"/>
      <c r="S35" s="1683"/>
      <c r="T35" s="1683"/>
      <c r="U35" s="1683"/>
      <c r="V35" s="1683"/>
      <c r="W35" s="1683"/>
      <c r="X35" s="1683"/>
      <c r="Y35" s="1683"/>
      <c r="Z35" s="1683"/>
      <c r="AA35" s="1683"/>
      <c r="AB35" s="1683"/>
      <c r="AC35" s="1683"/>
      <c r="AD35" s="1683"/>
      <c r="AE35" s="1683"/>
      <c r="AF35" s="1683"/>
      <c r="AG35" s="1683"/>
      <c r="AH35" s="1683"/>
      <c r="AI35" s="1683"/>
      <c r="AJ35" s="1683"/>
      <c r="AK35" s="1683"/>
      <c r="AL35" s="1683"/>
      <c r="AM35" s="1683"/>
      <c r="AN35" s="1683"/>
      <c r="AO35" s="1683"/>
      <c r="AP35" s="1683"/>
      <c r="AQ35" s="1683"/>
      <c r="AR35" s="1683"/>
      <c r="AS35" s="1683"/>
      <c r="AT35" s="1683"/>
      <c r="AU35" s="1683"/>
      <c r="AV35" s="1683"/>
      <c r="AW35" s="1683"/>
      <c r="AX35" s="1683"/>
      <c r="AY35" s="1683"/>
      <c r="AZ35" s="1683"/>
      <c r="BA35" s="1683"/>
      <c r="BB35" s="1683"/>
      <c r="BC35" s="1683"/>
      <c r="BD35" s="1683"/>
      <c r="BE35" s="1683"/>
      <c r="BF35" s="1683"/>
      <c r="BG35" s="1683"/>
      <c r="BH35" s="1683"/>
      <c r="BI35" s="1683"/>
      <c r="BJ35" s="1683"/>
      <c r="BK35" s="1683"/>
      <c r="BL35" s="1683"/>
      <c r="BM35" s="1683"/>
      <c r="BN35" s="1683"/>
      <c r="BO35" s="1683"/>
      <c r="BP35" s="1683"/>
    </row>
    <row r="36" spans="1:74" s="224" customFormat="1" ht="12" customHeight="1">
      <c r="B36" s="669"/>
      <c r="C36" s="783" t="s">
        <v>864</v>
      </c>
      <c r="D36" s="3167" t="s">
        <v>1439</v>
      </c>
      <c r="E36" s="3167"/>
      <c r="F36" s="3167"/>
      <c r="G36" s="3167"/>
      <c r="H36" s="3167"/>
      <c r="I36" s="3167"/>
      <c r="J36" s="3167"/>
      <c r="K36" s="3167"/>
      <c r="L36" s="3167"/>
      <c r="M36" s="3167"/>
      <c r="N36" s="3167"/>
      <c r="O36" s="3167"/>
      <c r="P36" s="3167"/>
      <c r="Q36" s="3167"/>
      <c r="R36" s="3167"/>
      <c r="S36" s="3167"/>
      <c r="T36" s="3167"/>
      <c r="U36" s="3167"/>
      <c r="V36" s="3167"/>
      <c r="W36" s="3167"/>
      <c r="X36" s="3167"/>
      <c r="Y36" s="3167"/>
      <c r="Z36" s="3167"/>
      <c r="AA36" s="3167"/>
      <c r="AB36" s="3167"/>
      <c r="AC36" s="3167"/>
      <c r="AD36" s="3167"/>
      <c r="AE36" s="3167"/>
      <c r="AF36" s="3167"/>
      <c r="AG36" s="3167"/>
      <c r="AH36" s="3167"/>
      <c r="AI36" s="3167"/>
      <c r="AJ36" s="3167"/>
      <c r="AK36" s="3167"/>
      <c r="AL36" s="3167"/>
      <c r="AM36" s="3167"/>
      <c r="AN36" s="3167"/>
      <c r="AO36" s="3167"/>
      <c r="AP36" s="3167"/>
      <c r="AQ36" s="3167"/>
      <c r="AR36" s="3167"/>
      <c r="AS36" s="3167"/>
      <c r="AT36" s="3167"/>
      <c r="AU36" s="3167"/>
      <c r="AV36" s="3167"/>
      <c r="AW36" s="3167"/>
      <c r="AX36" s="3167"/>
      <c r="AY36" s="3167"/>
      <c r="AZ36" s="3167"/>
      <c r="BA36" s="3167"/>
      <c r="BB36" s="3167"/>
      <c r="BC36" s="3167"/>
      <c r="BD36" s="3167"/>
      <c r="BE36" s="3167"/>
      <c r="BF36" s="3167"/>
      <c r="BG36" s="3167"/>
      <c r="BH36" s="3167"/>
      <c r="BI36" s="3167"/>
      <c r="BJ36" s="3167"/>
      <c r="BK36" s="3167"/>
      <c r="BL36" s="3167"/>
      <c r="BM36" s="3167"/>
      <c r="BN36" s="3167"/>
      <c r="BO36" s="3167"/>
      <c r="BP36" s="3167"/>
    </row>
    <row r="37" spans="1:74" s="224" customFormat="1" ht="12" customHeight="1">
      <c r="C37" s="783" t="s">
        <v>865</v>
      </c>
      <c r="D37" s="2104" t="s">
        <v>1041</v>
      </c>
      <c r="E37" s="2104"/>
      <c r="F37" s="2104"/>
      <c r="G37" s="2104"/>
      <c r="H37" s="2104"/>
      <c r="I37" s="2104"/>
      <c r="J37" s="2104"/>
      <c r="K37" s="2104"/>
      <c r="L37" s="2104"/>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2104"/>
      <c r="AP37" s="2104"/>
      <c r="AQ37" s="2104"/>
      <c r="AR37" s="2104"/>
      <c r="AS37" s="2104"/>
      <c r="AT37" s="2104"/>
      <c r="AU37" s="2104"/>
      <c r="AV37" s="2104"/>
      <c r="AW37" s="2104"/>
      <c r="AX37" s="2104"/>
      <c r="AY37" s="2104"/>
      <c r="AZ37" s="2104"/>
      <c r="BA37" s="2104"/>
      <c r="BB37" s="2104"/>
      <c r="BC37" s="2104"/>
      <c r="BD37" s="2104"/>
      <c r="BE37" s="2104"/>
      <c r="BF37" s="2104"/>
      <c r="BG37" s="2104"/>
      <c r="BH37" s="2104"/>
      <c r="BI37" s="2104"/>
      <c r="BJ37" s="2104"/>
      <c r="BK37" s="2104"/>
      <c r="BL37" s="2104"/>
      <c r="BM37" s="2104"/>
      <c r="BN37" s="2104"/>
      <c r="BO37" s="2104"/>
      <c r="BP37" s="2104"/>
    </row>
    <row r="38" spans="1:74" s="224" customFormat="1" ht="12" customHeight="1">
      <c r="D38" s="2104"/>
      <c r="E38" s="2104"/>
      <c r="F38" s="2104"/>
      <c r="G38" s="2104"/>
      <c r="H38" s="2104"/>
      <c r="I38" s="2104"/>
      <c r="J38" s="2104"/>
      <c r="K38" s="2104"/>
      <c r="L38" s="2104"/>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2104"/>
      <c r="AP38" s="2104"/>
      <c r="AQ38" s="2104"/>
      <c r="AR38" s="2104"/>
      <c r="AS38" s="2104"/>
      <c r="AT38" s="2104"/>
      <c r="AU38" s="2104"/>
      <c r="AV38" s="2104"/>
      <c r="AW38" s="2104"/>
      <c r="AX38" s="2104"/>
      <c r="AY38" s="2104"/>
      <c r="AZ38" s="2104"/>
      <c r="BA38" s="2104"/>
      <c r="BB38" s="2104"/>
      <c r="BC38" s="2104"/>
      <c r="BD38" s="2104"/>
      <c r="BE38" s="2104"/>
      <c r="BF38" s="2104"/>
      <c r="BG38" s="2104"/>
      <c r="BH38" s="2104"/>
      <c r="BI38" s="2104"/>
      <c r="BJ38" s="2104"/>
      <c r="BK38" s="2104"/>
      <c r="BL38" s="2104"/>
      <c r="BM38" s="2104"/>
      <c r="BN38" s="2104"/>
      <c r="BO38" s="2104"/>
      <c r="BP38" s="2104"/>
    </row>
    <row r="39" spans="1:74" s="224" customFormat="1" ht="12" customHeight="1">
      <c r="C39" s="783" t="s">
        <v>866</v>
      </c>
      <c r="D39" s="2104" t="s">
        <v>1278</v>
      </c>
      <c r="E39" s="2104"/>
      <c r="F39" s="2104"/>
      <c r="G39" s="2104"/>
      <c r="H39" s="2104"/>
      <c r="I39" s="2104"/>
      <c r="J39" s="2104"/>
      <c r="K39" s="2104"/>
      <c r="L39" s="2104"/>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2104"/>
      <c r="AP39" s="2104"/>
      <c r="AQ39" s="2104"/>
      <c r="AR39" s="2104"/>
      <c r="AS39" s="2104"/>
      <c r="AT39" s="2104"/>
      <c r="AU39" s="2104"/>
      <c r="AV39" s="2104"/>
      <c r="AW39" s="2104"/>
      <c r="AX39" s="2104"/>
      <c r="AY39" s="2104"/>
      <c r="AZ39" s="2104"/>
      <c r="BA39" s="2104"/>
      <c r="BB39" s="2104"/>
      <c r="BC39" s="2104"/>
      <c r="BD39" s="2104"/>
      <c r="BE39" s="2104"/>
      <c r="BF39" s="2104"/>
      <c r="BG39" s="2104"/>
      <c r="BH39" s="2104"/>
      <c r="BI39" s="2104"/>
      <c r="BJ39" s="2104"/>
      <c r="BK39" s="2104"/>
      <c r="BL39" s="2104"/>
      <c r="BM39" s="2104"/>
      <c r="BN39" s="2104"/>
      <c r="BO39" s="2104"/>
      <c r="BP39" s="2104"/>
    </row>
    <row r="40" spans="1:74" s="224" customFormat="1" ht="12" customHeight="1">
      <c r="D40" s="2104"/>
      <c r="E40" s="2104"/>
      <c r="F40" s="2104"/>
      <c r="G40" s="2104"/>
      <c r="H40" s="2104"/>
      <c r="I40" s="2104"/>
      <c r="J40" s="2104"/>
      <c r="K40" s="2104"/>
      <c r="L40" s="2104"/>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c r="AS40" s="2104"/>
      <c r="AT40" s="2104"/>
      <c r="AU40" s="2104"/>
      <c r="AV40" s="2104"/>
      <c r="AW40" s="2104"/>
      <c r="AX40" s="2104"/>
      <c r="AY40" s="2104"/>
      <c r="AZ40" s="2104"/>
      <c r="BA40" s="2104"/>
      <c r="BB40" s="2104"/>
      <c r="BC40" s="2104"/>
      <c r="BD40" s="2104"/>
      <c r="BE40" s="2104"/>
      <c r="BF40" s="2104"/>
      <c r="BG40" s="2104"/>
      <c r="BH40" s="2104"/>
      <c r="BI40" s="2104"/>
      <c r="BJ40" s="2104"/>
      <c r="BK40" s="2104"/>
      <c r="BL40" s="2104"/>
      <c r="BM40" s="2104"/>
      <c r="BN40" s="2104"/>
      <c r="BO40" s="2104"/>
      <c r="BP40" s="2104"/>
    </row>
    <row r="41" spans="1:74" s="224" customFormat="1" ht="12" customHeight="1">
      <c r="C41" s="784" t="s">
        <v>867</v>
      </c>
      <c r="D41" s="3141" t="s">
        <v>1440</v>
      </c>
      <c r="E41" s="3141"/>
      <c r="F41" s="3141"/>
      <c r="G41" s="3141"/>
      <c r="H41" s="3141"/>
      <c r="I41" s="3141"/>
      <c r="J41" s="3141"/>
      <c r="K41" s="3141"/>
      <c r="L41" s="3141"/>
      <c r="M41" s="3141"/>
      <c r="N41" s="3141"/>
      <c r="O41" s="3141"/>
      <c r="P41" s="3141"/>
      <c r="Q41" s="3141"/>
      <c r="R41" s="3141"/>
      <c r="S41" s="3141"/>
      <c r="T41" s="3141"/>
      <c r="U41" s="3141"/>
      <c r="V41" s="3141"/>
      <c r="W41" s="3141"/>
      <c r="X41" s="3141"/>
      <c r="Y41" s="3141"/>
      <c r="Z41" s="3141"/>
      <c r="AA41" s="3141"/>
      <c r="AB41" s="3141"/>
      <c r="AC41" s="3141"/>
      <c r="AD41" s="3141"/>
      <c r="AE41" s="3141"/>
      <c r="AF41" s="3141"/>
      <c r="AG41" s="3141"/>
      <c r="AH41" s="3141"/>
      <c r="AI41" s="3141"/>
      <c r="AJ41" s="3141"/>
      <c r="AK41" s="3141"/>
      <c r="AL41" s="3141"/>
      <c r="AM41" s="3141"/>
      <c r="AN41" s="3141"/>
      <c r="AO41" s="3141"/>
      <c r="AP41" s="3141"/>
      <c r="AQ41" s="3141"/>
      <c r="AR41" s="3141"/>
      <c r="AS41" s="3141"/>
      <c r="AT41" s="3141"/>
      <c r="AU41" s="3141"/>
      <c r="AV41" s="3141"/>
      <c r="AW41" s="3141"/>
      <c r="AX41" s="3141"/>
      <c r="AY41" s="3141"/>
      <c r="AZ41" s="3141"/>
      <c r="BA41" s="3141"/>
      <c r="BB41" s="3141"/>
      <c r="BC41" s="3141"/>
      <c r="BD41" s="3141"/>
      <c r="BE41" s="3141"/>
      <c r="BF41" s="3141"/>
      <c r="BG41" s="3141"/>
      <c r="BH41" s="3141"/>
      <c r="BI41" s="3141"/>
      <c r="BJ41" s="3141"/>
      <c r="BK41" s="3141"/>
      <c r="BL41" s="3141"/>
      <c r="BM41" s="3141"/>
      <c r="BN41" s="3141"/>
      <c r="BO41" s="3141"/>
      <c r="BP41" s="3141"/>
    </row>
    <row r="42" spans="1:74" ht="14.1" customHeight="1">
      <c r="A42" s="2836" t="s">
        <v>1528</v>
      </c>
      <c r="B42" s="3421"/>
      <c r="C42" s="3421"/>
      <c r="D42" s="3421"/>
      <c r="E42" s="3421"/>
      <c r="F42" s="3421"/>
      <c r="G42" s="3421"/>
      <c r="H42" s="3421"/>
      <c r="I42" s="3421"/>
      <c r="J42" s="3421"/>
      <c r="K42" s="3421"/>
      <c r="L42" s="3421"/>
      <c r="M42" s="3421"/>
      <c r="N42" s="3421"/>
      <c r="O42" s="3421"/>
      <c r="P42" s="3421"/>
      <c r="Q42" s="3421"/>
      <c r="R42" s="3421"/>
      <c r="S42" s="3421"/>
      <c r="T42" s="3421"/>
      <c r="U42" s="3421"/>
      <c r="V42" s="3421"/>
      <c r="W42" s="3421"/>
      <c r="X42" s="3421"/>
      <c r="Y42" s="3421"/>
      <c r="Z42" s="3421"/>
      <c r="AA42" s="3421"/>
      <c r="AB42" s="3421"/>
      <c r="AC42" s="3421"/>
      <c r="AD42" s="3421"/>
      <c r="AE42" s="3421"/>
      <c r="AF42" s="3421"/>
      <c r="AG42" s="3421"/>
      <c r="AH42" s="3421"/>
      <c r="AI42" s="3421"/>
      <c r="AJ42" s="3421"/>
      <c r="AK42" s="3421"/>
      <c r="AL42" s="3421"/>
      <c r="AM42" s="3421"/>
      <c r="AN42" s="3421"/>
      <c r="AO42" s="3421"/>
      <c r="AP42" s="3421"/>
      <c r="AQ42" s="3421"/>
      <c r="AR42" s="3421"/>
      <c r="AS42" s="3421"/>
      <c r="AT42" s="3421"/>
      <c r="AU42" s="3421"/>
      <c r="AV42" s="3421"/>
      <c r="AW42" s="3421"/>
      <c r="AX42" s="3421"/>
      <c r="AY42" s="3421"/>
      <c r="AZ42" s="3421"/>
      <c r="BA42" s="3421"/>
      <c r="BB42" s="3421"/>
      <c r="BC42" s="3421"/>
      <c r="BD42" s="3421"/>
      <c r="BE42" s="3421"/>
      <c r="BF42" s="3421"/>
      <c r="BG42" s="3421"/>
      <c r="BH42" s="3421"/>
      <c r="BI42" s="3421"/>
      <c r="BJ42" s="3421"/>
      <c r="BK42" s="3421"/>
      <c r="BL42" s="3421"/>
      <c r="BM42" s="3421"/>
      <c r="BN42" s="3421"/>
      <c r="BO42" s="3421"/>
      <c r="BP42" s="3421"/>
      <c r="BR42" s="382"/>
      <c r="BS42" s="382"/>
      <c r="BT42" s="382"/>
      <c r="BU42" s="382"/>
      <c r="BV42" s="382"/>
    </row>
    <row r="43" spans="1:74" ht="5.0999999999999996" customHeight="1"/>
    <row r="44" spans="1:74" ht="14.1" customHeight="1">
      <c r="A44" s="3422" t="s">
        <v>1499</v>
      </c>
      <c r="B44" s="3422"/>
      <c r="C44" s="3422"/>
      <c r="D44" s="3422"/>
      <c r="E44" s="3422"/>
      <c r="F44" s="3422"/>
      <c r="G44" s="3422"/>
      <c r="H44" s="3422"/>
      <c r="I44" s="3422"/>
      <c r="J44" s="3422"/>
      <c r="K44" s="3422"/>
      <c r="L44" s="3422"/>
      <c r="M44" s="3422"/>
      <c r="N44" s="3422"/>
      <c r="O44" s="3422"/>
      <c r="P44" s="3422"/>
      <c r="Q44" s="3422"/>
      <c r="R44" s="3422"/>
      <c r="S44" s="3422"/>
      <c r="T44" s="3422"/>
      <c r="U44" s="3422"/>
      <c r="V44" s="3422"/>
      <c r="W44" s="3422"/>
      <c r="X44" s="3422"/>
      <c r="Y44" s="3422"/>
      <c r="Z44" s="3422"/>
      <c r="AA44" s="3422"/>
      <c r="AB44" s="3422"/>
      <c r="AC44" s="3422"/>
      <c r="AD44" s="3422"/>
      <c r="AE44" s="3422"/>
      <c r="AF44" s="3422"/>
      <c r="AG44" s="3422"/>
      <c r="AH44" s="3422"/>
      <c r="AI44" s="3422"/>
      <c r="AJ44" s="3422"/>
      <c r="AK44" s="3422"/>
      <c r="AL44" s="3422"/>
      <c r="AM44" s="3422"/>
      <c r="AN44" s="3422"/>
      <c r="AO44" s="3422"/>
      <c r="AP44" s="3422"/>
      <c r="AQ44" s="3422"/>
      <c r="AR44" s="3422"/>
      <c r="AS44" s="3422"/>
      <c r="AT44" s="3422"/>
      <c r="AU44" s="3422"/>
      <c r="AV44" s="3422"/>
      <c r="AW44" s="3422"/>
      <c r="AX44" s="3422"/>
      <c r="AY44" s="3422"/>
      <c r="AZ44" s="3422"/>
      <c r="BA44" s="3422"/>
      <c r="BB44" s="3422"/>
      <c r="BC44" s="3422"/>
      <c r="BD44" s="3422"/>
      <c r="BE44" s="3422"/>
      <c r="BF44" s="3422"/>
      <c r="BG44" s="3422"/>
      <c r="BH44" s="3422"/>
      <c r="BI44" s="3422"/>
      <c r="BJ44" s="3422"/>
      <c r="BK44" s="3422"/>
      <c r="BL44" s="3422"/>
      <c r="BM44" s="3422"/>
      <c r="BN44" s="3422"/>
      <c r="BO44" s="3422"/>
      <c r="BP44" s="3422"/>
    </row>
    <row r="45" spans="1:74" ht="6.95" customHeight="1" thickBot="1">
      <c r="A45" s="735"/>
      <c r="B45" s="735"/>
      <c r="C45" s="391"/>
      <c r="D45" s="391"/>
      <c r="E45" s="391"/>
      <c r="F45" s="391"/>
      <c r="G45" s="391"/>
      <c r="H45" s="391"/>
      <c r="I45" s="391"/>
      <c r="J45" s="391"/>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row>
    <row r="46" spans="1:74" s="224" customFormat="1" ht="12.95" customHeight="1">
      <c r="A46" s="3423" t="s">
        <v>56</v>
      </c>
      <c r="B46" s="3425" t="s">
        <v>57</v>
      </c>
      <c r="C46" s="3426"/>
      <c r="D46" s="3426"/>
      <c r="E46" s="3426"/>
      <c r="F46" s="3427"/>
      <c r="G46" s="3425" t="s">
        <v>52</v>
      </c>
      <c r="H46" s="3426"/>
      <c r="I46" s="3426"/>
      <c r="J46" s="3426"/>
      <c r="K46" s="3426"/>
      <c r="L46" s="3427"/>
      <c r="M46" s="3430" t="s">
        <v>53</v>
      </c>
      <c r="N46" s="3433" t="s">
        <v>947</v>
      </c>
      <c r="O46" s="3436" t="s">
        <v>948</v>
      </c>
      <c r="P46" s="3437"/>
      <c r="Q46" s="3438"/>
      <c r="R46" s="3436" t="s">
        <v>95</v>
      </c>
      <c r="S46" s="3437"/>
      <c r="T46" s="3438"/>
      <c r="U46" s="3425" t="s">
        <v>58</v>
      </c>
      <c r="V46" s="3426"/>
      <c r="W46" s="3426"/>
      <c r="X46" s="3426"/>
      <c r="Y46" s="3426"/>
      <c r="Z46" s="3426"/>
      <c r="AA46" s="3426"/>
      <c r="AB46" s="3426"/>
      <c r="AC46" s="3426"/>
      <c r="AD46" s="3456" t="s">
        <v>1277</v>
      </c>
      <c r="AE46" s="3457"/>
      <c r="AF46" s="3457"/>
      <c r="AG46" s="3457"/>
      <c r="AH46" s="3457"/>
      <c r="AI46" s="3457"/>
      <c r="AJ46" s="3457"/>
      <c r="AK46" s="3458"/>
      <c r="AL46" s="3459" t="s">
        <v>1442</v>
      </c>
      <c r="AM46" s="3460"/>
      <c r="AN46" s="3460"/>
      <c r="AO46" s="3460"/>
      <c r="AP46" s="3460"/>
      <c r="AQ46" s="3460"/>
      <c r="AR46" s="3460"/>
      <c r="AS46" s="3460"/>
      <c r="AT46" s="3460"/>
      <c r="AU46" s="3460"/>
      <c r="AV46" s="3461"/>
      <c r="AW46" s="3465" t="s">
        <v>1215</v>
      </c>
      <c r="AX46" s="3466"/>
      <c r="AY46" s="3466"/>
      <c r="AZ46" s="3469" t="s">
        <v>260</v>
      </c>
      <c r="BA46" s="3470"/>
      <c r="BB46" s="3471"/>
      <c r="BC46" s="3475" t="s">
        <v>1500</v>
      </c>
      <c r="BD46" s="3476"/>
      <c r="BE46" s="3476"/>
      <c r="BF46" s="3477"/>
      <c r="BG46" s="3484" t="s">
        <v>1385</v>
      </c>
      <c r="BH46" s="3437"/>
      <c r="BI46" s="3437"/>
      <c r="BJ46" s="3437"/>
      <c r="BK46" s="3437"/>
      <c r="BL46" s="3437"/>
      <c r="BM46" s="3437"/>
      <c r="BN46" s="3437"/>
      <c r="BO46" s="3437"/>
      <c r="BP46" s="3485"/>
    </row>
    <row r="47" spans="1:74" s="224" customFormat="1" ht="12.95" customHeight="1">
      <c r="A47" s="3424"/>
      <c r="B47" s="3207"/>
      <c r="C47" s="3394"/>
      <c r="D47" s="3394"/>
      <c r="E47" s="3394"/>
      <c r="F47" s="3270"/>
      <c r="G47" s="3207"/>
      <c r="H47" s="3394"/>
      <c r="I47" s="3394"/>
      <c r="J47" s="3394"/>
      <c r="K47" s="3394"/>
      <c r="L47" s="3270"/>
      <c r="M47" s="3431"/>
      <c r="N47" s="3434"/>
      <c r="O47" s="3261"/>
      <c r="P47" s="3262"/>
      <c r="Q47" s="3263"/>
      <c r="R47" s="3261"/>
      <c r="S47" s="3262"/>
      <c r="T47" s="3263"/>
      <c r="U47" s="3208"/>
      <c r="V47" s="3439"/>
      <c r="W47" s="3439"/>
      <c r="X47" s="3439"/>
      <c r="Y47" s="3439"/>
      <c r="Z47" s="3439"/>
      <c r="AA47" s="3439"/>
      <c r="AB47" s="3439"/>
      <c r="AC47" s="3439"/>
      <c r="AD47" s="3488" t="s">
        <v>1039</v>
      </c>
      <c r="AE47" s="3443"/>
      <c r="AF47" s="3443"/>
      <c r="AG47" s="3443"/>
      <c r="AH47" s="3442" t="s">
        <v>1040</v>
      </c>
      <c r="AI47" s="3443"/>
      <c r="AJ47" s="3443"/>
      <c r="AK47" s="3490"/>
      <c r="AL47" s="3462"/>
      <c r="AM47" s="3463"/>
      <c r="AN47" s="3463"/>
      <c r="AO47" s="3463"/>
      <c r="AP47" s="3463"/>
      <c r="AQ47" s="3463"/>
      <c r="AR47" s="3463"/>
      <c r="AS47" s="3463"/>
      <c r="AT47" s="3463"/>
      <c r="AU47" s="3463"/>
      <c r="AV47" s="3464"/>
      <c r="AW47" s="3412"/>
      <c r="AX47" s="3413"/>
      <c r="AY47" s="3413"/>
      <c r="AZ47" s="3472"/>
      <c r="BA47" s="3473"/>
      <c r="BB47" s="3474"/>
      <c r="BC47" s="3478"/>
      <c r="BD47" s="3479"/>
      <c r="BE47" s="3479"/>
      <c r="BF47" s="3480"/>
      <c r="BG47" s="3486"/>
      <c r="BH47" s="3265"/>
      <c r="BI47" s="3265"/>
      <c r="BJ47" s="3265"/>
      <c r="BK47" s="3265"/>
      <c r="BL47" s="3265"/>
      <c r="BM47" s="3265"/>
      <c r="BN47" s="3265"/>
      <c r="BO47" s="3265"/>
      <c r="BP47" s="3487"/>
    </row>
    <row r="48" spans="1:74" s="224" customFormat="1" ht="15" customHeight="1">
      <c r="A48" s="3424"/>
      <c r="B48" s="3207"/>
      <c r="C48" s="3394"/>
      <c r="D48" s="3394"/>
      <c r="E48" s="3394"/>
      <c r="F48" s="3270"/>
      <c r="G48" s="3207"/>
      <c r="H48" s="3394"/>
      <c r="I48" s="3394"/>
      <c r="J48" s="3394"/>
      <c r="K48" s="3394"/>
      <c r="L48" s="3270"/>
      <c r="M48" s="3431"/>
      <c r="N48" s="3434"/>
      <c r="O48" s="3272"/>
      <c r="P48" s="3273"/>
      <c r="Q48" s="3274"/>
      <c r="R48" s="3261"/>
      <c r="S48" s="3262"/>
      <c r="T48" s="3263"/>
      <c r="U48" s="3440" t="s">
        <v>59</v>
      </c>
      <c r="V48" s="3441"/>
      <c r="W48" s="3441"/>
      <c r="X48" s="3441"/>
      <c r="Y48" s="3441"/>
      <c r="Z48" s="3442" t="s">
        <v>61</v>
      </c>
      <c r="AA48" s="3443"/>
      <c r="AB48" s="3377" t="s">
        <v>97</v>
      </c>
      <c r="AC48" s="3378"/>
      <c r="AD48" s="3489"/>
      <c r="AE48" s="3444"/>
      <c r="AF48" s="3444"/>
      <c r="AG48" s="3444"/>
      <c r="AH48" s="3491"/>
      <c r="AI48" s="3444"/>
      <c r="AJ48" s="3444"/>
      <c r="AK48" s="3492"/>
      <c r="AL48" s="3445" t="s">
        <v>1438</v>
      </c>
      <c r="AM48" s="3446"/>
      <c r="AN48" s="3446"/>
      <c r="AO48" s="3446"/>
      <c r="AP48" s="3446"/>
      <c r="AQ48" s="3446"/>
      <c r="AR48" s="3446"/>
      <c r="AS48" s="3446"/>
      <c r="AT48" s="3446"/>
      <c r="AU48" s="3446"/>
      <c r="AV48" s="3447"/>
      <c r="AW48" s="3412"/>
      <c r="AX48" s="3413"/>
      <c r="AY48" s="3413"/>
      <c r="AZ48" s="3448" t="s">
        <v>261</v>
      </c>
      <c r="BA48" s="3449"/>
      <c r="BB48" s="3450"/>
      <c r="BC48" s="3478"/>
      <c r="BD48" s="3479"/>
      <c r="BE48" s="3479"/>
      <c r="BF48" s="3480"/>
      <c r="BG48" s="3451" t="s">
        <v>1441</v>
      </c>
      <c r="BH48" s="2025"/>
      <c r="BI48" s="2025"/>
      <c r="BJ48" s="2025"/>
      <c r="BK48" s="2025"/>
      <c r="BL48" s="2025"/>
      <c r="BM48" s="2025"/>
      <c r="BN48" s="2025"/>
      <c r="BO48" s="2025"/>
      <c r="BP48" s="3452"/>
    </row>
    <row r="49" spans="1:77" s="224" customFormat="1" ht="15" customHeight="1">
      <c r="A49" s="3424"/>
      <c r="B49" s="3309"/>
      <c r="C49" s="3428"/>
      <c r="D49" s="3428"/>
      <c r="E49" s="3428"/>
      <c r="F49" s="3429"/>
      <c r="G49" s="3207"/>
      <c r="H49" s="3394"/>
      <c r="I49" s="3394"/>
      <c r="J49" s="3394"/>
      <c r="K49" s="3394"/>
      <c r="L49" s="3270"/>
      <c r="M49" s="3431"/>
      <c r="N49" s="3434"/>
      <c r="O49" s="3412" t="s">
        <v>862</v>
      </c>
      <c r="P49" s="3413"/>
      <c r="Q49" s="3414"/>
      <c r="R49" s="3261"/>
      <c r="S49" s="3262"/>
      <c r="T49" s="3263"/>
      <c r="U49" s="3377" t="s">
        <v>1387</v>
      </c>
      <c r="V49" s="3378"/>
      <c r="W49" s="3378"/>
      <c r="X49" s="3377" t="s">
        <v>96</v>
      </c>
      <c r="Y49" s="3379"/>
      <c r="Z49" s="3444"/>
      <c r="AA49" s="3444"/>
      <c r="AB49" s="3261"/>
      <c r="AC49" s="3262"/>
      <c r="AD49" s="3489"/>
      <c r="AE49" s="3444"/>
      <c r="AF49" s="3444"/>
      <c r="AG49" s="3444"/>
      <c r="AH49" s="3491"/>
      <c r="AI49" s="3444"/>
      <c r="AJ49" s="3444"/>
      <c r="AK49" s="3492"/>
      <c r="AL49" s="3415" t="s">
        <v>1205</v>
      </c>
      <c r="AM49" s="3416"/>
      <c r="AN49" s="3417"/>
      <c r="AO49" s="3418" t="s">
        <v>259</v>
      </c>
      <c r="AP49" s="3419"/>
      <c r="AQ49" s="3419"/>
      <c r="AR49" s="3420"/>
      <c r="AS49" s="3418" t="s">
        <v>1208</v>
      </c>
      <c r="AT49" s="3419"/>
      <c r="AU49" s="3419"/>
      <c r="AV49" s="3420"/>
      <c r="AW49" s="3412"/>
      <c r="AX49" s="3413"/>
      <c r="AY49" s="3413"/>
      <c r="AZ49" s="3403"/>
      <c r="BA49" s="3404"/>
      <c r="BB49" s="3405"/>
      <c r="BC49" s="3478"/>
      <c r="BD49" s="3479"/>
      <c r="BE49" s="3479"/>
      <c r="BF49" s="3480"/>
      <c r="BG49" s="3451"/>
      <c r="BH49" s="2025"/>
      <c r="BI49" s="2025"/>
      <c r="BJ49" s="2025"/>
      <c r="BK49" s="2025"/>
      <c r="BL49" s="2025"/>
      <c r="BM49" s="2025"/>
      <c r="BN49" s="2025"/>
      <c r="BO49" s="2025"/>
      <c r="BP49" s="3452"/>
    </row>
    <row r="50" spans="1:77" s="224" customFormat="1" ht="15" customHeight="1">
      <c r="A50" s="3424"/>
      <c r="B50" s="3314" t="s">
        <v>264</v>
      </c>
      <c r="C50" s="3392"/>
      <c r="D50" s="3393"/>
      <c r="E50" s="3396" t="s">
        <v>263</v>
      </c>
      <c r="F50" s="3397"/>
      <c r="G50" s="3207"/>
      <c r="H50" s="3394"/>
      <c r="I50" s="3394"/>
      <c r="J50" s="3394"/>
      <c r="K50" s="3394"/>
      <c r="L50" s="3270"/>
      <c r="M50" s="3431"/>
      <c r="N50" s="3434"/>
      <c r="O50" s="3412"/>
      <c r="P50" s="3413"/>
      <c r="Q50" s="3414"/>
      <c r="R50" s="3261"/>
      <c r="S50" s="3262"/>
      <c r="T50" s="3263"/>
      <c r="U50" s="3261"/>
      <c r="V50" s="3262"/>
      <c r="W50" s="3262"/>
      <c r="X50" s="3261"/>
      <c r="Y50" s="3263"/>
      <c r="Z50" s="3444"/>
      <c r="AA50" s="3444"/>
      <c r="AB50" s="3261"/>
      <c r="AC50" s="3262"/>
      <c r="AD50" s="3489"/>
      <c r="AE50" s="3444"/>
      <c r="AF50" s="3444"/>
      <c r="AG50" s="3444"/>
      <c r="AH50" s="3491"/>
      <c r="AI50" s="3444"/>
      <c r="AJ50" s="3444"/>
      <c r="AK50" s="3492"/>
      <c r="AL50" s="3400" t="s">
        <v>1206</v>
      </c>
      <c r="AM50" s="3401"/>
      <c r="AN50" s="3402"/>
      <c r="AO50" s="3400" t="s">
        <v>950</v>
      </c>
      <c r="AP50" s="3401"/>
      <c r="AQ50" s="3401"/>
      <c r="AR50" s="3402"/>
      <c r="AS50" s="3400" t="s">
        <v>1209</v>
      </c>
      <c r="AT50" s="3401"/>
      <c r="AU50" s="3401"/>
      <c r="AV50" s="3402"/>
      <c r="AW50" s="3412"/>
      <c r="AX50" s="3413"/>
      <c r="AY50" s="3413"/>
      <c r="AZ50" s="3403" t="s">
        <v>262</v>
      </c>
      <c r="BA50" s="3404"/>
      <c r="BB50" s="3405"/>
      <c r="BC50" s="3478"/>
      <c r="BD50" s="3479"/>
      <c r="BE50" s="3479"/>
      <c r="BF50" s="3480"/>
      <c r="BG50" s="3451"/>
      <c r="BH50" s="2025"/>
      <c r="BI50" s="2025"/>
      <c r="BJ50" s="2025"/>
      <c r="BK50" s="2025"/>
      <c r="BL50" s="2025"/>
      <c r="BM50" s="2025"/>
      <c r="BN50" s="2025"/>
      <c r="BO50" s="2025"/>
      <c r="BP50" s="3452"/>
    </row>
    <row r="51" spans="1:77" s="224" customFormat="1" ht="15" customHeight="1">
      <c r="A51" s="3424"/>
      <c r="B51" s="3207"/>
      <c r="C51" s="3394"/>
      <c r="D51" s="3395"/>
      <c r="E51" s="3398"/>
      <c r="F51" s="3399"/>
      <c r="G51" s="3207"/>
      <c r="H51" s="3394"/>
      <c r="I51" s="3394"/>
      <c r="J51" s="3394"/>
      <c r="K51" s="3394"/>
      <c r="L51" s="3270"/>
      <c r="M51" s="3432"/>
      <c r="N51" s="3435"/>
      <c r="O51" s="3412"/>
      <c r="P51" s="3413"/>
      <c r="Q51" s="3414"/>
      <c r="R51" s="3261"/>
      <c r="S51" s="3262"/>
      <c r="T51" s="3263"/>
      <c r="U51" s="3261"/>
      <c r="V51" s="3262"/>
      <c r="W51" s="3262"/>
      <c r="X51" s="3261"/>
      <c r="Y51" s="3263"/>
      <c r="Z51" s="3444"/>
      <c r="AA51" s="3444"/>
      <c r="AB51" s="3261"/>
      <c r="AC51" s="3262"/>
      <c r="AD51" s="736" t="s">
        <v>27</v>
      </c>
      <c r="AE51" s="3328" t="s">
        <v>268</v>
      </c>
      <c r="AF51" s="3328"/>
      <c r="AG51" s="737" t="s">
        <v>17</v>
      </c>
      <c r="AH51" s="738" t="s">
        <v>27</v>
      </c>
      <c r="AI51" s="3328" t="s">
        <v>268</v>
      </c>
      <c r="AJ51" s="3328"/>
      <c r="AK51" s="739" t="s">
        <v>17</v>
      </c>
      <c r="AL51" s="3195" t="s">
        <v>1270</v>
      </c>
      <c r="AM51" s="3196"/>
      <c r="AN51" s="3197"/>
      <c r="AO51" s="3409" t="s">
        <v>1207</v>
      </c>
      <c r="AP51" s="3410"/>
      <c r="AQ51" s="3410"/>
      <c r="AR51" s="3411"/>
      <c r="AS51" s="3195" t="s">
        <v>157</v>
      </c>
      <c r="AT51" s="3196"/>
      <c r="AU51" s="3196"/>
      <c r="AV51" s="3197"/>
      <c r="AW51" s="3467"/>
      <c r="AX51" s="3468"/>
      <c r="AY51" s="3468"/>
      <c r="AZ51" s="3406"/>
      <c r="BA51" s="3407"/>
      <c r="BB51" s="3408"/>
      <c r="BC51" s="3481"/>
      <c r="BD51" s="3482"/>
      <c r="BE51" s="3482"/>
      <c r="BF51" s="3483"/>
      <c r="BG51" s="3453"/>
      <c r="BH51" s="3454"/>
      <c r="BI51" s="3454"/>
      <c r="BJ51" s="3454"/>
      <c r="BK51" s="3454"/>
      <c r="BL51" s="3454"/>
      <c r="BM51" s="3454"/>
      <c r="BN51" s="3454"/>
      <c r="BO51" s="3454"/>
      <c r="BP51" s="3455"/>
    </row>
    <row r="52" spans="1:77" s="224" customFormat="1" ht="15" customHeight="1">
      <c r="A52" s="3351">
        <v>8</v>
      </c>
      <c r="B52" s="3633"/>
      <c r="C52" s="3634"/>
      <c r="D52" s="3634"/>
      <c r="E52" s="3634"/>
      <c r="F52" s="3635"/>
      <c r="G52" s="3633"/>
      <c r="H52" s="3634"/>
      <c r="I52" s="3634"/>
      <c r="J52" s="3634"/>
      <c r="K52" s="3634"/>
      <c r="L52" s="3635"/>
      <c r="M52" s="3636"/>
      <c r="N52" s="3637"/>
      <c r="O52" s="3665"/>
      <c r="P52" s="3666"/>
      <c r="Q52" s="3667"/>
      <c r="R52" s="3654"/>
      <c r="S52" s="3655"/>
      <c r="T52" s="3656"/>
      <c r="U52" s="3657"/>
      <c r="V52" s="3658"/>
      <c r="W52" s="3659"/>
      <c r="X52" s="3663"/>
      <c r="Y52" s="3387" t="s">
        <v>98</v>
      </c>
      <c r="Z52" s="3664"/>
      <c r="AA52" s="3387" t="s">
        <v>98</v>
      </c>
      <c r="AB52" s="3368">
        <f>IF((X54+Z54)&gt;=12,X52+Z52+1,X52+Z52)</f>
        <v>0</v>
      </c>
      <c r="AC52" s="3369" t="s">
        <v>98</v>
      </c>
      <c r="AD52" s="3647"/>
      <c r="AE52" s="3648"/>
      <c r="AF52" s="3648"/>
      <c r="AG52" s="3648"/>
      <c r="AH52" s="3649"/>
      <c r="AI52" s="3648"/>
      <c r="AJ52" s="3648"/>
      <c r="AK52" s="3650"/>
      <c r="AL52" s="3651"/>
      <c r="AM52" s="3652"/>
      <c r="AN52" s="3653"/>
      <c r="AO52" s="3651"/>
      <c r="AP52" s="3652"/>
      <c r="AQ52" s="3652"/>
      <c r="AR52" s="3653"/>
      <c r="AS52" s="3638"/>
      <c r="AT52" s="3639"/>
      <c r="AU52" s="3639"/>
      <c r="AV52" s="3640"/>
      <c r="AW52" s="3360">
        <f>AH52+SUM(AL52:AV54)</f>
        <v>0</v>
      </c>
      <c r="AX52" s="3361"/>
      <c r="AY52" s="3361"/>
      <c r="AZ52" s="3641"/>
      <c r="BA52" s="3642"/>
      <c r="BB52" s="3643"/>
      <c r="BC52" s="740"/>
      <c r="BD52" s="741"/>
      <c r="BE52" s="741"/>
      <c r="BF52" s="742"/>
      <c r="BG52" s="3644"/>
      <c r="BH52" s="3645"/>
      <c r="BI52" s="3645"/>
      <c r="BJ52" s="3645"/>
      <c r="BK52" s="3645"/>
      <c r="BL52" s="3645"/>
      <c r="BM52" s="3645"/>
      <c r="BN52" s="3645"/>
      <c r="BO52" s="3645"/>
      <c r="BP52" s="3646"/>
    </row>
    <row r="53" spans="1:77" s="224" customFormat="1" ht="15" customHeight="1">
      <c r="A53" s="3193"/>
      <c r="B53" s="3499"/>
      <c r="C53" s="3500"/>
      <c r="D53" s="3500"/>
      <c r="E53" s="3500"/>
      <c r="F53" s="3501"/>
      <c r="G53" s="3502"/>
      <c r="H53" s="3503"/>
      <c r="I53" s="3503"/>
      <c r="J53" s="3503"/>
      <c r="K53" s="3503"/>
      <c r="L53" s="3504"/>
      <c r="M53" s="3508"/>
      <c r="N53" s="3510"/>
      <c r="O53" s="3533"/>
      <c r="P53" s="3534"/>
      <c r="Q53" s="3535"/>
      <c r="R53" s="3555"/>
      <c r="S53" s="3556"/>
      <c r="T53" s="3557"/>
      <c r="U53" s="3660"/>
      <c r="V53" s="3661"/>
      <c r="W53" s="3662"/>
      <c r="X53" s="3563"/>
      <c r="Y53" s="3270"/>
      <c r="Z53" s="3564"/>
      <c r="AA53" s="3270"/>
      <c r="AB53" s="3252"/>
      <c r="AC53" s="3253"/>
      <c r="AD53" s="3548"/>
      <c r="AE53" s="3549"/>
      <c r="AF53" s="3549"/>
      <c r="AG53" s="3549"/>
      <c r="AH53" s="3550"/>
      <c r="AI53" s="3549"/>
      <c r="AJ53" s="3549"/>
      <c r="AK53" s="3551"/>
      <c r="AL53" s="3539"/>
      <c r="AM53" s="3540"/>
      <c r="AN53" s="3541"/>
      <c r="AO53" s="3539"/>
      <c r="AP53" s="3540"/>
      <c r="AQ53" s="3540"/>
      <c r="AR53" s="3541"/>
      <c r="AS53" s="3584"/>
      <c r="AT53" s="3585"/>
      <c r="AU53" s="3585"/>
      <c r="AV53" s="3586"/>
      <c r="AW53" s="3219"/>
      <c r="AX53" s="3220"/>
      <c r="AY53" s="3220"/>
      <c r="AZ53" s="3518"/>
      <c r="BA53" s="3519"/>
      <c r="BB53" s="3520"/>
      <c r="BC53" s="597"/>
      <c r="BD53" s="200"/>
      <c r="BE53" s="200"/>
      <c r="BF53" s="744"/>
      <c r="BG53" s="3622"/>
      <c r="BH53" s="3623"/>
      <c r="BI53" s="3623"/>
      <c r="BJ53" s="3623"/>
      <c r="BK53" s="3623"/>
      <c r="BL53" s="3623"/>
      <c r="BM53" s="3623"/>
      <c r="BN53" s="3623"/>
      <c r="BO53" s="3623"/>
      <c r="BP53" s="3624"/>
    </row>
    <row r="54" spans="1:77" s="224" customFormat="1" ht="15" customHeight="1">
      <c r="A54" s="3193"/>
      <c r="B54" s="3025"/>
      <c r="C54" s="3026"/>
      <c r="D54" s="3512"/>
      <c r="E54" s="3513"/>
      <c r="F54" s="3514"/>
      <c r="G54" s="3502"/>
      <c r="H54" s="3503"/>
      <c r="I54" s="3503"/>
      <c r="J54" s="3503"/>
      <c r="K54" s="3503"/>
      <c r="L54" s="3504"/>
      <c r="M54" s="3508"/>
      <c r="N54" s="3510"/>
      <c r="O54" s="3533"/>
      <c r="P54" s="3534"/>
      <c r="Q54" s="3535"/>
      <c r="R54" s="3555"/>
      <c r="S54" s="3556"/>
      <c r="T54" s="3557"/>
      <c r="U54" s="3607"/>
      <c r="V54" s="3608"/>
      <c r="W54" s="3608"/>
      <c r="X54" s="229"/>
      <c r="Y54" s="746" t="s">
        <v>28</v>
      </c>
      <c r="Z54" s="230"/>
      <c r="AA54" s="746" t="s">
        <v>28</v>
      </c>
      <c r="AB54" s="748">
        <f>IF((X54+Z54)&gt;=12,X54+Z54-12,X54+Z54)</f>
        <v>0</v>
      </c>
      <c r="AC54" s="746" t="s">
        <v>28</v>
      </c>
      <c r="AD54" s="810" t="s">
        <v>27</v>
      </c>
      <c r="AE54" s="3616"/>
      <c r="AF54" s="3616"/>
      <c r="AG54" s="811" t="s">
        <v>17</v>
      </c>
      <c r="AH54" s="812" t="s">
        <v>27</v>
      </c>
      <c r="AI54" s="3616"/>
      <c r="AJ54" s="3616"/>
      <c r="AK54" s="813" t="s">
        <v>17</v>
      </c>
      <c r="AL54" s="3617"/>
      <c r="AM54" s="3618"/>
      <c r="AN54" s="3619"/>
      <c r="AO54" s="3617"/>
      <c r="AP54" s="3618"/>
      <c r="AQ54" s="3618"/>
      <c r="AR54" s="3619"/>
      <c r="AS54" s="3611"/>
      <c r="AT54" s="3612"/>
      <c r="AU54" s="3612"/>
      <c r="AV54" s="3613"/>
      <c r="AW54" s="3219"/>
      <c r="AX54" s="3220"/>
      <c r="AY54" s="3220"/>
      <c r="AZ54" s="3631"/>
      <c r="BA54" s="3556"/>
      <c r="BB54" s="3632"/>
      <c r="BC54" s="753"/>
      <c r="BD54" s="754"/>
      <c r="BE54" s="754"/>
      <c r="BF54" s="755"/>
      <c r="BG54" s="3625"/>
      <c r="BH54" s="3626"/>
      <c r="BI54" s="3626"/>
      <c r="BJ54" s="3626"/>
      <c r="BK54" s="3626"/>
      <c r="BL54" s="3626"/>
      <c r="BM54" s="3626"/>
      <c r="BN54" s="3626"/>
      <c r="BO54" s="3626"/>
      <c r="BP54" s="3627"/>
    </row>
    <row r="55" spans="1:77" s="224" customFormat="1" ht="15" customHeight="1">
      <c r="A55" s="3306">
        <v>9</v>
      </c>
      <c r="B55" s="3496"/>
      <c r="C55" s="3497"/>
      <c r="D55" s="3497"/>
      <c r="E55" s="3497"/>
      <c r="F55" s="3498"/>
      <c r="G55" s="3496"/>
      <c r="H55" s="3497"/>
      <c r="I55" s="3497"/>
      <c r="J55" s="3497"/>
      <c r="K55" s="3497"/>
      <c r="L55" s="3498"/>
      <c r="M55" s="3596"/>
      <c r="N55" s="3598"/>
      <c r="O55" s="3600"/>
      <c r="P55" s="3588"/>
      <c r="Q55" s="3601"/>
      <c r="R55" s="3602"/>
      <c r="S55" s="3603"/>
      <c r="T55" s="3604"/>
      <c r="U55" s="3605"/>
      <c r="V55" s="3606"/>
      <c r="W55" s="3606"/>
      <c r="X55" s="3594"/>
      <c r="Y55" s="3302" t="s">
        <v>98</v>
      </c>
      <c r="Z55" s="3595"/>
      <c r="AA55" s="3302" t="s">
        <v>98</v>
      </c>
      <c r="AB55" s="3304">
        <f>IF((X57+Z57)&gt;=12,X55+Z55+1,X55+Z55)</f>
        <v>0</v>
      </c>
      <c r="AC55" s="3305" t="s">
        <v>98</v>
      </c>
      <c r="AD55" s="3590"/>
      <c r="AE55" s="3591"/>
      <c r="AF55" s="3591"/>
      <c r="AG55" s="3591"/>
      <c r="AH55" s="3592"/>
      <c r="AI55" s="3591"/>
      <c r="AJ55" s="3591"/>
      <c r="AK55" s="3593"/>
      <c r="AL55" s="3539"/>
      <c r="AM55" s="3540"/>
      <c r="AN55" s="3541"/>
      <c r="AO55" s="3539"/>
      <c r="AP55" s="3540"/>
      <c r="AQ55" s="3540"/>
      <c r="AR55" s="3541"/>
      <c r="AS55" s="3584"/>
      <c r="AT55" s="3585"/>
      <c r="AU55" s="3585"/>
      <c r="AV55" s="3586"/>
      <c r="AW55" s="3219">
        <f>AH55+SUM(AL55:AV57)</f>
        <v>0</v>
      </c>
      <c r="AX55" s="3220"/>
      <c r="AY55" s="3220"/>
      <c r="AZ55" s="3521"/>
      <c r="BA55" s="3522"/>
      <c r="BB55" s="3523"/>
      <c r="BC55" s="597"/>
      <c r="BD55" s="200"/>
      <c r="BE55" s="200"/>
      <c r="BF55" s="744"/>
      <c r="BG55" s="3524"/>
      <c r="BH55" s="3620"/>
      <c r="BI55" s="3620"/>
      <c r="BJ55" s="3620"/>
      <c r="BK55" s="3620"/>
      <c r="BL55" s="3620"/>
      <c r="BM55" s="3620"/>
      <c r="BN55" s="3620"/>
      <c r="BO55" s="3620"/>
      <c r="BP55" s="3621"/>
    </row>
    <row r="56" spans="1:77" s="224" customFormat="1" ht="15" customHeight="1">
      <c r="A56" s="3193"/>
      <c r="B56" s="3499"/>
      <c r="C56" s="3500"/>
      <c r="D56" s="3500"/>
      <c r="E56" s="3500"/>
      <c r="F56" s="3501"/>
      <c r="G56" s="3502"/>
      <c r="H56" s="3503"/>
      <c r="I56" s="3503"/>
      <c r="J56" s="3503"/>
      <c r="K56" s="3503"/>
      <c r="L56" s="3504"/>
      <c r="M56" s="3508"/>
      <c r="N56" s="3510"/>
      <c r="O56" s="3628"/>
      <c r="P56" s="3629"/>
      <c r="Q56" s="3630"/>
      <c r="R56" s="3555"/>
      <c r="S56" s="3556"/>
      <c r="T56" s="3557"/>
      <c r="U56" s="3561"/>
      <c r="V56" s="3562"/>
      <c r="W56" s="3562"/>
      <c r="X56" s="3563"/>
      <c r="Y56" s="3270"/>
      <c r="Z56" s="3564"/>
      <c r="AA56" s="3270"/>
      <c r="AB56" s="3252"/>
      <c r="AC56" s="3253"/>
      <c r="AD56" s="3548"/>
      <c r="AE56" s="3549"/>
      <c r="AF56" s="3549"/>
      <c r="AG56" s="3549"/>
      <c r="AH56" s="3550"/>
      <c r="AI56" s="3549"/>
      <c r="AJ56" s="3549"/>
      <c r="AK56" s="3551"/>
      <c r="AL56" s="3539"/>
      <c r="AM56" s="3540"/>
      <c r="AN56" s="3541"/>
      <c r="AO56" s="3539"/>
      <c r="AP56" s="3540"/>
      <c r="AQ56" s="3540"/>
      <c r="AR56" s="3541"/>
      <c r="AS56" s="3584"/>
      <c r="AT56" s="3585"/>
      <c r="AU56" s="3585"/>
      <c r="AV56" s="3586"/>
      <c r="AW56" s="3219"/>
      <c r="AX56" s="3220"/>
      <c r="AY56" s="3220"/>
      <c r="AZ56" s="3521"/>
      <c r="BA56" s="3522"/>
      <c r="BB56" s="3523"/>
      <c r="BC56" s="597"/>
      <c r="BD56" s="200"/>
      <c r="BE56" s="200"/>
      <c r="BF56" s="744"/>
      <c r="BG56" s="3622"/>
      <c r="BH56" s="3623"/>
      <c r="BI56" s="3623"/>
      <c r="BJ56" s="3623"/>
      <c r="BK56" s="3623"/>
      <c r="BL56" s="3623"/>
      <c r="BM56" s="3623"/>
      <c r="BN56" s="3623"/>
      <c r="BO56" s="3623"/>
      <c r="BP56" s="3624"/>
    </row>
    <row r="57" spans="1:77" s="224" customFormat="1" ht="15" customHeight="1">
      <c r="A57" s="3307"/>
      <c r="B57" s="3025"/>
      <c r="C57" s="3026"/>
      <c r="D57" s="3512"/>
      <c r="E57" s="3513"/>
      <c r="F57" s="3514"/>
      <c r="G57" s="3499"/>
      <c r="H57" s="3500"/>
      <c r="I57" s="3500"/>
      <c r="J57" s="3500"/>
      <c r="K57" s="3500"/>
      <c r="L57" s="3501"/>
      <c r="M57" s="3597"/>
      <c r="N57" s="3599"/>
      <c r="O57" s="3581"/>
      <c r="P57" s="3582"/>
      <c r="Q57" s="3583"/>
      <c r="R57" s="3565"/>
      <c r="S57" s="3566"/>
      <c r="T57" s="3567"/>
      <c r="U57" s="3609"/>
      <c r="V57" s="3610"/>
      <c r="W57" s="3610"/>
      <c r="X57" s="267"/>
      <c r="Y57" s="757" t="s">
        <v>28</v>
      </c>
      <c r="Z57" s="268"/>
      <c r="AA57" s="757" t="s">
        <v>28</v>
      </c>
      <c r="AB57" s="759">
        <f>IF((X57+Z57)&gt;=12,X57+Z57-12,X57+Z57)</f>
        <v>0</v>
      </c>
      <c r="AC57" s="757" t="s">
        <v>28</v>
      </c>
      <c r="AD57" s="814" t="s">
        <v>27</v>
      </c>
      <c r="AE57" s="3577"/>
      <c r="AF57" s="3577"/>
      <c r="AG57" s="815" t="s">
        <v>17</v>
      </c>
      <c r="AH57" s="816" t="s">
        <v>27</v>
      </c>
      <c r="AI57" s="3577"/>
      <c r="AJ57" s="3577"/>
      <c r="AK57" s="817" t="s">
        <v>17</v>
      </c>
      <c r="AL57" s="3539"/>
      <c r="AM57" s="3540"/>
      <c r="AN57" s="3541"/>
      <c r="AO57" s="3617"/>
      <c r="AP57" s="3618"/>
      <c r="AQ57" s="3618"/>
      <c r="AR57" s="3619"/>
      <c r="AS57" s="3584"/>
      <c r="AT57" s="3585"/>
      <c r="AU57" s="3585"/>
      <c r="AV57" s="3586"/>
      <c r="AW57" s="3219"/>
      <c r="AX57" s="3220"/>
      <c r="AY57" s="3220"/>
      <c r="AZ57" s="3587"/>
      <c r="BA57" s="3588"/>
      <c r="BB57" s="3589"/>
      <c r="BC57" s="753"/>
      <c r="BD57" s="754"/>
      <c r="BE57" s="754"/>
      <c r="BF57" s="755"/>
      <c r="BG57" s="3625"/>
      <c r="BH57" s="3626"/>
      <c r="BI57" s="3626"/>
      <c r="BJ57" s="3626"/>
      <c r="BK57" s="3626"/>
      <c r="BL57" s="3626"/>
      <c r="BM57" s="3626"/>
      <c r="BN57" s="3626"/>
      <c r="BO57" s="3626"/>
      <c r="BP57" s="3627"/>
    </row>
    <row r="58" spans="1:77" s="224" customFormat="1" ht="15" customHeight="1">
      <c r="A58" s="3193">
        <v>10</v>
      </c>
      <c r="B58" s="3496"/>
      <c r="C58" s="3497"/>
      <c r="D58" s="3497"/>
      <c r="E58" s="3497"/>
      <c r="F58" s="3498"/>
      <c r="G58" s="3502"/>
      <c r="H58" s="3503"/>
      <c r="I58" s="3503"/>
      <c r="J58" s="3503"/>
      <c r="K58" s="3503"/>
      <c r="L58" s="3504"/>
      <c r="M58" s="3508"/>
      <c r="N58" s="3510"/>
      <c r="O58" s="3565"/>
      <c r="P58" s="3566"/>
      <c r="Q58" s="3567"/>
      <c r="R58" s="3555"/>
      <c r="S58" s="3556"/>
      <c r="T58" s="3557"/>
      <c r="U58" s="3561"/>
      <c r="V58" s="3562"/>
      <c r="W58" s="3562"/>
      <c r="X58" s="3563"/>
      <c r="Y58" s="3270" t="s">
        <v>98</v>
      </c>
      <c r="Z58" s="3564"/>
      <c r="AA58" s="3270" t="s">
        <v>98</v>
      </c>
      <c r="AB58" s="3252">
        <f>IF((X60+Z60)&gt;=12,X58+Z58+1,X58+Z58)</f>
        <v>0</v>
      </c>
      <c r="AC58" s="3253" t="s">
        <v>98</v>
      </c>
      <c r="AD58" s="3548"/>
      <c r="AE58" s="3549"/>
      <c r="AF58" s="3549"/>
      <c r="AG58" s="3549"/>
      <c r="AH58" s="3550"/>
      <c r="AI58" s="3549"/>
      <c r="AJ58" s="3549"/>
      <c r="AK58" s="3551"/>
      <c r="AL58" s="3552"/>
      <c r="AM58" s="3553"/>
      <c r="AN58" s="3554"/>
      <c r="AO58" s="3539"/>
      <c r="AP58" s="3540"/>
      <c r="AQ58" s="3540"/>
      <c r="AR58" s="3541"/>
      <c r="AS58" s="3515"/>
      <c r="AT58" s="3516"/>
      <c r="AU58" s="3516"/>
      <c r="AV58" s="3517"/>
      <c r="AW58" s="3219">
        <f>AH58+SUM(AL58:AV60)</f>
        <v>0</v>
      </c>
      <c r="AX58" s="3220"/>
      <c r="AY58" s="3220"/>
      <c r="AZ58" s="3518"/>
      <c r="BA58" s="3519"/>
      <c r="BB58" s="3520"/>
      <c r="BC58" s="597"/>
      <c r="BD58" s="200"/>
      <c r="BE58" s="200"/>
      <c r="BF58" s="744"/>
      <c r="BG58" s="3524"/>
      <c r="BH58" s="3620"/>
      <c r="BI58" s="3620"/>
      <c r="BJ58" s="3620"/>
      <c r="BK58" s="3620"/>
      <c r="BL58" s="3620"/>
      <c r="BM58" s="3620"/>
      <c r="BN58" s="3620"/>
      <c r="BO58" s="3620"/>
      <c r="BP58" s="3621"/>
      <c r="BY58" s="419"/>
    </row>
    <row r="59" spans="1:77" s="224" customFormat="1" ht="15" customHeight="1">
      <c r="A59" s="3193"/>
      <c r="B59" s="3499"/>
      <c r="C59" s="3500"/>
      <c r="D59" s="3500"/>
      <c r="E59" s="3500"/>
      <c r="F59" s="3501"/>
      <c r="G59" s="3502"/>
      <c r="H59" s="3503"/>
      <c r="I59" s="3503"/>
      <c r="J59" s="3503"/>
      <c r="K59" s="3503"/>
      <c r="L59" s="3504"/>
      <c r="M59" s="3508"/>
      <c r="N59" s="3510"/>
      <c r="O59" s="3533"/>
      <c r="P59" s="3534"/>
      <c r="Q59" s="3535"/>
      <c r="R59" s="3555"/>
      <c r="S59" s="3556"/>
      <c r="T59" s="3557"/>
      <c r="U59" s="3561"/>
      <c r="V59" s="3562"/>
      <c r="W59" s="3562"/>
      <c r="X59" s="3563"/>
      <c r="Y59" s="3270"/>
      <c r="Z59" s="3564"/>
      <c r="AA59" s="3270"/>
      <c r="AB59" s="3252"/>
      <c r="AC59" s="3253"/>
      <c r="AD59" s="3548"/>
      <c r="AE59" s="3549"/>
      <c r="AF59" s="3549"/>
      <c r="AG59" s="3549"/>
      <c r="AH59" s="3550"/>
      <c r="AI59" s="3549"/>
      <c r="AJ59" s="3549"/>
      <c r="AK59" s="3551"/>
      <c r="AL59" s="3539"/>
      <c r="AM59" s="3540"/>
      <c r="AN59" s="3541"/>
      <c r="AO59" s="3539"/>
      <c r="AP59" s="3540"/>
      <c r="AQ59" s="3540"/>
      <c r="AR59" s="3541"/>
      <c r="AS59" s="3584"/>
      <c r="AT59" s="3585"/>
      <c r="AU59" s="3585"/>
      <c r="AV59" s="3586"/>
      <c r="AW59" s="3219"/>
      <c r="AX59" s="3220"/>
      <c r="AY59" s="3220"/>
      <c r="AZ59" s="3521"/>
      <c r="BA59" s="3522"/>
      <c r="BB59" s="3523"/>
      <c r="BC59" s="597"/>
      <c r="BD59" s="200"/>
      <c r="BE59" s="200"/>
      <c r="BF59" s="744"/>
      <c r="BG59" s="3527"/>
      <c r="BH59" s="3528"/>
      <c r="BI59" s="3528"/>
      <c r="BJ59" s="3528"/>
      <c r="BK59" s="3528"/>
      <c r="BL59" s="3528"/>
      <c r="BM59" s="3528"/>
      <c r="BN59" s="3528"/>
      <c r="BO59" s="3528"/>
      <c r="BP59" s="3529"/>
    </row>
    <row r="60" spans="1:77" s="224" customFormat="1" ht="15" customHeight="1">
      <c r="A60" s="3193"/>
      <c r="B60" s="3025"/>
      <c r="C60" s="3026"/>
      <c r="D60" s="3512"/>
      <c r="E60" s="3513"/>
      <c r="F60" s="3514"/>
      <c r="G60" s="3502"/>
      <c r="H60" s="3503"/>
      <c r="I60" s="3503"/>
      <c r="J60" s="3503"/>
      <c r="K60" s="3503"/>
      <c r="L60" s="3504"/>
      <c r="M60" s="3508"/>
      <c r="N60" s="3510"/>
      <c r="O60" s="3533"/>
      <c r="P60" s="3534"/>
      <c r="Q60" s="3535"/>
      <c r="R60" s="3555"/>
      <c r="S60" s="3556"/>
      <c r="T60" s="3557"/>
      <c r="U60" s="3607"/>
      <c r="V60" s="3608"/>
      <c r="W60" s="3608"/>
      <c r="X60" s="229"/>
      <c r="Y60" s="746" t="s">
        <v>28</v>
      </c>
      <c r="Z60" s="230"/>
      <c r="AA60" s="746" t="s">
        <v>28</v>
      </c>
      <c r="AB60" s="748">
        <f>IF((X60+Z60)&gt;=12,X60+Z60-12,X60+Z60)</f>
        <v>0</v>
      </c>
      <c r="AC60" s="746" t="s">
        <v>28</v>
      </c>
      <c r="AD60" s="810" t="s">
        <v>27</v>
      </c>
      <c r="AE60" s="3616"/>
      <c r="AF60" s="3616"/>
      <c r="AG60" s="811" t="s">
        <v>17</v>
      </c>
      <c r="AH60" s="812" t="s">
        <v>27</v>
      </c>
      <c r="AI60" s="3616"/>
      <c r="AJ60" s="3616"/>
      <c r="AK60" s="813" t="s">
        <v>17</v>
      </c>
      <c r="AL60" s="3617"/>
      <c r="AM60" s="3618"/>
      <c r="AN60" s="3619"/>
      <c r="AO60" s="3539"/>
      <c r="AP60" s="3540"/>
      <c r="AQ60" s="3540"/>
      <c r="AR60" s="3541"/>
      <c r="AS60" s="3611"/>
      <c r="AT60" s="3612"/>
      <c r="AU60" s="3612"/>
      <c r="AV60" s="3613"/>
      <c r="AW60" s="3219"/>
      <c r="AX60" s="3220"/>
      <c r="AY60" s="3220"/>
      <c r="AZ60" s="3614"/>
      <c r="BA60" s="3603"/>
      <c r="BB60" s="3615"/>
      <c r="BC60" s="753"/>
      <c r="BD60" s="754"/>
      <c r="BE60" s="754"/>
      <c r="BF60" s="755"/>
      <c r="BG60" s="3578"/>
      <c r="BH60" s="3579"/>
      <c r="BI60" s="3579"/>
      <c r="BJ60" s="3579"/>
      <c r="BK60" s="3579"/>
      <c r="BL60" s="3579"/>
      <c r="BM60" s="3579"/>
      <c r="BN60" s="3579"/>
      <c r="BO60" s="3579"/>
      <c r="BP60" s="3580"/>
    </row>
    <row r="61" spans="1:77" s="224" customFormat="1" ht="15" customHeight="1">
      <c r="A61" s="3306">
        <v>11</v>
      </c>
      <c r="B61" s="3496"/>
      <c r="C61" s="3497"/>
      <c r="D61" s="3497"/>
      <c r="E61" s="3497"/>
      <c r="F61" s="3498"/>
      <c r="G61" s="3496"/>
      <c r="H61" s="3497"/>
      <c r="I61" s="3497"/>
      <c r="J61" s="3497"/>
      <c r="K61" s="3497"/>
      <c r="L61" s="3498"/>
      <c r="M61" s="3596"/>
      <c r="N61" s="3598"/>
      <c r="O61" s="3600"/>
      <c r="P61" s="3588"/>
      <c r="Q61" s="3601"/>
      <c r="R61" s="3602"/>
      <c r="S61" s="3603"/>
      <c r="T61" s="3604"/>
      <c r="U61" s="3605"/>
      <c r="V61" s="3606"/>
      <c r="W61" s="3606"/>
      <c r="X61" s="3594"/>
      <c r="Y61" s="3302" t="s">
        <v>98</v>
      </c>
      <c r="Z61" s="3595"/>
      <c r="AA61" s="3302" t="s">
        <v>98</v>
      </c>
      <c r="AB61" s="3304">
        <f>IF((X63+Z63)&gt;=12,X61+Z61+1,X61+Z61)</f>
        <v>0</v>
      </c>
      <c r="AC61" s="3305" t="s">
        <v>98</v>
      </c>
      <c r="AD61" s="3590"/>
      <c r="AE61" s="3591"/>
      <c r="AF61" s="3591"/>
      <c r="AG61" s="3591"/>
      <c r="AH61" s="3592"/>
      <c r="AI61" s="3591"/>
      <c r="AJ61" s="3591"/>
      <c r="AK61" s="3593"/>
      <c r="AL61" s="3539"/>
      <c r="AM61" s="3540"/>
      <c r="AN61" s="3541"/>
      <c r="AO61" s="3539"/>
      <c r="AP61" s="3540"/>
      <c r="AQ61" s="3540"/>
      <c r="AR61" s="3541"/>
      <c r="AS61" s="3584"/>
      <c r="AT61" s="3585"/>
      <c r="AU61" s="3585"/>
      <c r="AV61" s="3586"/>
      <c r="AW61" s="3219">
        <f>AH61+SUM(AL61:AV63)</f>
        <v>0</v>
      </c>
      <c r="AX61" s="3220"/>
      <c r="AY61" s="3220"/>
      <c r="AZ61" s="3521"/>
      <c r="BA61" s="3522"/>
      <c r="BB61" s="3523"/>
      <c r="BC61" s="597"/>
      <c r="BD61" s="200"/>
      <c r="BE61" s="200"/>
      <c r="BF61" s="744"/>
      <c r="BG61" s="3524"/>
      <c r="BH61" s="3525"/>
      <c r="BI61" s="3525"/>
      <c r="BJ61" s="3525"/>
      <c r="BK61" s="3525"/>
      <c r="BL61" s="3525"/>
      <c r="BM61" s="3525"/>
      <c r="BN61" s="3525"/>
      <c r="BO61" s="3525"/>
      <c r="BP61" s="3526"/>
    </row>
    <row r="62" spans="1:77" s="224" customFormat="1" ht="15" customHeight="1">
      <c r="A62" s="3193"/>
      <c r="B62" s="3499"/>
      <c r="C62" s="3500"/>
      <c r="D62" s="3500"/>
      <c r="E62" s="3500"/>
      <c r="F62" s="3501"/>
      <c r="G62" s="3502"/>
      <c r="H62" s="3503"/>
      <c r="I62" s="3503"/>
      <c r="J62" s="3503"/>
      <c r="K62" s="3503"/>
      <c r="L62" s="3504"/>
      <c r="M62" s="3508"/>
      <c r="N62" s="3510"/>
      <c r="O62" s="3533"/>
      <c r="P62" s="3534"/>
      <c r="Q62" s="3535"/>
      <c r="R62" s="3555"/>
      <c r="S62" s="3556"/>
      <c r="T62" s="3557"/>
      <c r="U62" s="3561"/>
      <c r="V62" s="3562"/>
      <c r="W62" s="3562"/>
      <c r="X62" s="3563"/>
      <c r="Y62" s="3270"/>
      <c r="Z62" s="3564"/>
      <c r="AA62" s="3270"/>
      <c r="AB62" s="3252"/>
      <c r="AC62" s="3253"/>
      <c r="AD62" s="3548"/>
      <c r="AE62" s="3549"/>
      <c r="AF62" s="3549"/>
      <c r="AG62" s="3549"/>
      <c r="AH62" s="3550"/>
      <c r="AI62" s="3549"/>
      <c r="AJ62" s="3549"/>
      <c r="AK62" s="3551"/>
      <c r="AL62" s="3539"/>
      <c r="AM62" s="3540"/>
      <c r="AN62" s="3541"/>
      <c r="AO62" s="3539"/>
      <c r="AP62" s="3540"/>
      <c r="AQ62" s="3540"/>
      <c r="AR62" s="3541"/>
      <c r="AS62" s="3584"/>
      <c r="AT62" s="3585"/>
      <c r="AU62" s="3585"/>
      <c r="AV62" s="3586"/>
      <c r="AW62" s="3219"/>
      <c r="AX62" s="3220"/>
      <c r="AY62" s="3220"/>
      <c r="AZ62" s="3521"/>
      <c r="BA62" s="3522"/>
      <c r="BB62" s="3523"/>
      <c r="BC62" s="597"/>
      <c r="BD62" s="200"/>
      <c r="BE62" s="200"/>
      <c r="BF62" s="744"/>
      <c r="BG62" s="3527"/>
      <c r="BH62" s="3528"/>
      <c r="BI62" s="3528"/>
      <c r="BJ62" s="3528"/>
      <c r="BK62" s="3528"/>
      <c r="BL62" s="3528"/>
      <c r="BM62" s="3528"/>
      <c r="BN62" s="3528"/>
      <c r="BO62" s="3528"/>
      <c r="BP62" s="3529"/>
    </row>
    <row r="63" spans="1:77" s="224" customFormat="1" ht="15" customHeight="1">
      <c r="A63" s="3307"/>
      <c r="B63" s="3025"/>
      <c r="C63" s="3026"/>
      <c r="D63" s="3512"/>
      <c r="E63" s="3513"/>
      <c r="F63" s="3514"/>
      <c r="G63" s="3499"/>
      <c r="H63" s="3500"/>
      <c r="I63" s="3500"/>
      <c r="J63" s="3500"/>
      <c r="K63" s="3500"/>
      <c r="L63" s="3501"/>
      <c r="M63" s="3597"/>
      <c r="N63" s="3599"/>
      <c r="O63" s="3581"/>
      <c r="P63" s="3582"/>
      <c r="Q63" s="3583"/>
      <c r="R63" s="3565"/>
      <c r="S63" s="3566"/>
      <c r="T63" s="3567"/>
      <c r="U63" s="3609"/>
      <c r="V63" s="3610"/>
      <c r="W63" s="3610"/>
      <c r="X63" s="267"/>
      <c r="Y63" s="757" t="s">
        <v>28</v>
      </c>
      <c r="Z63" s="268"/>
      <c r="AA63" s="757" t="s">
        <v>28</v>
      </c>
      <c r="AB63" s="759">
        <f>IF((X63+Z63)&gt;=12,X63+Z63-12,X63+Z63)</f>
        <v>0</v>
      </c>
      <c r="AC63" s="757" t="s">
        <v>28</v>
      </c>
      <c r="AD63" s="814" t="s">
        <v>27</v>
      </c>
      <c r="AE63" s="3577"/>
      <c r="AF63" s="3577"/>
      <c r="AG63" s="815" t="s">
        <v>17</v>
      </c>
      <c r="AH63" s="816" t="s">
        <v>27</v>
      </c>
      <c r="AI63" s="3577"/>
      <c r="AJ63" s="3577"/>
      <c r="AK63" s="817" t="s">
        <v>17</v>
      </c>
      <c r="AL63" s="3539"/>
      <c r="AM63" s="3540"/>
      <c r="AN63" s="3541"/>
      <c r="AO63" s="3539"/>
      <c r="AP63" s="3540"/>
      <c r="AQ63" s="3540"/>
      <c r="AR63" s="3541"/>
      <c r="AS63" s="3584"/>
      <c r="AT63" s="3585"/>
      <c r="AU63" s="3585"/>
      <c r="AV63" s="3586"/>
      <c r="AW63" s="3219"/>
      <c r="AX63" s="3220"/>
      <c r="AY63" s="3220"/>
      <c r="AZ63" s="3587"/>
      <c r="BA63" s="3588"/>
      <c r="BB63" s="3589"/>
      <c r="BC63" s="753"/>
      <c r="BD63" s="754"/>
      <c r="BE63" s="754"/>
      <c r="BF63" s="755"/>
      <c r="BG63" s="3578"/>
      <c r="BH63" s="3579"/>
      <c r="BI63" s="3579"/>
      <c r="BJ63" s="3579"/>
      <c r="BK63" s="3579"/>
      <c r="BL63" s="3579"/>
      <c r="BM63" s="3579"/>
      <c r="BN63" s="3579"/>
      <c r="BO63" s="3579"/>
      <c r="BP63" s="3580"/>
    </row>
    <row r="64" spans="1:77" s="224" customFormat="1" ht="15" customHeight="1">
      <c r="A64" s="3193">
        <v>12</v>
      </c>
      <c r="B64" s="3496"/>
      <c r="C64" s="3497"/>
      <c r="D64" s="3497"/>
      <c r="E64" s="3497"/>
      <c r="F64" s="3498"/>
      <c r="G64" s="3502"/>
      <c r="H64" s="3503"/>
      <c r="I64" s="3503"/>
      <c r="J64" s="3503"/>
      <c r="K64" s="3503"/>
      <c r="L64" s="3504"/>
      <c r="M64" s="3508"/>
      <c r="N64" s="3510"/>
      <c r="O64" s="3565"/>
      <c r="P64" s="3566"/>
      <c r="Q64" s="3567"/>
      <c r="R64" s="3555"/>
      <c r="S64" s="3556"/>
      <c r="T64" s="3557"/>
      <c r="U64" s="3561"/>
      <c r="V64" s="3562"/>
      <c r="W64" s="3562"/>
      <c r="X64" s="3563"/>
      <c r="Y64" s="3270" t="s">
        <v>98</v>
      </c>
      <c r="Z64" s="3564"/>
      <c r="AA64" s="3270" t="s">
        <v>98</v>
      </c>
      <c r="AB64" s="3252">
        <f>IF((X66+Z66)&gt;=12,X64+Z64+1,X64+Z64)</f>
        <v>0</v>
      </c>
      <c r="AC64" s="3253" t="s">
        <v>98</v>
      </c>
      <c r="AD64" s="3548"/>
      <c r="AE64" s="3549"/>
      <c r="AF64" s="3549"/>
      <c r="AG64" s="3549"/>
      <c r="AH64" s="3550"/>
      <c r="AI64" s="3549"/>
      <c r="AJ64" s="3549"/>
      <c r="AK64" s="3551"/>
      <c r="AL64" s="3552"/>
      <c r="AM64" s="3553"/>
      <c r="AN64" s="3554"/>
      <c r="AO64" s="3539"/>
      <c r="AP64" s="3540"/>
      <c r="AQ64" s="3540"/>
      <c r="AR64" s="3541"/>
      <c r="AS64" s="3515"/>
      <c r="AT64" s="3516"/>
      <c r="AU64" s="3516"/>
      <c r="AV64" s="3517"/>
      <c r="AW64" s="3219">
        <f>AH64+SUM(AL64:AV66)</f>
        <v>0</v>
      </c>
      <c r="AX64" s="3220"/>
      <c r="AY64" s="3220"/>
      <c r="AZ64" s="3518"/>
      <c r="BA64" s="3519"/>
      <c r="BB64" s="3520"/>
      <c r="BC64" s="597"/>
      <c r="BD64" s="200"/>
      <c r="BE64" s="200"/>
      <c r="BF64" s="744"/>
      <c r="BG64" s="3524"/>
      <c r="BH64" s="3525"/>
      <c r="BI64" s="3525"/>
      <c r="BJ64" s="3525"/>
      <c r="BK64" s="3525"/>
      <c r="BL64" s="3525"/>
      <c r="BM64" s="3525"/>
      <c r="BN64" s="3525"/>
      <c r="BO64" s="3525"/>
      <c r="BP64" s="3526"/>
    </row>
    <row r="65" spans="1:73" s="224" customFormat="1" ht="15" customHeight="1">
      <c r="A65" s="3193"/>
      <c r="B65" s="3499"/>
      <c r="C65" s="3500"/>
      <c r="D65" s="3500"/>
      <c r="E65" s="3500"/>
      <c r="F65" s="3501"/>
      <c r="G65" s="3502"/>
      <c r="H65" s="3503"/>
      <c r="I65" s="3503"/>
      <c r="J65" s="3503"/>
      <c r="K65" s="3503"/>
      <c r="L65" s="3504"/>
      <c r="M65" s="3508"/>
      <c r="N65" s="3510"/>
      <c r="O65" s="3533"/>
      <c r="P65" s="3534"/>
      <c r="Q65" s="3535"/>
      <c r="R65" s="3555"/>
      <c r="S65" s="3556"/>
      <c r="T65" s="3557"/>
      <c r="U65" s="3561"/>
      <c r="V65" s="3562"/>
      <c r="W65" s="3562"/>
      <c r="X65" s="3563"/>
      <c r="Y65" s="3270"/>
      <c r="Z65" s="3564"/>
      <c r="AA65" s="3270"/>
      <c r="AB65" s="3252"/>
      <c r="AC65" s="3253"/>
      <c r="AD65" s="3548"/>
      <c r="AE65" s="3549"/>
      <c r="AF65" s="3549"/>
      <c r="AG65" s="3549"/>
      <c r="AH65" s="3550"/>
      <c r="AI65" s="3549"/>
      <c r="AJ65" s="3549"/>
      <c r="AK65" s="3551"/>
      <c r="AL65" s="3539"/>
      <c r="AM65" s="3540"/>
      <c r="AN65" s="3541"/>
      <c r="AO65" s="3539"/>
      <c r="AP65" s="3540"/>
      <c r="AQ65" s="3540"/>
      <c r="AR65" s="3541"/>
      <c r="AS65" s="3584"/>
      <c r="AT65" s="3585"/>
      <c r="AU65" s="3585"/>
      <c r="AV65" s="3586"/>
      <c r="AW65" s="3219"/>
      <c r="AX65" s="3220"/>
      <c r="AY65" s="3220"/>
      <c r="AZ65" s="3521"/>
      <c r="BA65" s="3522"/>
      <c r="BB65" s="3523"/>
      <c r="BC65" s="597"/>
      <c r="BD65" s="200"/>
      <c r="BE65" s="200"/>
      <c r="BF65" s="744"/>
      <c r="BG65" s="3527"/>
      <c r="BH65" s="3528"/>
      <c r="BI65" s="3528"/>
      <c r="BJ65" s="3528"/>
      <c r="BK65" s="3528"/>
      <c r="BL65" s="3528"/>
      <c r="BM65" s="3528"/>
      <c r="BN65" s="3528"/>
      <c r="BO65" s="3528"/>
      <c r="BP65" s="3529"/>
    </row>
    <row r="66" spans="1:73" s="224" customFormat="1" ht="15" customHeight="1">
      <c r="A66" s="3193"/>
      <c r="B66" s="3025"/>
      <c r="C66" s="3026"/>
      <c r="D66" s="3512"/>
      <c r="E66" s="3513"/>
      <c r="F66" s="3514"/>
      <c r="G66" s="3502"/>
      <c r="H66" s="3503"/>
      <c r="I66" s="3503"/>
      <c r="J66" s="3503"/>
      <c r="K66" s="3503"/>
      <c r="L66" s="3504"/>
      <c r="M66" s="3508"/>
      <c r="N66" s="3510"/>
      <c r="O66" s="3533"/>
      <c r="P66" s="3534"/>
      <c r="Q66" s="3535"/>
      <c r="R66" s="3555"/>
      <c r="S66" s="3556"/>
      <c r="T66" s="3557"/>
      <c r="U66" s="3607"/>
      <c r="V66" s="3608"/>
      <c r="W66" s="3608"/>
      <c r="X66" s="229"/>
      <c r="Y66" s="746" t="s">
        <v>28</v>
      </c>
      <c r="Z66" s="230"/>
      <c r="AA66" s="746" t="s">
        <v>28</v>
      </c>
      <c r="AB66" s="748">
        <f>IF((X66+Z66)&gt;=12,X66+Z66-12,X66+Z66)</f>
        <v>0</v>
      </c>
      <c r="AC66" s="746" t="s">
        <v>28</v>
      </c>
      <c r="AD66" s="810" t="s">
        <v>27</v>
      </c>
      <c r="AE66" s="3616"/>
      <c r="AF66" s="3616"/>
      <c r="AG66" s="811" t="s">
        <v>17</v>
      </c>
      <c r="AH66" s="812" t="s">
        <v>27</v>
      </c>
      <c r="AI66" s="3616"/>
      <c r="AJ66" s="3616"/>
      <c r="AK66" s="813" t="s">
        <v>17</v>
      </c>
      <c r="AL66" s="3617"/>
      <c r="AM66" s="3618"/>
      <c r="AN66" s="3619"/>
      <c r="AO66" s="3539"/>
      <c r="AP66" s="3540"/>
      <c r="AQ66" s="3540"/>
      <c r="AR66" s="3541"/>
      <c r="AS66" s="3611"/>
      <c r="AT66" s="3612"/>
      <c r="AU66" s="3612"/>
      <c r="AV66" s="3613"/>
      <c r="AW66" s="3219"/>
      <c r="AX66" s="3220"/>
      <c r="AY66" s="3220"/>
      <c r="AZ66" s="3614"/>
      <c r="BA66" s="3603"/>
      <c r="BB66" s="3615"/>
      <c r="BC66" s="753"/>
      <c r="BD66" s="754"/>
      <c r="BE66" s="754"/>
      <c r="BF66" s="755"/>
      <c r="BG66" s="3578"/>
      <c r="BH66" s="3579"/>
      <c r="BI66" s="3579"/>
      <c r="BJ66" s="3579"/>
      <c r="BK66" s="3579"/>
      <c r="BL66" s="3579"/>
      <c r="BM66" s="3579"/>
      <c r="BN66" s="3579"/>
      <c r="BO66" s="3579"/>
      <c r="BP66" s="3580"/>
    </row>
    <row r="67" spans="1:73" s="224" customFormat="1" ht="15" customHeight="1">
      <c r="A67" s="3306">
        <v>13</v>
      </c>
      <c r="B67" s="3496"/>
      <c r="C67" s="3497"/>
      <c r="D67" s="3497"/>
      <c r="E67" s="3497"/>
      <c r="F67" s="3498"/>
      <c r="G67" s="3496"/>
      <c r="H67" s="3497"/>
      <c r="I67" s="3497"/>
      <c r="J67" s="3497"/>
      <c r="K67" s="3497"/>
      <c r="L67" s="3498"/>
      <c r="M67" s="3596"/>
      <c r="N67" s="3598"/>
      <c r="O67" s="3600"/>
      <c r="P67" s="3588"/>
      <c r="Q67" s="3601"/>
      <c r="R67" s="3602"/>
      <c r="S67" s="3603"/>
      <c r="T67" s="3604"/>
      <c r="U67" s="3605"/>
      <c r="V67" s="3606"/>
      <c r="W67" s="3606"/>
      <c r="X67" s="3594"/>
      <c r="Y67" s="3302" t="s">
        <v>98</v>
      </c>
      <c r="Z67" s="3595"/>
      <c r="AA67" s="3302" t="s">
        <v>98</v>
      </c>
      <c r="AB67" s="3304">
        <f>IF((X69+Z69)&gt;=12,X67+Z67+1,X67+Z67)</f>
        <v>0</v>
      </c>
      <c r="AC67" s="3305" t="s">
        <v>98</v>
      </c>
      <c r="AD67" s="3590"/>
      <c r="AE67" s="3591"/>
      <c r="AF67" s="3591"/>
      <c r="AG67" s="3591"/>
      <c r="AH67" s="3592"/>
      <c r="AI67" s="3591"/>
      <c r="AJ67" s="3591"/>
      <c r="AK67" s="3593"/>
      <c r="AL67" s="3539"/>
      <c r="AM67" s="3540"/>
      <c r="AN67" s="3541"/>
      <c r="AO67" s="3539"/>
      <c r="AP67" s="3540"/>
      <c r="AQ67" s="3540"/>
      <c r="AR67" s="3541"/>
      <c r="AS67" s="3584"/>
      <c r="AT67" s="3585"/>
      <c r="AU67" s="3585"/>
      <c r="AV67" s="3586"/>
      <c r="AW67" s="3219">
        <f>AH67+SUM(AL67:AV69)</f>
        <v>0</v>
      </c>
      <c r="AX67" s="3220"/>
      <c r="AY67" s="3220"/>
      <c r="AZ67" s="3521"/>
      <c r="BA67" s="3522"/>
      <c r="BB67" s="3523"/>
      <c r="BC67" s="597"/>
      <c r="BD67" s="200"/>
      <c r="BE67" s="200"/>
      <c r="BF67" s="744"/>
      <c r="BG67" s="3524"/>
      <c r="BH67" s="3525"/>
      <c r="BI67" s="3525"/>
      <c r="BJ67" s="3525"/>
      <c r="BK67" s="3525"/>
      <c r="BL67" s="3525"/>
      <c r="BM67" s="3525"/>
      <c r="BN67" s="3525"/>
      <c r="BO67" s="3525"/>
      <c r="BP67" s="3526"/>
    </row>
    <row r="68" spans="1:73" s="224" customFormat="1" ht="15" customHeight="1">
      <c r="A68" s="3193"/>
      <c r="B68" s="3499"/>
      <c r="C68" s="3500"/>
      <c r="D68" s="3500"/>
      <c r="E68" s="3500"/>
      <c r="F68" s="3501"/>
      <c r="G68" s="3502"/>
      <c r="H68" s="3503"/>
      <c r="I68" s="3503"/>
      <c r="J68" s="3503"/>
      <c r="K68" s="3503"/>
      <c r="L68" s="3504"/>
      <c r="M68" s="3508"/>
      <c r="N68" s="3510"/>
      <c r="O68" s="3533"/>
      <c r="P68" s="3534"/>
      <c r="Q68" s="3535"/>
      <c r="R68" s="3555"/>
      <c r="S68" s="3556"/>
      <c r="T68" s="3557"/>
      <c r="U68" s="3561"/>
      <c r="V68" s="3562"/>
      <c r="W68" s="3562"/>
      <c r="X68" s="3563"/>
      <c r="Y68" s="3270"/>
      <c r="Z68" s="3564"/>
      <c r="AA68" s="3270"/>
      <c r="AB68" s="3252"/>
      <c r="AC68" s="3253"/>
      <c r="AD68" s="3548"/>
      <c r="AE68" s="3549"/>
      <c r="AF68" s="3549"/>
      <c r="AG68" s="3549"/>
      <c r="AH68" s="3550"/>
      <c r="AI68" s="3549"/>
      <c r="AJ68" s="3549"/>
      <c r="AK68" s="3551"/>
      <c r="AL68" s="3539"/>
      <c r="AM68" s="3540"/>
      <c r="AN68" s="3541"/>
      <c r="AO68" s="3539"/>
      <c r="AP68" s="3540"/>
      <c r="AQ68" s="3540"/>
      <c r="AR68" s="3541"/>
      <c r="AS68" s="3584"/>
      <c r="AT68" s="3585"/>
      <c r="AU68" s="3585"/>
      <c r="AV68" s="3586"/>
      <c r="AW68" s="3219"/>
      <c r="AX68" s="3220"/>
      <c r="AY68" s="3220"/>
      <c r="AZ68" s="3521"/>
      <c r="BA68" s="3522"/>
      <c r="BB68" s="3523"/>
      <c r="BC68" s="597"/>
      <c r="BD68" s="200"/>
      <c r="BE68" s="200"/>
      <c r="BF68" s="744"/>
      <c r="BG68" s="3527"/>
      <c r="BH68" s="3528"/>
      <c r="BI68" s="3528"/>
      <c r="BJ68" s="3528"/>
      <c r="BK68" s="3528"/>
      <c r="BL68" s="3528"/>
      <c r="BM68" s="3528"/>
      <c r="BN68" s="3528"/>
      <c r="BO68" s="3528"/>
      <c r="BP68" s="3529"/>
    </row>
    <row r="69" spans="1:73" s="224" customFormat="1" ht="15" customHeight="1">
      <c r="A69" s="3307"/>
      <c r="B69" s="3025"/>
      <c r="C69" s="3026"/>
      <c r="D69" s="3512"/>
      <c r="E69" s="3513"/>
      <c r="F69" s="3514"/>
      <c r="G69" s="3499"/>
      <c r="H69" s="3500"/>
      <c r="I69" s="3500"/>
      <c r="J69" s="3500"/>
      <c r="K69" s="3500"/>
      <c r="L69" s="3501"/>
      <c r="M69" s="3597"/>
      <c r="N69" s="3599"/>
      <c r="O69" s="3581"/>
      <c r="P69" s="3582"/>
      <c r="Q69" s="3583"/>
      <c r="R69" s="3565"/>
      <c r="S69" s="3566"/>
      <c r="T69" s="3567"/>
      <c r="U69" s="3609"/>
      <c r="V69" s="3610"/>
      <c r="W69" s="3610"/>
      <c r="X69" s="267"/>
      <c r="Y69" s="757" t="s">
        <v>28</v>
      </c>
      <c r="Z69" s="268"/>
      <c r="AA69" s="757" t="s">
        <v>28</v>
      </c>
      <c r="AB69" s="759">
        <f>IF((X69+Z69)&gt;=12,X69+Z69-12,X69+Z69)</f>
        <v>0</v>
      </c>
      <c r="AC69" s="757" t="s">
        <v>28</v>
      </c>
      <c r="AD69" s="814" t="s">
        <v>27</v>
      </c>
      <c r="AE69" s="3577"/>
      <c r="AF69" s="3577"/>
      <c r="AG69" s="815" t="s">
        <v>17</v>
      </c>
      <c r="AH69" s="816" t="s">
        <v>27</v>
      </c>
      <c r="AI69" s="3577"/>
      <c r="AJ69" s="3577"/>
      <c r="AK69" s="817" t="s">
        <v>17</v>
      </c>
      <c r="AL69" s="3539"/>
      <c r="AM69" s="3540"/>
      <c r="AN69" s="3541"/>
      <c r="AO69" s="3539"/>
      <c r="AP69" s="3540"/>
      <c r="AQ69" s="3540"/>
      <c r="AR69" s="3541"/>
      <c r="AS69" s="3584"/>
      <c r="AT69" s="3585"/>
      <c r="AU69" s="3585"/>
      <c r="AV69" s="3586"/>
      <c r="AW69" s="3219"/>
      <c r="AX69" s="3220"/>
      <c r="AY69" s="3220"/>
      <c r="AZ69" s="3587"/>
      <c r="BA69" s="3588"/>
      <c r="BB69" s="3589"/>
      <c r="BC69" s="753"/>
      <c r="BD69" s="754"/>
      <c r="BE69" s="754"/>
      <c r="BF69" s="755"/>
      <c r="BG69" s="3578"/>
      <c r="BH69" s="3579"/>
      <c r="BI69" s="3579"/>
      <c r="BJ69" s="3579"/>
      <c r="BK69" s="3579"/>
      <c r="BL69" s="3579"/>
      <c r="BM69" s="3579"/>
      <c r="BN69" s="3579"/>
      <c r="BO69" s="3579"/>
      <c r="BP69" s="3580"/>
    </row>
    <row r="70" spans="1:73" s="224" customFormat="1" ht="15" customHeight="1">
      <c r="A70" s="3193">
        <v>14</v>
      </c>
      <c r="B70" s="3496"/>
      <c r="C70" s="3497"/>
      <c r="D70" s="3497"/>
      <c r="E70" s="3497"/>
      <c r="F70" s="3498"/>
      <c r="G70" s="3502"/>
      <c r="H70" s="3503"/>
      <c r="I70" s="3503"/>
      <c r="J70" s="3503"/>
      <c r="K70" s="3503"/>
      <c r="L70" s="3504"/>
      <c r="M70" s="3508"/>
      <c r="N70" s="3510"/>
      <c r="O70" s="3565"/>
      <c r="P70" s="3566"/>
      <c r="Q70" s="3567"/>
      <c r="R70" s="3555"/>
      <c r="S70" s="3556"/>
      <c r="T70" s="3557"/>
      <c r="U70" s="3561"/>
      <c r="V70" s="3562"/>
      <c r="W70" s="3562"/>
      <c r="X70" s="3563"/>
      <c r="Y70" s="3270" t="s">
        <v>98</v>
      </c>
      <c r="Z70" s="3564"/>
      <c r="AA70" s="3270" t="s">
        <v>98</v>
      </c>
      <c r="AB70" s="3252">
        <f>IF((X72+Z72)&gt;=12,X70+Z70+1,X70+Z70)</f>
        <v>0</v>
      </c>
      <c r="AC70" s="3253" t="s">
        <v>98</v>
      </c>
      <c r="AD70" s="3548"/>
      <c r="AE70" s="3549"/>
      <c r="AF70" s="3549"/>
      <c r="AG70" s="3549"/>
      <c r="AH70" s="3550"/>
      <c r="AI70" s="3549"/>
      <c r="AJ70" s="3549"/>
      <c r="AK70" s="3551"/>
      <c r="AL70" s="3552"/>
      <c r="AM70" s="3553"/>
      <c r="AN70" s="3554"/>
      <c r="AO70" s="3539"/>
      <c r="AP70" s="3540"/>
      <c r="AQ70" s="3540"/>
      <c r="AR70" s="3541"/>
      <c r="AS70" s="3515"/>
      <c r="AT70" s="3516"/>
      <c r="AU70" s="3516"/>
      <c r="AV70" s="3517"/>
      <c r="AW70" s="3219">
        <f>AH70+SUM(AL70:AV72)</f>
        <v>0</v>
      </c>
      <c r="AX70" s="3220"/>
      <c r="AY70" s="3220"/>
      <c r="AZ70" s="3518"/>
      <c r="BA70" s="3519"/>
      <c r="BB70" s="3520"/>
      <c r="BC70" s="597"/>
      <c r="BD70" s="200"/>
      <c r="BE70" s="200"/>
      <c r="BF70" s="744"/>
      <c r="BG70" s="3524"/>
      <c r="BH70" s="3525"/>
      <c r="BI70" s="3525"/>
      <c r="BJ70" s="3525"/>
      <c r="BK70" s="3525"/>
      <c r="BL70" s="3525"/>
      <c r="BM70" s="3525"/>
      <c r="BN70" s="3525"/>
      <c r="BO70" s="3525"/>
      <c r="BP70" s="3526"/>
    </row>
    <row r="71" spans="1:73" s="224" customFormat="1" ht="15" customHeight="1">
      <c r="A71" s="3193"/>
      <c r="B71" s="3499"/>
      <c r="C71" s="3500"/>
      <c r="D71" s="3500"/>
      <c r="E71" s="3500"/>
      <c r="F71" s="3501"/>
      <c r="G71" s="3502"/>
      <c r="H71" s="3503"/>
      <c r="I71" s="3503"/>
      <c r="J71" s="3503"/>
      <c r="K71" s="3503"/>
      <c r="L71" s="3504"/>
      <c r="M71" s="3508"/>
      <c r="N71" s="3510"/>
      <c r="O71" s="3533"/>
      <c r="P71" s="3534"/>
      <c r="Q71" s="3535"/>
      <c r="R71" s="3555"/>
      <c r="S71" s="3556"/>
      <c r="T71" s="3557"/>
      <c r="U71" s="3561"/>
      <c r="V71" s="3562"/>
      <c r="W71" s="3562"/>
      <c r="X71" s="3563"/>
      <c r="Y71" s="3270"/>
      <c r="Z71" s="3564"/>
      <c r="AA71" s="3270"/>
      <c r="AB71" s="3252"/>
      <c r="AC71" s="3253"/>
      <c r="AD71" s="3548"/>
      <c r="AE71" s="3549"/>
      <c r="AF71" s="3549"/>
      <c r="AG71" s="3549"/>
      <c r="AH71" s="3550"/>
      <c r="AI71" s="3549"/>
      <c r="AJ71" s="3549"/>
      <c r="AK71" s="3551"/>
      <c r="AL71" s="3539"/>
      <c r="AM71" s="3540"/>
      <c r="AN71" s="3541"/>
      <c r="AO71" s="3539"/>
      <c r="AP71" s="3540"/>
      <c r="AQ71" s="3540"/>
      <c r="AR71" s="3541"/>
      <c r="AS71" s="3542"/>
      <c r="AT71" s="3543"/>
      <c r="AU71" s="3543"/>
      <c r="AV71" s="3544"/>
      <c r="AW71" s="3219"/>
      <c r="AX71" s="3220"/>
      <c r="AY71" s="3220"/>
      <c r="AZ71" s="3521"/>
      <c r="BA71" s="3522"/>
      <c r="BB71" s="3523"/>
      <c r="BC71" s="597"/>
      <c r="BD71" s="200"/>
      <c r="BE71" s="200"/>
      <c r="BF71" s="744"/>
      <c r="BG71" s="3527"/>
      <c r="BH71" s="3528"/>
      <c r="BI71" s="3528"/>
      <c r="BJ71" s="3528"/>
      <c r="BK71" s="3528"/>
      <c r="BL71" s="3528"/>
      <c r="BM71" s="3528"/>
      <c r="BN71" s="3528"/>
      <c r="BO71" s="3528"/>
      <c r="BP71" s="3529"/>
    </row>
    <row r="72" spans="1:73" s="224" customFormat="1" ht="15" customHeight="1" thickBot="1">
      <c r="A72" s="3194"/>
      <c r="B72" s="3025"/>
      <c r="C72" s="3026"/>
      <c r="D72" s="3512"/>
      <c r="E72" s="3513"/>
      <c r="F72" s="3514"/>
      <c r="G72" s="3505"/>
      <c r="H72" s="3506"/>
      <c r="I72" s="3506"/>
      <c r="J72" s="3506"/>
      <c r="K72" s="3506"/>
      <c r="L72" s="3507"/>
      <c r="M72" s="3509"/>
      <c r="N72" s="3511"/>
      <c r="O72" s="3536"/>
      <c r="P72" s="3537"/>
      <c r="Q72" s="3538"/>
      <c r="R72" s="3558"/>
      <c r="S72" s="3559"/>
      <c r="T72" s="3560"/>
      <c r="U72" s="3545"/>
      <c r="V72" s="3546"/>
      <c r="W72" s="3546"/>
      <c r="X72" s="808"/>
      <c r="Y72" s="765" t="s">
        <v>28</v>
      </c>
      <c r="Z72" s="809"/>
      <c r="AA72" s="765" t="s">
        <v>28</v>
      </c>
      <c r="AB72" s="767">
        <f>IF((X72+Z72)&gt;=12,X72+Z72-12,X72+Z72)</f>
        <v>0</v>
      </c>
      <c r="AC72" s="768" t="s">
        <v>28</v>
      </c>
      <c r="AD72" s="818" t="s">
        <v>27</v>
      </c>
      <c r="AE72" s="3547"/>
      <c r="AF72" s="3547"/>
      <c r="AG72" s="819" t="s">
        <v>17</v>
      </c>
      <c r="AH72" s="820" t="s">
        <v>27</v>
      </c>
      <c r="AI72" s="3547"/>
      <c r="AJ72" s="3547"/>
      <c r="AK72" s="821" t="s">
        <v>17</v>
      </c>
      <c r="AL72" s="3568"/>
      <c r="AM72" s="3569"/>
      <c r="AN72" s="3570"/>
      <c r="AO72" s="3571"/>
      <c r="AP72" s="3572"/>
      <c r="AQ72" s="3572"/>
      <c r="AR72" s="3573"/>
      <c r="AS72" s="3574"/>
      <c r="AT72" s="3575"/>
      <c r="AU72" s="3575"/>
      <c r="AV72" s="3576"/>
      <c r="AW72" s="3221"/>
      <c r="AX72" s="3222"/>
      <c r="AY72" s="3222"/>
      <c r="AZ72" s="3493"/>
      <c r="BA72" s="3494"/>
      <c r="BB72" s="3495"/>
      <c r="BC72" s="10"/>
      <c r="BD72" s="4"/>
      <c r="BE72" s="4"/>
      <c r="BF72" s="438"/>
      <c r="BG72" s="3530"/>
      <c r="BH72" s="3531"/>
      <c r="BI72" s="3531"/>
      <c r="BJ72" s="3531"/>
      <c r="BK72" s="3531"/>
      <c r="BL72" s="3531"/>
      <c r="BM72" s="3531"/>
      <c r="BN72" s="3531"/>
      <c r="BO72" s="3531"/>
      <c r="BP72" s="3532"/>
    </row>
    <row r="73" spans="1:73" s="224" customFormat="1" ht="14.1" customHeight="1">
      <c r="A73" s="3171" t="s">
        <v>949</v>
      </c>
      <c r="B73" s="3172"/>
      <c r="C73" s="3172"/>
      <c r="D73" s="3172"/>
      <c r="E73" s="3172"/>
      <c r="F73" s="3172"/>
      <c r="G73" s="3172"/>
      <c r="H73" s="3172"/>
      <c r="I73" s="3172"/>
      <c r="J73" s="3172"/>
      <c r="K73" s="3172"/>
      <c r="L73" s="3172"/>
      <c r="M73" s="3172"/>
      <c r="N73" s="3172"/>
      <c r="O73" s="3172"/>
      <c r="P73" s="3172"/>
      <c r="Q73" s="3172"/>
      <c r="R73" s="3172"/>
      <c r="S73" s="3172"/>
      <c r="T73" s="3172"/>
      <c r="U73" s="3172"/>
      <c r="V73" s="3172"/>
      <c r="W73" s="3173"/>
      <c r="X73" s="773" t="str">
        <f>IFERROR((X52+X55+X58+X61+X64+X67+X70)/COUNTA(G52:L72),"")</f>
        <v/>
      </c>
      <c r="Y73" s="774" t="s">
        <v>98</v>
      </c>
      <c r="Z73" s="775" t="str">
        <f>IFERROR((Z52+Z55+Z58+Z61+Z64+Z67+Z70)/COUNTA(G52:L72),"")</f>
        <v/>
      </c>
      <c r="AA73" s="776" t="s">
        <v>98</v>
      </c>
      <c r="AB73" s="775">
        <f>BU74</f>
        <v>0</v>
      </c>
      <c r="AC73" s="774" t="s">
        <v>98</v>
      </c>
      <c r="AD73" s="3177" t="str">
        <f>IFERROR(SUM(AD52,AD55,AD58,AD61,AD64,AD67,AD70)/COUNTA(AD52,AD55,AD58,AD61,AD64,AD67,AD70),"")</f>
        <v/>
      </c>
      <c r="AE73" s="3178"/>
      <c r="AF73" s="3178"/>
      <c r="AG73" s="3179"/>
      <c r="AH73" s="3177" t="str">
        <f>IFERROR(SUM(AH52,AH55,AH58,AH61,AH64,AH67,AH70)/COUNTA(AH52,AH55,AH58,AH61,AH64,AH67,AH70),"")</f>
        <v/>
      </c>
      <c r="AI73" s="3178"/>
      <c r="AJ73" s="3178"/>
      <c r="AK73" s="3179"/>
      <c r="AL73" s="3183"/>
      <c r="AM73" s="3184"/>
      <c r="AN73" s="3184"/>
      <c r="AO73" s="3184"/>
      <c r="AP73" s="3184"/>
      <c r="AQ73" s="3184"/>
      <c r="AR73" s="3184"/>
      <c r="AS73" s="3184"/>
      <c r="AT73" s="3184"/>
      <c r="AU73" s="3184"/>
      <c r="AV73" s="3185"/>
      <c r="AW73" s="3189" t="str">
        <f>IFERROR(SUM(AW52:AY72)/COUNTA(G52:L72),"")</f>
        <v/>
      </c>
      <c r="AX73" s="3190"/>
      <c r="AY73" s="3190"/>
      <c r="AZ73" s="3147" t="str">
        <f>IFERROR(AVERAGE(AZ52,AZ55,AZ58,AZ61,AZ64,AZ67,AZ70),"")</f>
        <v/>
      </c>
      <c r="BA73" s="3148"/>
      <c r="BB73" s="3149"/>
      <c r="BC73" s="3153"/>
      <c r="BD73" s="3154"/>
      <c r="BE73" s="3154"/>
      <c r="BF73" s="3155"/>
      <c r="BG73" s="3159"/>
      <c r="BH73" s="3160"/>
      <c r="BI73" s="3160"/>
      <c r="BJ73" s="3160"/>
      <c r="BK73" s="3160"/>
      <c r="BL73" s="3160"/>
      <c r="BM73" s="3160"/>
      <c r="BN73" s="3160"/>
      <c r="BO73" s="3160"/>
      <c r="BP73" s="3161"/>
      <c r="BT73" s="777">
        <f>INT(BT74/12)</f>
        <v>0</v>
      </c>
      <c r="BU73" s="777">
        <f>MOD(BT74,12)</f>
        <v>0</v>
      </c>
    </row>
    <row r="74" spans="1:73" s="224" customFormat="1" ht="14.1" customHeight="1" thickBot="1">
      <c r="A74" s="3174"/>
      <c r="B74" s="3175"/>
      <c r="C74" s="3175"/>
      <c r="D74" s="3175"/>
      <c r="E74" s="3175"/>
      <c r="F74" s="3175"/>
      <c r="G74" s="3175"/>
      <c r="H74" s="3175"/>
      <c r="I74" s="3175"/>
      <c r="J74" s="3175"/>
      <c r="K74" s="3175"/>
      <c r="L74" s="3175"/>
      <c r="M74" s="3175"/>
      <c r="N74" s="3175"/>
      <c r="O74" s="3175"/>
      <c r="P74" s="3175"/>
      <c r="Q74" s="3175"/>
      <c r="R74" s="3175"/>
      <c r="S74" s="3175"/>
      <c r="T74" s="3175"/>
      <c r="U74" s="3175"/>
      <c r="V74" s="3175"/>
      <c r="W74" s="3176"/>
      <c r="X74" s="778" t="str">
        <f>IFERROR((X54+X57+X60+X63+X66+X69+X72)/COUNTA(G52:L72),"")</f>
        <v/>
      </c>
      <c r="Y74" s="779" t="s">
        <v>28</v>
      </c>
      <c r="Z74" s="780" t="str">
        <f>IFERROR((Z54+Z57+Z60+Z63+Z66+Z69+Z72)/COUNTA(G52:L72),"")</f>
        <v/>
      </c>
      <c r="AA74" s="779" t="s">
        <v>28</v>
      </c>
      <c r="AB74" s="780">
        <f>BU73</f>
        <v>0</v>
      </c>
      <c r="AC74" s="779" t="s">
        <v>28</v>
      </c>
      <c r="AD74" s="3180"/>
      <c r="AE74" s="3181"/>
      <c r="AF74" s="3181"/>
      <c r="AG74" s="3182"/>
      <c r="AH74" s="3180"/>
      <c r="AI74" s="3181"/>
      <c r="AJ74" s="3181"/>
      <c r="AK74" s="3182"/>
      <c r="AL74" s="3186"/>
      <c r="AM74" s="3187"/>
      <c r="AN74" s="3187"/>
      <c r="AO74" s="3187"/>
      <c r="AP74" s="3187"/>
      <c r="AQ74" s="3187"/>
      <c r="AR74" s="3187"/>
      <c r="AS74" s="3187"/>
      <c r="AT74" s="3187"/>
      <c r="AU74" s="3187"/>
      <c r="AV74" s="3188"/>
      <c r="AW74" s="3191"/>
      <c r="AX74" s="3192"/>
      <c r="AY74" s="3192"/>
      <c r="AZ74" s="3150"/>
      <c r="BA74" s="3151"/>
      <c r="BB74" s="3152"/>
      <c r="BC74" s="3156"/>
      <c r="BD74" s="3157"/>
      <c r="BE74" s="3157"/>
      <c r="BF74" s="3158"/>
      <c r="BG74" s="3162"/>
      <c r="BH74" s="3163"/>
      <c r="BI74" s="3163"/>
      <c r="BJ74" s="3163"/>
      <c r="BK74" s="3163"/>
      <c r="BL74" s="3163"/>
      <c r="BM74" s="3163"/>
      <c r="BN74" s="3163"/>
      <c r="BO74" s="3163"/>
      <c r="BP74" s="3164"/>
      <c r="BT74" s="777">
        <f>IFERROR(SUM(AB54,AB57,AB60,AB63,AB66,AB69,AB72)/COUNTA(G52:L72),0)</f>
        <v>0</v>
      </c>
      <c r="BU74" s="777">
        <f>IFERROR(SUM(AB52,AB55,AB58,AB61,AB64,AB67,AB70)/COUNTA(G52:L72),0)</f>
        <v>0</v>
      </c>
    </row>
    <row r="75" spans="1:73" s="224" customFormat="1" ht="14.1" customHeight="1">
      <c r="A75" s="3165" t="s">
        <v>91</v>
      </c>
      <c r="B75" s="3165"/>
      <c r="C75" s="781" t="s">
        <v>92</v>
      </c>
      <c r="D75" s="3166" t="s">
        <v>1386</v>
      </c>
      <c r="E75" s="3166"/>
      <c r="F75" s="3166"/>
      <c r="G75" s="3166"/>
      <c r="H75" s="3166"/>
      <c r="I75" s="3166"/>
      <c r="J75" s="3166"/>
      <c r="K75" s="3166"/>
      <c r="L75" s="3166"/>
      <c r="M75" s="3166"/>
      <c r="N75" s="3166"/>
      <c r="O75" s="3166"/>
      <c r="P75" s="3166"/>
      <c r="Q75" s="3166"/>
      <c r="R75" s="3166"/>
      <c r="S75" s="3166"/>
      <c r="T75" s="3166"/>
      <c r="U75" s="3166"/>
      <c r="V75" s="3166"/>
      <c r="W75" s="3166"/>
      <c r="X75" s="3166"/>
      <c r="Y75" s="3166"/>
      <c r="Z75" s="3166"/>
      <c r="AA75" s="3166"/>
      <c r="AB75" s="3166"/>
      <c r="AC75" s="3166"/>
      <c r="AD75" s="3166"/>
      <c r="AE75" s="3166"/>
      <c r="AF75" s="3166"/>
      <c r="AG75" s="3166"/>
      <c r="AH75" s="3166"/>
      <c r="AI75" s="3166"/>
      <c r="AJ75" s="3166"/>
      <c r="AK75" s="3166"/>
      <c r="AL75" s="3166"/>
      <c r="AM75" s="3166"/>
      <c r="AN75" s="3166"/>
      <c r="AO75" s="3166"/>
      <c r="AP75" s="3166"/>
      <c r="AQ75" s="3166"/>
      <c r="AR75" s="3166"/>
      <c r="AS75" s="3166"/>
      <c r="AT75" s="3166"/>
      <c r="AU75" s="3166"/>
      <c r="AV75" s="3166"/>
      <c r="AW75" s="3166"/>
      <c r="AX75" s="3166"/>
      <c r="AY75" s="3166"/>
      <c r="AZ75" s="3166"/>
      <c r="BA75" s="3166"/>
      <c r="BB75" s="3166"/>
      <c r="BC75" s="3166"/>
      <c r="BD75" s="3166"/>
      <c r="BE75" s="3166"/>
      <c r="BF75" s="3166"/>
      <c r="BG75" s="3166"/>
      <c r="BH75" s="3166"/>
      <c r="BI75" s="3166"/>
      <c r="BJ75" s="3166"/>
      <c r="BK75" s="3166"/>
      <c r="BL75" s="3166"/>
      <c r="BM75" s="3166"/>
      <c r="BN75" s="3166"/>
      <c r="BO75" s="3166"/>
      <c r="BP75" s="3166"/>
    </row>
    <row r="76" spans="1:73" s="224" customFormat="1" ht="14.1" customHeight="1">
      <c r="A76" s="782"/>
      <c r="B76" s="782"/>
      <c r="C76" s="783"/>
      <c r="D76" s="1683"/>
      <c r="E76" s="1683"/>
      <c r="F76" s="1683"/>
      <c r="G76" s="1683"/>
      <c r="H76" s="1683"/>
      <c r="I76" s="1683"/>
      <c r="J76" s="1683"/>
      <c r="K76" s="1683"/>
      <c r="L76" s="1683"/>
      <c r="M76" s="1683"/>
      <c r="N76" s="1683"/>
      <c r="O76" s="1683"/>
      <c r="P76" s="1683"/>
      <c r="Q76" s="1683"/>
      <c r="R76" s="1683"/>
      <c r="S76" s="1683"/>
      <c r="T76" s="1683"/>
      <c r="U76" s="1683"/>
      <c r="V76" s="1683"/>
      <c r="W76" s="1683"/>
      <c r="X76" s="1683"/>
      <c r="Y76" s="1683"/>
      <c r="Z76" s="1683"/>
      <c r="AA76" s="1683"/>
      <c r="AB76" s="1683"/>
      <c r="AC76" s="1683"/>
      <c r="AD76" s="1683"/>
      <c r="AE76" s="1683"/>
      <c r="AF76" s="1683"/>
      <c r="AG76" s="1683"/>
      <c r="AH76" s="1683"/>
      <c r="AI76" s="1683"/>
      <c r="AJ76" s="1683"/>
      <c r="AK76" s="1683"/>
      <c r="AL76" s="1683"/>
      <c r="AM76" s="1683"/>
      <c r="AN76" s="1683"/>
      <c r="AO76" s="1683"/>
      <c r="AP76" s="1683"/>
      <c r="AQ76" s="1683"/>
      <c r="AR76" s="1683"/>
      <c r="AS76" s="1683"/>
      <c r="AT76" s="1683"/>
      <c r="AU76" s="1683"/>
      <c r="AV76" s="1683"/>
      <c r="AW76" s="1683"/>
      <c r="AX76" s="1683"/>
      <c r="AY76" s="1683"/>
      <c r="AZ76" s="1683"/>
      <c r="BA76" s="1683"/>
      <c r="BB76" s="1683"/>
      <c r="BC76" s="1683"/>
      <c r="BD76" s="1683"/>
      <c r="BE76" s="1683"/>
      <c r="BF76" s="1683"/>
      <c r="BG76" s="1683"/>
      <c r="BH76" s="1683"/>
      <c r="BI76" s="1683"/>
      <c r="BJ76" s="1683"/>
      <c r="BK76" s="1683"/>
      <c r="BL76" s="1683"/>
      <c r="BM76" s="1683"/>
      <c r="BN76" s="1683"/>
      <c r="BO76" s="1683"/>
      <c r="BP76" s="1683"/>
    </row>
    <row r="77" spans="1:73" s="224" customFormat="1" ht="12" customHeight="1">
      <c r="B77" s="669"/>
      <c r="C77" s="783" t="s">
        <v>864</v>
      </c>
      <c r="D77" s="3167" t="s">
        <v>1439</v>
      </c>
      <c r="E77" s="3167"/>
      <c r="F77" s="3167"/>
      <c r="G77" s="3167"/>
      <c r="H77" s="3167"/>
      <c r="I77" s="3167"/>
      <c r="J77" s="3167"/>
      <c r="K77" s="3167"/>
      <c r="L77" s="3167"/>
      <c r="M77" s="3167"/>
      <c r="N77" s="3167"/>
      <c r="O77" s="3167"/>
      <c r="P77" s="3167"/>
      <c r="Q77" s="3167"/>
      <c r="R77" s="3167"/>
      <c r="S77" s="3167"/>
      <c r="T77" s="3167"/>
      <c r="U77" s="3167"/>
      <c r="V77" s="3167"/>
      <c r="W77" s="3167"/>
      <c r="X77" s="3167"/>
      <c r="Y77" s="3167"/>
      <c r="Z77" s="3167"/>
      <c r="AA77" s="3167"/>
      <c r="AB77" s="3167"/>
      <c r="AC77" s="3167"/>
      <c r="AD77" s="3167"/>
      <c r="AE77" s="3167"/>
      <c r="AF77" s="3167"/>
      <c r="AG77" s="3167"/>
      <c r="AH77" s="3167"/>
      <c r="AI77" s="3167"/>
      <c r="AJ77" s="3167"/>
      <c r="AK77" s="3167"/>
      <c r="AL77" s="3167"/>
      <c r="AM77" s="3167"/>
      <c r="AN77" s="3167"/>
      <c r="AO77" s="3167"/>
      <c r="AP77" s="3167"/>
      <c r="AQ77" s="3167"/>
      <c r="AR77" s="3167"/>
      <c r="AS77" s="3167"/>
      <c r="AT77" s="3167"/>
      <c r="AU77" s="3167"/>
      <c r="AV77" s="3167"/>
      <c r="AW77" s="3167"/>
      <c r="AX77" s="3167"/>
      <c r="AY77" s="3167"/>
      <c r="AZ77" s="3167"/>
      <c r="BA77" s="3167"/>
      <c r="BB77" s="3167"/>
      <c r="BC77" s="3167"/>
      <c r="BD77" s="3167"/>
      <c r="BE77" s="3167"/>
      <c r="BF77" s="3167"/>
      <c r="BG77" s="3167"/>
      <c r="BH77" s="3167"/>
      <c r="BI77" s="3167"/>
      <c r="BJ77" s="3167"/>
      <c r="BK77" s="3167"/>
      <c r="BL77" s="3167"/>
      <c r="BM77" s="3167"/>
      <c r="BN77" s="3167"/>
      <c r="BO77" s="3167"/>
      <c r="BP77" s="3167"/>
    </row>
    <row r="78" spans="1:73" s="224" customFormat="1" ht="12" customHeight="1">
      <c r="C78" s="783" t="s">
        <v>865</v>
      </c>
      <c r="D78" s="2104" t="s">
        <v>1041</v>
      </c>
      <c r="E78" s="2104"/>
      <c r="F78" s="2104"/>
      <c r="G78" s="2104"/>
      <c r="H78" s="2104"/>
      <c r="I78" s="2104"/>
      <c r="J78" s="2104"/>
      <c r="K78" s="2104"/>
      <c r="L78" s="2104"/>
      <c r="M78" s="2104"/>
      <c r="N78" s="2104"/>
      <c r="O78" s="2104"/>
      <c r="P78" s="2104"/>
      <c r="Q78" s="2104"/>
      <c r="R78" s="2104"/>
      <c r="S78" s="2104"/>
      <c r="T78" s="2104"/>
      <c r="U78" s="2104"/>
      <c r="V78" s="2104"/>
      <c r="W78" s="2104"/>
      <c r="X78" s="2104"/>
      <c r="Y78" s="2104"/>
      <c r="Z78" s="2104"/>
      <c r="AA78" s="2104"/>
      <c r="AB78" s="2104"/>
      <c r="AC78" s="2104"/>
      <c r="AD78" s="2104"/>
      <c r="AE78" s="2104"/>
      <c r="AF78" s="2104"/>
      <c r="AG78" s="2104"/>
      <c r="AH78" s="2104"/>
      <c r="AI78" s="2104"/>
      <c r="AJ78" s="2104"/>
      <c r="AK78" s="2104"/>
      <c r="AL78" s="2104"/>
      <c r="AM78" s="2104"/>
      <c r="AN78" s="2104"/>
      <c r="AO78" s="2104"/>
      <c r="AP78" s="2104"/>
      <c r="AQ78" s="2104"/>
      <c r="AR78" s="2104"/>
      <c r="AS78" s="2104"/>
      <c r="AT78" s="2104"/>
      <c r="AU78" s="2104"/>
      <c r="AV78" s="2104"/>
      <c r="AW78" s="2104"/>
      <c r="AX78" s="2104"/>
      <c r="AY78" s="2104"/>
      <c r="AZ78" s="2104"/>
      <c r="BA78" s="2104"/>
      <c r="BB78" s="2104"/>
      <c r="BC78" s="2104"/>
      <c r="BD78" s="2104"/>
      <c r="BE78" s="2104"/>
      <c r="BF78" s="2104"/>
      <c r="BG78" s="2104"/>
      <c r="BH78" s="2104"/>
      <c r="BI78" s="2104"/>
      <c r="BJ78" s="2104"/>
      <c r="BK78" s="2104"/>
      <c r="BL78" s="2104"/>
      <c r="BM78" s="2104"/>
      <c r="BN78" s="2104"/>
      <c r="BO78" s="2104"/>
      <c r="BP78" s="2104"/>
    </row>
    <row r="79" spans="1:73" s="224" customFormat="1" ht="12" customHeight="1">
      <c r="D79" s="2104"/>
      <c r="E79" s="2104"/>
      <c r="F79" s="2104"/>
      <c r="G79" s="2104"/>
      <c r="H79" s="2104"/>
      <c r="I79" s="2104"/>
      <c r="J79" s="2104"/>
      <c r="K79" s="2104"/>
      <c r="L79" s="2104"/>
      <c r="M79" s="2104"/>
      <c r="N79" s="2104"/>
      <c r="O79" s="2104"/>
      <c r="P79" s="2104"/>
      <c r="Q79" s="2104"/>
      <c r="R79" s="2104"/>
      <c r="S79" s="2104"/>
      <c r="T79" s="2104"/>
      <c r="U79" s="2104"/>
      <c r="V79" s="2104"/>
      <c r="W79" s="2104"/>
      <c r="X79" s="2104"/>
      <c r="Y79" s="2104"/>
      <c r="Z79" s="2104"/>
      <c r="AA79" s="2104"/>
      <c r="AB79" s="2104"/>
      <c r="AC79" s="2104"/>
      <c r="AD79" s="2104"/>
      <c r="AE79" s="2104"/>
      <c r="AF79" s="2104"/>
      <c r="AG79" s="2104"/>
      <c r="AH79" s="2104"/>
      <c r="AI79" s="2104"/>
      <c r="AJ79" s="2104"/>
      <c r="AK79" s="2104"/>
      <c r="AL79" s="2104"/>
      <c r="AM79" s="2104"/>
      <c r="AN79" s="2104"/>
      <c r="AO79" s="2104"/>
      <c r="AP79" s="2104"/>
      <c r="AQ79" s="2104"/>
      <c r="AR79" s="2104"/>
      <c r="AS79" s="2104"/>
      <c r="AT79" s="2104"/>
      <c r="AU79" s="2104"/>
      <c r="AV79" s="2104"/>
      <c r="AW79" s="2104"/>
      <c r="AX79" s="2104"/>
      <c r="AY79" s="2104"/>
      <c r="AZ79" s="2104"/>
      <c r="BA79" s="2104"/>
      <c r="BB79" s="2104"/>
      <c r="BC79" s="2104"/>
      <c r="BD79" s="2104"/>
      <c r="BE79" s="2104"/>
      <c r="BF79" s="2104"/>
      <c r="BG79" s="2104"/>
      <c r="BH79" s="2104"/>
      <c r="BI79" s="2104"/>
      <c r="BJ79" s="2104"/>
      <c r="BK79" s="2104"/>
      <c r="BL79" s="2104"/>
      <c r="BM79" s="2104"/>
      <c r="BN79" s="2104"/>
      <c r="BO79" s="2104"/>
      <c r="BP79" s="2104"/>
    </row>
    <row r="80" spans="1:73" s="224" customFormat="1" ht="12" customHeight="1">
      <c r="C80" s="783" t="s">
        <v>866</v>
      </c>
      <c r="D80" s="2104" t="s">
        <v>1278</v>
      </c>
      <c r="E80" s="2104"/>
      <c r="F80" s="2104"/>
      <c r="G80" s="2104"/>
      <c r="H80" s="2104"/>
      <c r="I80" s="2104"/>
      <c r="J80" s="2104"/>
      <c r="K80" s="2104"/>
      <c r="L80" s="2104"/>
      <c r="M80" s="2104"/>
      <c r="N80" s="2104"/>
      <c r="O80" s="2104"/>
      <c r="P80" s="2104"/>
      <c r="Q80" s="2104"/>
      <c r="R80" s="2104"/>
      <c r="S80" s="2104"/>
      <c r="T80" s="2104"/>
      <c r="U80" s="2104"/>
      <c r="V80" s="2104"/>
      <c r="W80" s="2104"/>
      <c r="X80" s="2104"/>
      <c r="Y80" s="2104"/>
      <c r="Z80" s="2104"/>
      <c r="AA80" s="2104"/>
      <c r="AB80" s="2104"/>
      <c r="AC80" s="2104"/>
      <c r="AD80" s="2104"/>
      <c r="AE80" s="2104"/>
      <c r="AF80" s="2104"/>
      <c r="AG80" s="2104"/>
      <c r="AH80" s="2104"/>
      <c r="AI80" s="2104"/>
      <c r="AJ80" s="2104"/>
      <c r="AK80" s="2104"/>
      <c r="AL80" s="2104"/>
      <c r="AM80" s="2104"/>
      <c r="AN80" s="2104"/>
      <c r="AO80" s="2104"/>
      <c r="AP80" s="2104"/>
      <c r="AQ80" s="2104"/>
      <c r="AR80" s="2104"/>
      <c r="AS80" s="2104"/>
      <c r="AT80" s="2104"/>
      <c r="AU80" s="2104"/>
      <c r="AV80" s="2104"/>
      <c r="AW80" s="2104"/>
      <c r="AX80" s="2104"/>
      <c r="AY80" s="2104"/>
      <c r="AZ80" s="2104"/>
      <c r="BA80" s="2104"/>
      <c r="BB80" s="2104"/>
      <c r="BC80" s="2104"/>
      <c r="BD80" s="2104"/>
      <c r="BE80" s="2104"/>
      <c r="BF80" s="2104"/>
      <c r="BG80" s="2104"/>
      <c r="BH80" s="2104"/>
      <c r="BI80" s="2104"/>
      <c r="BJ80" s="2104"/>
      <c r="BK80" s="2104"/>
      <c r="BL80" s="2104"/>
      <c r="BM80" s="2104"/>
      <c r="BN80" s="2104"/>
      <c r="BO80" s="2104"/>
      <c r="BP80" s="2104"/>
    </row>
    <row r="81" spans="3:68" s="224" customFormat="1" ht="12" customHeight="1">
      <c r="D81" s="2104"/>
      <c r="E81" s="2104"/>
      <c r="F81" s="2104"/>
      <c r="G81" s="2104"/>
      <c r="H81" s="2104"/>
      <c r="I81" s="2104"/>
      <c r="J81" s="2104"/>
      <c r="K81" s="2104"/>
      <c r="L81" s="2104"/>
      <c r="M81" s="2104"/>
      <c r="N81" s="2104"/>
      <c r="O81" s="2104"/>
      <c r="P81" s="2104"/>
      <c r="Q81" s="2104"/>
      <c r="R81" s="2104"/>
      <c r="S81" s="2104"/>
      <c r="T81" s="2104"/>
      <c r="U81" s="2104"/>
      <c r="V81" s="2104"/>
      <c r="W81" s="2104"/>
      <c r="X81" s="2104"/>
      <c r="Y81" s="2104"/>
      <c r="Z81" s="2104"/>
      <c r="AA81" s="2104"/>
      <c r="AB81" s="2104"/>
      <c r="AC81" s="2104"/>
      <c r="AD81" s="2104"/>
      <c r="AE81" s="2104"/>
      <c r="AF81" s="2104"/>
      <c r="AG81" s="2104"/>
      <c r="AH81" s="2104"/>
      <c r="AI81" s="2104"/>
      <c r="AJ81" s="2104"/>
      <c r="AK81" s="2104"/>
      <c r="AL81" s="2104"/>
      <c r="AM81" s="2104"/>
      <c r="AN81" s="2104"/>
      <c r="AO81" s="2104"/>
      <c r="AP81" s="2104"/>
      <c r="AQ81" s="2104"/>
      <c r="AR81" s="2104"/>
      <c r="AS81" s="2104"/>
      <c r="AT81" s="2104"/>
      <c r="AU81" s="2104"/>
      <c r="AV81" s="2104"/>
      <c r="AW81" s="2104"/>
      <c r="AX81" s="2104"/>
      <c r="AY81" s="2104"/>
      <c r="AZ81" s="2104"/>
      <c r="BA81" s="2104"/>
      <c r="BB81" s="2104"/>
      <c r="BC81" s="2104"/>
      <c r="BD81" s="2104"/>
      <c r="BE81" s="2104"/>
      <c r="BF81" s="2104"/>
      <c r="BG81" s="2104"/>
      <c r="BH81" s="2104"/>
      <c r="BI81" s="2104"/>
      <c r="BJ81" s="2104"/>
      <c r="BK81" s="2104"/>
      <c r="BL81" s="2104"/>
      <c r="BM81" s="2104"/>
      <c r="BN81" s="2104"/>
      <c r="BO81" s="2104"/>
      <c r="BP81" s="2104"/>
    </row>
    <row r="82" spans="3:68" s="224" customFormat="1" ht="12" customHeight="1">
      <c r="C82" s="784" t="s">
        <v>867</v>
      </c>
      <c r="D82" s="3141" t="s">
        <v>1440</v>
      </c>
      <c r="E82" s="3141"/>
      <c r="F82" s="3141"/>
      <c r="G82" s="3141"/>
      <c r="H82" s="3141"/>
      <c r="I82" s="3141"/>
      <c r="J82" s="3141"/>
      <c r="K82" s="3141"/>
      <c r="L82" s="3141"/>
      <c r="M82" s="3141"/>
      <c r="N82" s="3141"/>
      <c r="O82" s="3141"/>
      <c r="P82" s="3141"/>
      <c r="Q82" s="3141"/>
      <c r="R82" s="3141"/>
      <c r="S82" s="3141"/>
      <c r="T82" s="3141"/>
      <c r="U82" s="3141"/>
      <c r="V82" s="3141"/>
      <c r="W82" s="3141"/>
      <c r="X82" s="3141"/>
      <c r="Y82" s="3141"/>
      <c r="Z82" s="3141"/>
      <c r="AA82" s="3141"/>
      <c r="AB82" s="3141"/>
      <c r="AC82" s="3141"/>
      <c r="AD82" s="3141"/>
      <c r="AE82" s="3141"/>
      <c r="AF82" s="3141"/>
      <c r="AG82" s="3141"/>
      <c r="AH82" s="3141"/>
      <c r="AI82" s="3141"/>
      <c r="AJ82" s="3141"/>
      <c r="AK82" s="3141"/>
      <c r="AL82" s="3141"/>
      <c r="AM82" s="3141"/>
      <c r="AN82" s="3141"/>
      <c r="AO82" s="3141"/>
      <c r="AP82" s="3141"/>
      <c r="AQ82" s="3141"/>
      <c r="AR82" s="3141"/>
      <c r="AS82" s="3141"/>
      <c r="AT82" s="3141"/>
      <c r="AU82" s="3141"/>
      <c r="AV82" s="3141"/>
      <c r="AW82" s="3141"/>
      <c r="AX82" s="3141"/>
      <c r="AY82" s="3141"/>
      <c r="AZ82" s="3141"/>
      <c r="BA82" s="3141"/>
      <c r="BB82" s="3141"/>
      <c r="BC82" s="3141"/>
      <c r="BD82" s="3141"/>
      <c r="BE82" s="3141"/>
      <c r="BF82" s="3141"/>
      <c r="BG82" s="3141"/>
      <c r="BH82" s="3141"/>
      <c r="BI82" s="3141"/>
      <c r="BJ82" s="3141"/>
      <c r="BK82" s="3141"/>
      <c r="BL82" s="3141"/>
      <c r="BM82" s="3141"/>
      <c r="BN82" s="3141"/>
      <c r="BO82" s="3141"/>
      <c r="BP82" s="3141"/>
    </row>
    <row r="83" spans="3:68">
      <c r="C83" s="784"/>
      <c r="D83" s="784"/>
      <c r="E83" s="784"/>
      <c r="F83" s="224"/>
      <c r="G83" s="224"/>
      <c r="H83" s="224"/>
      <c r="I83" s="224"/>
      <c r="J83" s="224"/>
      <c r="K83" s="224"/>
      <c r="L83" s="224"/>
      <c r="M83" s="224"/>
      <c r="N83" s="224"/>
      <c r="O83" s="224"/>
      <c r="P83" s="224"/>
      <c r="Q83" s="224"/>
      <c r="R83" s="224"/>
      <c r="S83" s="224"/>
      <c r="T83" s="224"/>
      <c r="U83" s="224"/>
      <c r="V83" s="224"/>
      <c r="W83" s="224"/>
      <c r="X83" s="224"/>
      <c r="Y83" s="224"/>
      <c r="Z83" s="224"/>
      <c r="AA83" s="224"/>
      <c r="AB83" s="224"/>
      <c r="AC83" s="224"/>
      <c r="AD83" s="224"/>
      <c r="AE83" s="224"/>
      <c r="AF83" s="224"/>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row>
  </sheetData>
  <sheetProtection algorithmName="SHA-512" hashValue="HutOp3V+Kd3SrYlSDAR1SVS6u/p+/dC+Kdib48rjHyPjycZmMp+epm5H4LgITHqQAM0sT78Ll/FPa07v04YmZA==" saltValue="Hgf+2+TsMltPYo2qnCthzg==" spinCount="100000" sheet="1" objects="1" scenarios="1" formatCells="0" formatColumns="0" formatRows="0"/>
  <mergeCells count="60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Z32:BB33"/>
    <mergeCell ref="BC32:BF33"/>
    <mergeCell ref="BG32:BP33"/>
    <mergeCell ref="A34:B34"/>
    <mergeCell ref="D34:BP35"/>
    <mergeCell ref="D36:BP36"/>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D37:BP38"/>
    <mergeCell ref="D39:BP40"/>
    <mergeCell ref="D41:BP41"/>
    <mergeCell ref="A42:BP42"/>
    <mergeCell ref="A44:BP44"/>
    <mergeCell ref="A46:A51"/>
    <mergeCell ref="B46:F49"/>
    <mergeCell ref="G46:L51"/>
    <mergeCell ref="M46:M51"/>
    <mergeCell ref="N46:N51"/>
    <mergeCell ref="BG48:BP51"/>
    <mergeCell ref="O49:Q51"/>
    <mergeCell ref="U49:W51"/>
    <mergeCell ref="X49:Y51"/>
    <mergeCell ref="AL49:AN49"/>
    <mergeCell ref="AO49:AR49"/>
    <mergeCell ref="AS49:AV49"/>
    <mergeCell ref="AS51:AV51"/>
    <mergeCell ref="AZ46:BB47"/>
    <mergeCell ref="BC46:BF51"/>
    <mergeCell ref="BG46:BP47"/>
    <mergeCell ref="AD47:AG50"/>
    <mergeCell ref="AH47:AK50"/>
    <mergeCell ref="U48:Y48"/>
    <mergeCell ref="B50:D51"/>
    <mergeCell ref="E50:F51"/>
    <mergeCell ref="AL50:AN50"/>
    <mergeCell ref="AO50:AR50"/>
    <mergeCell ref="AS50:AV50"/>
    <mergeCell ref="AZ50:BB51"/>
    <mergeCell ref="AE51:AF51"/>
    <mergeCell ref="AI51:AJ51"/>
    <mergeCell ref="AL51:AN51"/>
    <mergeCell ref="AO51:AR51"/>
    <mergeCell ref="Z48:AA51"/>
    <mergeCell ref="AB48:AC51"/>
    <mergeCell ref="AL48:AV48"/>
    <mergeCell ref="AZ48:BB49"/>
    <mergeCell ref="O46:Q48"/>
    <mergeCell ref="R46:T51"/>
    <mergeCell ref="U46:AC47"/>
    <mergeCell ref="AD46:AK46"/>
    <mergeCell ref="AL46:AV47"/>
    <mergeCell ref="AW46:AY51"/>
    <mergeCell ref="BG52:BP54"/>
    <mergeCell ref="O53:Q54"/>
    <mergeCell ref="AL53:AN53"/>
    <mergeCell ref="AO53:AR53"/>
    <mergeCell ref="AS53:AV53"/>
    <mergeCell ref="U54:W54"/>
    <mergeCell ref="AE54:AF54"/>
    <mergeCell ref="AB52:AB53"/>
    <mergeCell ref="AC52:AC53"/>
    <mergeCell ref="AD52:AG53"/>
    <mergeCell ref="AH52:AK53"/>
    <mergeCell ref="AL52:AN52"/>
    <mergeCell ref="AO52:AR52"/>
    <mergeCell ref="R52:T54"/>
    <mergeCell ref="U52:W53"/>
    <mergeCell ref="X52:X53"/>
    <mergeCell ref="Y52:Y53"/>
    <mergeCell ref="Z52:Z53"/>
    <mergeCell ref="AA52:AA53"/>
    <mergeCell ref="O52:Q52"/>
    <mergeCell ref="AI54:AJ54"/>
    <mergeCell ref="AL54:AN54"/>
    <mergeCell ref="AO54:AR54"/>
    <mergeCell ref="AS54:AV54"/>
    <mergeCell ref="AZ54:BB54"/>
    <mergeCell ref="A55:A57"/>
    <mergeCell ref="B55:F56"/>
    <mergeCell ref="G55:L57"/>
    <mergeCell ref="M55:M57"/>
    <mergeCell ref="N55:N57"/>
    <mergeCell ref="A52:A54"/>
    <mergeCell ref="B52:F53"/>
    <mergeCell ref="G52:L54"/>
    <mergeCell ref="M52:M54"/>
    <mergeCell ref="N52:N54"/>
    <mergeCell ref="B54:D54"/>
    <mergeCell ref="E54:F54"/>
    <mergeCell ref="AO55:AR55"/>
    <mergeCell ref="AS55:AV55"/>
    <mergeCell ref="AW55:AY57"/>
    <mergeCell ref="AZ55:BB56"/>
    <mergeCell ref="AS52:AV52"/>
    <mergeCell ref="AW52:AY54"/>
    <mergeCell ref="AZ52:BB53"/>
    <mergeCell ref="BG55:BP57"/>
    <mergeCell ref="O56:Q57"/>
    <mergeCell ref="AL56:AN56"/>
    <mergeCell ref="AO56:AR56"/>
    <mergeCell ref="AS56:AV56"/>
    <mergeCell ref="AO57:AR57"/>
    <mergeCell ref="AA55:AA56"/>
    <mergeCell ref="AB55:AB56"/>
    <mergeCell ref="AC55:AC56"/>
    <mergeCell ref="AD55:AG56"/>
    <mergeCell ref="AH55:AK56"/>
    <mergeCell ref="AL55:AN55"/>
    <mergeCell ref="O55:Q55"/>
    <mergeCell ref="R55:T57"/>
    <mergeCell ref="U55:W56"/>
    <mergeCell ref="X55:X56"/>
    <mergeCell ref="Y55:Y56"/>
    <mergeCell ref="Z55:Z56"/>
    <mergeCell ref="AS57:AV57"/>
    <mergeCell ref="AZ57:BB57"/>
    <mergeCell ref="AE57:AF57"/>
    <mergeCell ref="AI57:AJ57"/>
    <mergeCell ref="AL57:AN57"/>
    <mergeCell ref="A58:A60"/>
    <mergeCell ref="B58:F59"/>
    <mergeCell ref="G58:L60"/>
    <mergeCell ref="M58:M60"/>
    <mergeCell ref="N58:N60"/>
    <mergeCell ref="O58:Q58"/>
    <mergeCell ref="R58:T60"/>
    <mergeCell ref="U58:W59"/>
    <mergeCell ref="B57:D57"/>
    <mergeCell ref="E57:F57"/>
    <mergeCell ref="U57:W57"/>
    <mergeCell ref="B60:D60"/>
    <mergeCell ref="E60:F60"/>
    <mergeCell ref="U60:W60"/>
    <mergeCell ref="AE60:AF60"/>
    <mergeCell ref="AI60:AJ60"/>
    <mergeCell ref="AL60:AN60"/>
    <mergeCell ref="AZ58:BB59"/>
    <mergeCell ref="BG58:BP60"/>
    <mergeCell ref="O59:Q60"/>
    <mergeCell ref="AL59:AN59"/>
    <mergeCell ref="AO59:AR59"/>
    <mergeCell ref="AS59:AV59"/>
    <mergeCell ref="AO60:AR60"/>
    <mergeCell ref="AS60:AV60"/>
    <mergeCell ref="AZ60:BB60"/>
    <mergeCell ref="AD58:AG59"/>
    <mergeCell ref="AH58:AK59"/>
    <mergeCell ref="AL58:AN58"/>
    <mergeCell ref="AO58:AR58"/>
    <mergeCell ref="AS58:AV58"/>
    <mergeCell ref="AW58:AY60"/>
    <mergeCell ref="X58:X59"/>
    <mergeCell ref="Y58:Y59"/>
    <mergeCell ref="Z58:Z59"/>
    <mergeCell ref="AA58:AA59"/>
    <mergeCell ref="AB58:AB59"/>
    <mergeCell ref="AC58:AC59"/>
    <mergeCell ref="BG61:BP63"/>
    <mergeCell ref="O62:Q63"/>
    <mergeCell ref="AL62:AN62"/>
    <mergeCell ref="AO62:AR62"/>
    <mergeCell ref="AS62:AV62"/>
    <mergeCell ref="U63:W63"/>
    <mergeCell ref="AE63:AF63"/>
    <mergeCell ref="AB61:AB62"/>
    <mergeCell ref="AC61:AC62"/>
    <mergeCell ref="AD61:AG62"/>
    <mergeCell ref="AH61:AK62"/>
    <mergeCell ref="AL61:AN61"/>
    <mergeCell ref="AO61:AR61"/>
    <mergeCell ref="R61:T63"/>
    <mergeCell ref="U61:W62"/>
    <mergeCell ref="X61:X62"/>
    <mergeCell ref="Y61:Y62"/>
    <mergeCell ref="Z61:Z62"/>
    <mergeCell ref="AA61:AA62"/>
    <mergeCell ref="O61:Q61"/>
    <mergeCell ref="AI63:AJ63"/>
    <mergeCell ref="AL63:AN63"/>
    <mergeCell ref="AO63:AR63"/>
    <mergeCell ref="AS63:AV63"/>
    <mergeCell ref="AZ63:BB63"/>
    <mergeCell ref="A64:A66"/>
    <mergeCell ref="B64:F65"/>
    <mergeCell ref="G64:L66"/>
    <mergeCell ref="M64:M66"/>
    <mergeCell ref="N64:N66"/>
    <mergeCell ref="A61:A63"/>
    <mergeCell ref="B61:F62"/>
    <mergeCell ref="G61:L63"/>
    <mergeCell ref="M61:M63"/>
    <mergeCell ref="N61:N63"/>
    <mergeCell ref="B63:D63"/>
    <mergeCell ref="E63:F63"/>
    <mergeCell ref="AO64:AR64"/>
    <mergeCell ref="AS64:AV64"/>
    <mergeCell ref="AW64:AY66"/>
    <mergeCell ref="AZ64:BB65"/>
    <mergeCell ref="AS61:AV61"/>
    <mergeCell ref="AW61:AY63"/>
    <mergeCell ref="AZ61:BB62"/>
    <mergeCell ref="BG64:BP66"/>
    <mergeCell ref="O65:Q66"/>
    <mergeCell ref="AL65:AN65"/>
    <mergeCell ref="AO65:AR65"/>
    <mergeCell ref="AS65:AV65"/>
    <mergeCell ref="AO66:AR66"/>
    <mergeCell ref="AA64:AA65"/>
    <mergeCell ref="AB64:AB65"/>
    <mergeCell ref="AC64:AC65"/>
    <mergeCell ref="AD64:AG65"/>
    <mergeCell ref="AH64:AK65"/>
    <mergeCell ref="AL64:AN64"/>
    <mergeCell ref="O64:Q64"/>
    <mergeCell ref="R64:T66"/>
    <mergeCell ref="U64:W65"/>
    <mergeCell ref="X64:X65"/>
    <mergeCell ref="Y64:Y65"/>
    <mergeCell ref="Z64:Z65"/>
    <mergeCell ref="AS66:AV66"/>
    <mergeCell ref="AZ66:BB66"/>
    <mergeCell ref="AE66:AF66"/>
    <mergeCell ref="AI66:AJ66"/>
    <mergeCell ref="AL66:AN66"/>
    <mergeCell ref="A67:A69"/>
    <mergeCell ref="B67:F68"/>
    <mergeCell ref="G67:L69"/>
    <mergeCell ref="M67:M69"/>
    <mergeCell ref="N67:N69"/>
    <mergeCell ref="O67:Q67"/>
    <mergeCell ref="R67:T69"/>
    <mergeCell ref="U67:W68"/>
    <mergeCell ref="B66:D66"/>
    <mergeCell ref="E66:F66"/>
    <mergeCell ref="U66:W66"/>
    <mergeCell ref="B69:D69"/>
    <mergeCell ref="E69:F69"/>
    <mergeCell ref="U69:W69"/>
    <mergeCell ref="AE69:AF69"/>
    <mergeCell ref="AI69:AJ69"/>
    <mergeCell ref="AL69:AN69"/>
    <mergeCell ref="AZ67:BB68"/>
    <mergeCell ref="BG67:BP69"/>
    <mergeCell ref="O68:Q69"/>
    <mergeCell ref="AL68:AN68"/>
    <mergeCell ref="AO68:AR68"/>
    <mergeCell ref="AS68:AV68"/>
    <mergeCell ref="AO69:AR69"/>
    <mergeCell ref="AS69:AV69"/>
    <mergeCell ref="AZ69:BB69"/>
    <mergeCell ref="AD67:AG68"/>
    <mergeCell ref="AH67:AK68"/>
    <mergeCell ref="AL67:AN67"/>
    <mergeCell ref="AO67:AR67"/>
    <mergeCell ref="AS67:AV67"/>
    <mergeCell ref="AW67:AY69"/>
    <mergeCell ref="X67:X68"/>
    <mergeCell ref="Y67:Y68"/>
    <mergeCell ref="Z67:Z68"/>
    <mergeCell ref="AA67:AA68"/>
    <mergeCell ref="AB67:AB68"/>
    <mergeCell ref="AC67:AC68"/>
    <mergeCell ref="BG70:BP72"/>
    <mergeCell ref="O71:Q72"/>
    <mergeCell ref="AL71:AN71"/>
    <mergeCell ref="AO71:AR71"/>
    <mergeCell ref="AS71:AV71"/>
    <mergeCell ref="U72:W72"/>
    <mergeCell ref="AE72:AF72"/>
    <mergeCell ref="AB70:AB71"/>
    <mergeCell ref="AC70:AC71"/>
    <mergeCell ref="AD70:AG71"/>
    <mergeCell ref="AH70:AK71"/>
    <mergeCell ref="AL70:AN70"/>
    <mergeCell ref="AO70:AR70"/>
    <mergeCell ref="R70:T72"/>
    <mergeCell ref="U70:W71"/>
    <mergeCell ref="X70:X71"/>
    <mergeCell ref="Y70:Y71"/>
    <mergeCell ref="Z70:Z71"/>
    <mergeCell ref="AA70:AA71"/>
    <mergeCell ref="O70:Q70"/>
    <mergeCell ref="AI72:AJ72"/>
    <mergeCell ref="AL72:AN72"/>
    <mergeCell ref="AO72:AR72"/>
    <mergeCell ref="AS72:AV72"/>
    <mergeCell ref="AZ72:BB72"/>
    <mergeCell ref="A73:W74"/>
    <mergeCell ref="AD73:AG74"/>
    <mergeCell ref="AH73:AK74"/>
    <mergeCell ref="AL73:AV74"/>
    <mergeCell ref="AW73:AY74"/>
    <mergeCell ref="A70:A72"/>
    <mergeCell ref="B70:F71"/>
    <mergeCell ref="G70:L72"/>
    <mergeCell ref="M70:M72"/>
    <mergeCell ref="N70:N72"/>
    <mergeCell ref="B72:D72"/>
    <mergeCell ref="E72:F72"/>
    <mergeCell ref="AS70:AV70"/>
    <mergeCell ref="AW70:AY72"/>
    <mergeCell ref="AZ70:BB71"/>
    <mergeCell ref="D78:BP79"/>
    <mergeCell ref="D80:BP81"/>
    <mergeCell ref="D82:BP82"/>
    <mergeCell ref="AZ73:BB74"/>
    <mergeCell ref="BC73:BF74"/>
    <mergeCell ref="BG73:BP74"/>
    <mergeCell ref="A75:B75"/>
    <mergeCell ref="D75:BP76"/>
    <mergeCell ref="D77:BP77"/>
  </mergeCells>
  <phoneticPr fontId="4"/>
  <conditionalFormatting sqref="B13:D13">
    <cfRule type="containsBlanks" dxfId="227" priority="67">
      <formula>LEN(TRIM(B13))=0</formula>
    </cfRule>
  </conditionalFormatting>
  <conditionalFormatting sqref="B16:D16">
    <cfRule type="containsBlanks" dxfId="226" priority="65">
      <formula>LEN(TRIM(B16))=0</formula>
    </cfRule>
  </conditionalFormatting>
  <conditionalFormatting sqref="B19:D19">
    <cfRule type="containsBlanks" dxfId="225" priority="63">
      <formula>LEN(TRIM(B19))=0</formula>
    </cfRule>
  </conditionalFormatting>
  <conditionalFormatting sqref="B22:D22">
    <cfRule type="containsBlanks" dxfId="224" priority="61">
      <formula>LEN(TRIM(B22))=0</formula>
    </cfRule>
  </conditionalFormatting>
  <conditionalFormatting sqref="B25:D25">
    <cfRule type="containsBlanks" dxfId="223" priority="59">
      <formula>LEN(TRIM(B25))=0</formula>
    </cfRule>
  </conditionalFormatting>
  <conditionalFormatting sqref="B28:D28">
    <cfRule type="containsBlanks" dxfId="222" priority="57">
      <formula>LEN(TRIM(B28))=0</formula>
    </cfRule>
  </conditionalFormatting>
  <conditionalFormatting sqref="B31:D31">
    <cfRule type="containsBlanks" dxfId="221" priority="55">
      <formula>LEN(TRIM(B31))=0</formula>
    </cfRule>
  </conditionalFormatting>
  <conditionalFormatting sqref="B54:D54">
    <cfRule type="containsBlanks" dxfId="220" priority="40">
      <formula>LEN(TRIM(B54))=0</formula>
    </cfRule>
  </conditionalFormatting>
  <conditionalFormatting sqref="B57:D57">
    <cfRule type="containsBlanks" dxfId="219" priority="38">
      <formula>LEN(TRIM(B57))=0</formula>
    </cfRule>
  </conditionalFormatting>
  <conditionalFormatting sqref="B60:D60">
    <cfRule type="containsBlanks" dxfId="218" priority="36">
      <formula>LEN(TRIM(B60))=0</formula>
    </cfRule>
  </conditionalFormatting>
  <conditionalFormatting sqref="B63:D63">
    <cfRule type="containsBlanks" dxfId="217" priority="34">
      <formula>LEN(TRIM(B63))=0</formula>
    </cfRule>
  </conditionalFormatting>
  <conditionalFormatting sqref="B66:D66">
    <cfRule type="containsBlanks" dxfId="216" priority="32">
      <formula>LEN(TRIM(B66))=0</formula>
    </cfRule>
  </conditionalFormatting>
  <conditionalFormatting sqref="B69:D69">
    <cfRule type="containsBlanks" dxfId="215" priority="30">
      <formula>LEN(TRIM(B69))=0</formula>
    </cfRule>
  </conditionalFormatting>
  <conditionalFormatting sqref="B72:D72">
    <cfRule type="containsBlanks" dxfId="214" priority="28">
      <formula>LEN(TRIM(B72))=0</formula>
    </cfRule>
  </conditionalFormatting>
  <conditionalFormatting sqref="B11:F12 E13:F13">
    <cfRule type="containsBlanks" dxfId="213" priority="68">
      <formula>LEN(TRIM(B11))=0</formula>
    </cfRule>
  </conditionalFormatting>
  <conditionalFormatting sqref="B14:F15 E16:F16">
    <cfRule type="containsBlanks" dxfId="212" priority="66">
      <formula>LEN(TRIM(B14))=0</formula>
    </cfRule>
  </conditionalFormatting>
  <conditionalFormatting sqref="B17:F18 E19:F19">
    <cfRule type="containsBlanks" dxfId="211" priority="64">
      <formula>LEN(TRIM(B17))=0</formula>
    </cfRule>
  </conditionalFormatting>
  <conditionalFormatting sqref="B20:F21 E22:F22">
    <cfRule type="containsBlanks" dxfId="210" priority="62">
      <formula>LEN(TRIM(B20))=0</formula>
    </cfRule>
  </conditionalFormatting>
  <conditionalFormatting sqref="B23:F24 E25:F25">
    <cfRule type="containsBlanks" dxfId="209" priority="60">
      <formula>LEN(TRIM(B23))=0</formula>
    </cfRule>
  </conditionalFormatting>
  <conditionalFormatting sqref="B26:F27 E28:F28">
    <cfRule type="containsBlanks" dxfId="208" priority="58">
      <formula>LEN(TRIM(B26))=0</formula>
    </cfRule>
  </conditionalFormatting>
  <conditionalFormatting sqref="B29:F30 E31:F31">
    <cfRule type="containsBlanks" dxfId="207" priority="56">
      <formula>LEN(TRIM(B29))=0</formula>
    </cfRule>
  </conditionalFormatting>
  <conditionalFormatting sqref="B52:F53 E54:F54">
    <cfRule type="containsBlanks" dxfId="206" priority="41">
      <formula>LEN(TRIM(B52))=0</formula>
    </cfRule>
  </conditionalFormatting>
  <conditionalFormatting sqref="B55:F56 E57:F57">
    <cfRule type="containsBlanks" dxfId="205" priority="39">
      <formula>LEN(TRIM(B55))=0</formula>
    </cfRule>
  </conditionalFormatting>
  <conditionalFormatting sqref="B58:F59 E60:F60">
    <cfRule type="containsBlanks" dxfId="204" priority="37">
      <formula>LEN(TRIM(B58))=0</formula>
    </cfRule>
  </conditionalFormatting>
  <conditionalFormatting sqref="B61:F62 E63:F63">
    <cfRule type="containsBlanks" dxfId="203" priority="35">
      <formula>LEN(TRIM(B61))=0</formula>
    </cfRule>
  </conditionalFormatting>
  <conditionalFormatting sqref="B64:F65 E66:F66">
    <cfRule type="containsBlanks" dxfId="202" priority="33">
      <formula>LEN(TRIM(B64))=0</formula>
    </cfRule>
  </conditionalFormatting>
  <conditionalFormatting sqref="B67:F68 E69:F69">
    <cfRule type="containsBlanks" dxfId="201" priority="31">
      <formula>LEN(TRIM(B67))=0</formula>
    </cfRule>
  </conditionalFormatting>
  <conditionalFormatting sqref="B70:F71 E72:F72">
    <cfRule type="containsBlanks" dxfId="200" priority="29">
      <formula>LEN(TRIM(B70))=0</formula>
    </cfRule>
  </conditionalFormatting>
  <conditionalFormatting sqref="G11 AO11:AR30 AD11:AN31 AS11:AV31 G14 G17 G20">
    <cfRule type="containsBlanks" dxfId="199" priority="77">
      <formula>LEN(TRIM(G11))=0</formula>
    </cfRule>
  </conditionalFormatting>
  <conditionalFormatting sqref="G26">
    <cfRule type="containsBlanks" dxfId="198" priority="73">
      <formula>LEN(TRIM(G26))=0</formula>
    </cfRule>
  </conditionalFormatting>
  <conditionalFormatting sqref="G29">
    <cfRule type="containsBlanks" dxfId="197" priority="75">
      <formula>LEN(TRIM(G29))=0</formula>
    </cfRule>
  </conditionalFormatting>
  <conditionalFormatting sqref="G52 AO52:AR71 AD52:AN72 AS52:AV72 G55 G58 G61">
    <cfRule type="containsBlanks" dxfId="196" priority="50">
      <formula>LEN(TRIM(G52))=0</formula>
    </cfRule>
  </conditionalFormatting>
  <conditionalFormatting sqref="G67">
    <cfRule type="containsBlanks" dxfId="195" priority="46">
      <formula>LEN(TRIM(G67))=0</formula>
    </cfRule>
  </conditionalFormatting>
  <conditionalFormatting sqref="G70">
    <cfRule type="containsBlanks" dxfId="194" priority="48">
      <formula>LEN(TRIM(G70))=0</formula>
    </cfRule>
  </conditionalFormatting>
  <conditionalFormatting sqref="M11:M31 G23">
    <cfRule type="containsBlanks" dxfId="193" priority="71">
      <formula>LEN(TRIM(G11))=0</formula>
    </cfRule>
  </conditionalFormatting>
  <conditionalFormatting sqref="M52:M72 G64">
    <cfRule type="containsBlanks" dxfId="192" priority="44">
      <formula>LEN(TRIM(G52))=0</formula>
    </cfRule>
  </conditionalFormatting>
  <conditionalFormatting sqref="N11:O12 N13 N14:O15 N16 N17:O18 N19 N20:O21 N22">
    <cfRule type="containsBlanks" dxfId="191" priority="76">
      <formula>LEN(TRIM(N11))=0</formula>
    </cfRule>
  </conditionalFormatting>
  <conditionalFormatting sqref="N26:O27 N28">
    <cfRule type="containsBlanks" dxfId="190" priority="72">
      <formula>LEN(TRIM(N26))=0</formula>
    </cfRule>
  </conditionalFormatting>
  <conditionalFormatting sqref="N29:O30 N31">
    <cfRule type="containsBlanks" dxfId="189" priority="74">
      <formula>LEN(TRIM(N29))=0</formula>
    </cfRule>
  </conditionalFormatting>
  <conditionalFormatting sqref="N52:O53 N54 N55:O56 N57 N58:O59 N60 N61:O62 N63">
    <cfRule type="containsBlanks" dxfId="188" priority="49">
      <formula>LEN(TRIM(N52))=0</formula>
    </cfRule>
  </conditionalFormatting>
  <conditionalFormatting sqref="N67:O68 N69">
    <cfRule type="containsBlanks" dxfId="187" priority="45">
      <formula>LEN(TRIM(N67))=0</formula>
    </cfRule>
  </conditionalFormatting>
  <conditionalFormatting sqref="N70:O71 N72">
    <cfRule type="containsBlanks" dxfId="186" priority="47">
      <formula>LEN(TRIM(N70))=0</formula>
    </cfRule>
  </conditionalFormatting>
  <conditionalFormatting sqref="R11:T31 N23:O24 N25">
    <cfRule type="containsBlanks" dxfId="185" priority="70">
      <formula>LEN(TRIM(N11))=0</formula>
    </cfRule>
  </conditionalFormatting>
  <conditionalFormatting sqref="R52:T72 N64:O65 N66">
    <cfRule type="containsBlanks" dxfId="184" priority="43">
      <formula>LEN(TRIM(N52))=0</formula>
    </cfRule>
  </conditionalFormatting>
  <conditionalFormatting sqref="U11:X31 Z11:Z31">
    <cfRule type="containsBlanks" dxfId="183" priority="69">
      <formula>LEN(TRIM(U11))=0</formula>
    </cfRule>
  </conditionalFormatting>
  <conditionalFormatting sqref="U52:X72 Z52:Z72">
    <cfRule type="containsBlanks" dxfId="182" priority="42">
      <formula>LEN(TRIM(U52))=0</formula>
    </cfRule>
  </conditionalFormatting>
  <conditionalFormatting sqref="AO31">
    <cfRule type="containsBlanks" dxfId="181" priority="82">
      <formula>LEN(TRIM(AO31))=0</formula>
    </cfRule>
  </conditionalFormatting>
  <conditionalFormatting sqref="AO72">
    <cfRule type="containsBlanks" dxfId="180" priority="52">
      <formula>LEN(TRIM(AO72))=0</formula>
    </cfRule>
  </conditionalFormatting>
  <conditionalFormatting sqref="AZ11:BB31">
    <cfRule type="containsBlanks" dxfId="179" priority="54">
      <formula>LEN(TRIM(AZ11))=0</formula>
    </cfRule>
  </conditionalFormatting>
  <conditionalFormatting sqref="AZ52:BB72">
    <cfRule type="containsBlanks" dxfId="178" priority="27">
      <formula>LEN(TRIM(AZ52))=0</formula>
    </cfRule>
  </conditionalFormatting>
  <conditionalFormatting sqref="BG11 BG14 BG17 BG20 BG23 BG26 BG29">
    <cfRule type="containsBlanks" dxfId="177" priority="81">
      <formula>LEN(TRIM(BG11))=0</formula>
    </cfRule>
  </conditionalFormatting>
  <conditionalFormatting sqref="BG52 BG55 BG58 BG61 BG64 BG67 BG70">
    <cfRule type="containsBlanks" dxfId="176" priority="51">
      <formula>LEN(TRIM(BG52))=0</formula>
    </cfRule>
  </conditionalFormatting>
  <dataValidations count="4">
    <dataValidation type="list" allowBlank="1" showInputMessage="1" showErrorMessage="1" sqref="B31:D31 B13:D13 B16:D16 B19:D19 B22:D22 B25:D25 B28:D28 B72:D72 B54:D54 B57:D57 B60:D60 B63:D63 B66:D66 B69:D69" xr:uid="{542EA1F8-42D9-4A0D-A6D9-8B52DE5C80DF}">
      <formula1>"　,常勤,短時間"</formula1>
    </dataValidation>
    <dataValidation type="list" allowBlank="1" showInputMessage="1" showErrorMessage="1" sqref="O30 O18 O15 O12 O21 O27 O24 O71 O59 O56 O53 O62 O68 O65" xr:uid="{3ACCA4CD-7B74-40A7-8B85-4BF6D8FF9B24}">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O11:Q11 O29:Q29 O20:Q20 O17:Q17 O14:Q14 O26:Q26 N11:N31 O23:Q23 O52:Q52 O70:Q70 O61:Q61 O58:Q58 O55:Q55 O67:Q67 N52:N72 O64:Q64" xr:uid="{B2B3EA6A-6B95-42B9-971C-ABD023D7F977}">
      <formula1>"　,有,無"</formula1>
    </dataValidation>
    <dataValidation type="list" allowBlank="1" showInputMessage="1" showErrorMessage="1" sqref="R11:T31 R52:T72" xr:uid="{C6F91119-6224-410D-8678-5620CAA7BE42}">
      <formula1>"　,大学院,大学,短大,専門学校,高校,中学校,特別支援学校"</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1"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410049"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410050"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410051"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410052"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410053"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410054"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410055"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410056"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410057"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410058"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410059"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410060"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410061"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410062"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mc:AlternateContent xmlns:mc="http://schemas.openxmlformats.org/markup-compatibility/2006">
          <mc:Choice Requires="x14">
            <control shapeId="1410063" r:id="rId18" name="Check Box 15">
              <controlPr defaultSize="0" autoFill="0" autoLine="0" autoPict="0">
                <anchor moveWithCells="1" sizeWithCells="1">
                  <from>
                    <xdr:col>54</xdr:col>
                    <xdr:colOff>38100</xdr:colOff>
                    <xdr:row>51</xdr:row>
                    <xdr:rowOff>114300</xdr:rowOff>
                  </from>
                  <to>
                    <xdr:col>58</xdr:col>
                    <xdr:colOff>0</xdr:colOff>
                    <xdr:row>52</xdr:row>
                    <xdr:rowOff>114300</xdr:rowOff>
                  </to>
                </anchor>
              </controlPr>
            </control>
          </mc:Choice>
        </mc:AlternateContent>
        <mc:AlternateContent xmlns:mc="http://schemas.openxmlformats.org/markup-compatibility/2006">
          <mc:Choice Requires="x14">
            <control shapeId="1410064" r:id="rId19" name="Check Box 16">
              <controlPr defaultSize="0" autoFill="0" autoLine="0" autoPict="0">
                <anchor moveWithCells="1" sizeWithCells="1">
                  <from>
                    <xdr:col>54</xdr:col>
                    <xdr:colOff>38100</xdr:colOff>
                    <xdr:row>52</xdr:row>
                    <xdr:rowOff>133350</xdr:rowOff>
                  </from>
                  <to>
                    <xdr:col>58</xdr:col>
                    <xdr:colOff>0</xdr:colOff>
                    <xdr:row>53</xdr:row>
                    <xdr:rowOff>133350</xdr:rowOff>
                  </to>
                </anchor>
              </controlPr>
            </control>
          </mc:Choice>
        </mc:AlternateContent>
        <mc:AlternateContent xmlns:mc="http://schemas.openxmlformats.org/markup-compatibility/2006">
          <mc:Choice Requires="x14">
            <control shapeId="1410065" r:id="rId20" name="Check Box 17">
              <controlPr defaultSize="0" autoFill="0" autoLine="0" autoPict="0">
                <anchor moveWithCells="1" sizeWithCells="1">
                  <from>
                    <xdr:col>54</xdr:col>
                    <xdr:colOff>38100</xdr:colOff>
                    <xdr:row>54</xdr:row>
                    <xdr:rowOff>104775</xdr:rowOff>
                  </from>
                  <to>
                    <xdr:col>58</xdr:col>
                    <xdr:colOff>0</xdr:colOff>
                    <xdr:row>55</xdr:row>
                    <xdr:rowOff>104775</xdr:rowOff>
                  </to>
                </anchor>
              </controlPr>
            </control>
          </mc:Choice>
        </mc:AlternateContent>
        <mc:AlternateContent xmlns:mc="http://schemas.openxmlformats.org/markup-compatibility/2006">
          <mc:Choice Requires="x14">
            <control shapeId="1410066" r:id="rId21" name="Check Box 18">
              <controlPr defaultSize="0" autoFill="0" autoLine="0" autoPict="0">
                <anchor moveWithCells="1" sizeWithCells="1">
                  <from>
                    <xdr:col>54</xdr:col>
                    <xdr:colOff>38100</xdr:colOff>
                    <xdr:row>55</xdr:row>
                    <xdr:rowOff>123825</xdr:rowOff>
                  </from>
                  <to>
                    <xdr:col>58</xdr:col>
                    <xdr:colOff>0</xdr:colOff>
                    <xdr:row>56</xdr:row>
                    <xdr:rowOff>123825</xdr:rowOff>
                  </to>
                </anchor>
              </controlPr>
            </control>
          </mc:Choice>
        </mc:AlternateContent>
        <mc:AlternateContent xmlns:mc="http://schemas.openxmlformats.org/markup-compatibility/2006">
          <mc:Choice Requires="x14">
            <control shapeId="1410067" r:id="rId22" name="Check Box 19">
              <controlPr defaultSize="0" autoFill="0" autoLine="0" autoPict="0">
                <anchor moveWithCells="1" sizeWithCells="1">
                  <from>
                    <xdr:col>54</xdr:col>
                    <xdr:colOff>38100</xdr:colOff>
                    <xdr:row>57</xdr:row>
                    <xdr:rowOff>85725</xdr:rowOff>
                  </from>
                  <to>
                    <xdr:col>58</xdr:col>
                    <xdr:colOff>0</xdr:colOff>
                    <xdr:row>58</xdr:row>
                    <xdr:rowOff>85725</xdr:rowOff>
                  </to>
                </anchor>
              </controlPr>
            </control>
          </mc:Choice>
        </mc:AlternateContent>
        <mc:AlternateContent xmlns:mc="http://schemas.openxmlformats.org/markup-compatibility/2006">
          <mc:Choice Requires="x14">
            <control shapeId="1410068" r:id="rId23" name="Check Box 20">
              <controlPr defaultSize="0" autoFill="0" autoLine="0" autoPict="0">
                <anchor moveWithCells="1" sizeWithCells="1">
                  <from>
                    <xdr:col>54</xdr:col>
                    <xdr:colOff>38100</xdr:colOff>
                    <xdr:row>58</xdr:row>
                    <xdr:rowOff>104775</xdr:rowOff>
                  </from>
                  <to>
                    <xdr:col>58</xdr:col>
                    <xdr:colOff>0</xdr:colOff>
                    <xdr:row>59</xdr:row>
                    <xdr:rowOff>104775</xdr:rowOff>
                  </to>
                </anchor>
              </controlPr>
            </control>
          </mc:Choice>
        </mc:AlternateContent>
        <mc:AlternateContent xmlns:mc="http://schemas.openxmlformats.org/markup-compatibility/2006">
          <mc:Choice Requires="x14">
            <control shapeId="1410069" r:id="rId24" name="Check Box 21">
              <controlPr defaultSize="0" autoFill="0" autoLine="0" autoPict="0">
                <anchor moveWithCells="1" sizeWithCells="1">
                  <from>
                    <xdr:col>54</xdr:col>
                    <xdr:colOff>38100</xdr:colOff>
                    <xdr:row>60</xdr:row>
                    <xdr:rowOff>104775</xdr:rowOff>
                  </from>
                  <to>
                    <xdr:col>58</xdr:col>
                    <xdr:colOff>0</xdr:colOff>
                    <xdr:row>61</xdr:row>
                    <xdr:rowOff>104775</xdr:rowOff>
                  </to>
                </anchor>
              </controlPr>
            </control>
          </mc:Choice>
        </mc:AlternateContent>
        <mc:AlternateContent xmlns:mc="http://schemas.openxmlformats.org/markup-compatibility/2006">
          <mc:Choice Requires="x14">
            <control shapeId="1410070" r:id="rId25" name="Check Box 22">
              <controlPr defaultSize="0" autoFill="0" autoLine="0" autoPict="0">
                <anchor moveWithCells="1" sizeWithCells="1">
                  <from>
                    <xdr:col>54</xdr:col>
                    <xdr:colOff>38100</xdr:colOff>
                    <xdr:row>61</xdr:row>
                    <xdr:rowOff>123825</xdr:rowOff>
                  </from>
                  <to>
                    <xdr:col>58</xdr:col>
                    <xdr:colOff>0</xdr:colOff>
                    <xdr:row>62</xdr:row>
                    <xdr:rowOff>123825</xdr:rowOff>
                  </to>
                </anchor>
              </controlPr>
            </control>
          </mc:Choice>
        </mc:AlternateContent>
        <mc:AlternateContent xmlns:mc="http://schemas.openxmlformats.org/markup-compatibility/2006">
          <mc:Choice Requires="x14">
            <control shapeId="1410071" r:id="rId26" name="Check Box 23">
              <controlPr defaultSize="0" autoFill="0" autoLine="0" autoPict="0">
                <anchor moveWithCells="1" sizeWithCells="1">
                  <from>
                    <xdr:col>54</xdr:col>
                    <xdr:colOff>38100</xdr:colOff>
                    <xdr:row>63</xdr:row>
                    <xdr:rowOff>95250</xdr:rowOff>
                  </from>
                  <to>
                    <xdr:col>58</xdr:col>
                    <xdr:colOff>0</xdr:colOff>
                    <xdr:row>64</xdr:row>
                    <xdr:rowOff>95250</xdr:rowOff>
                  </to>
                </anchor>
              </controlPr>
            </control>
          </mc:Choice>
        </mc:AlternateContent>
        <mc:AlternateContent xmlns:mc="http://schemas.openxmlformats.org/markup-compatibility/2006">
          <mc:Choice Requires="x14">
            <control shapeId="1410072" r:id="rId27" name="Check Box 24">
              <controlPr defaultSize="0" autoFill="0" autoLine="0" autoPict="0">
                <anchor moveWithCells="1" sizeWithCells="1">
                  <from>
                    <xdr:col>54</xdr:col>
                    <xdr:colOff>38100</xdr:colOff>
                    <xdr:row>64</xdr:row>
                    <xdr:rowOff>114300</xdr:rowOff>
                  </from>
                  <to>
                    <xdr:col>58</xdr:col>
                    <xdr:colOff>0</xdr:colOff>
                    <xdr:row>65</xdr:row>
                    <xdr:rowOff>114300</xdr:rowOff>
                  </to>
                </anchor>
              </controlPr>
            </control>
          </mc:Choice>
        </mc:AlternateContent>
        <mc:AlternateContent xmlns:mc="http://schemas.openxmlformats.org/markup-compatibility/2006">
          <mc:Choice Requires="x14">
            <control shapeId="1410073" r:id="rId28" name="Check Box 25">
              <controlPr defaultSize="0" autoFill="0" autoLine="0" autoPict="0">
                <anchor moveWithCells="1" sizeWithCells="1">
                  <from>
                    <xdr:col>54</xdr:col>
                    <xdr:colOff>38100</xdr:colOff>
                    <xdr:row>66</xdr:row>
                    <xdr:rowOff>95250</xdr:rowOff>
                  </from>
                  <to>
                    <xdr:col>58</xdr:col>
                    <xdr:colOff>0</xdr:colOff>
                    <xdr:row>67</xdr:row>
                    <xdr:rowOff>95250</xdr:rowOff>
                  </to>
                </anchor>
              </controlPr>
            </control>
          </mc:Choice>
        </mc:AlternateContent>
        <mc:AlternateContent xmlns:mc="http://schemas.openxmlformats.org/markup-compatibility/2006">
          <mc:Choice Requires="x14">
            <control shapeId="1410074" r:id="rId29" name="Check Box 26">
              <controlPr defaultSize="0" autoFill="0" autoLine="0" autoPict="0">
                <anchor moveWithCells="1" sizeWithCells="1">
                  <from>
                    <xdr:col>54</xdr:col>
                    <xdr:colOff>38100</xdr:colOff>
                    <xdr:row>67</xdr:row>
                    <xdr:rowOff>114300</xdr:rowOff>
                  </from>
                  <to>
                    <xdr:col>58</xdr:col>
                    <xdr:colOff>0</xdr:colOff>
                    <xdr:row>68</xdr:row>
                    <xdr:rowOff>114300</xdr:rowOff>
                  </to>
                </anchor>
              </controlPr>
            </control>
          </mc:Choice>
        </mc:AlternateContent>
        <mc:AlternateContent xmlns:mc="http://schemas.openxmlformats.org/markup-compatibility/2006">
          <mc:Choice Requires="x14">
            <control shapeId="1410075" r:id="rId30" name="Check Box 27">
              <controlPr defaultSize="0" autoFill="0" autoLine="0" autoPict="0">
                <anchor moveWithCells="1" sizeWithCells="1">
                  <from>
                    <xdr:col>54</xdr:col>
                    <xdr:colOff>38100</xdr:colOff>
                    <xdr:row>69</xdr:row>
                    <xdr:rowOff>95250</xdr:rowOff>
                  </from>
                  <to>
                    <xdr:col>58</xdr:col>
                    <xdr:colOff>0</xdr:colOff>
                    <xdr:row>70</xdr:row>
                    <xdr:rowOff>95250</xdr:rowOff>
                  </to>
                </anchor>
              </controlPr>
            </control>
          </mc:Choice>
        </mc:AlternateContent>
        <mc:AlternateContent xmlns:mc="http://schemas.openxmlformats.org/markup-compatibility/2006">
          <mc:Choice Requires="x14">
            <control shapeId="1410076" r:id="rId31" name="Check Box 28">
              <controlPr defaultSize="0" autoFill="0" autoLine="0" autoPict="0">
                <anchor moveWithCells="1" sizeWithCells="1">
                  <from>
                    <xdr:col>54</xdr:col>
                    <xdr:colOff>38100</xdr:colOff>
                    <xdr:row>70</xdr:row>
                    <xdr:rowOff>114300</xdr:rowOff>
                  </from>
                  <to>
                    <xdr:col>58</xdr:col>
                    <xdr:colOff>0</xdr:colOff>
                    <xdr:row>71</xdr:row>
                    <xdr:rowOff>114300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833EB-5A72-4D63-8ABF-1852A077AA75}">
  <sheetPr>
    <tabColor rgb="FFFFCCFF"/>
  </sheetPr>
  <dimension ref="A1:BS85"/>
  <sheetViews>
    <sheetView showGridLines="0" view="pageBreakPreview" zoomScaleNormal="100" zoomScaleSheetLayoutView="100" workbookViewId="0">
      <selection activeCell="BS14" sqref="BS14"/>
    </sheetView>
  </sheetViews>
  <sheetFormatPr defaultColWidth="8" defaultRowHeight="12"/>
  <cols>
    <col min="1" max="1" width="2.375" style="598" customWidth="1"/>
    <col min="2" max="4" width="2" style="598" customWidth="1"/>
    <col min="5" max="6" width="2.375" style="598" customWidth="1"/>
    <col min="7" max="11" width="2" style="598" customWidth="1"/>
    <col min="12" max="14" width="2.625" style="598" customWidth="1"/>
    <col min="15" max="17" width="3.125" style="598" customWidth="1"/>
    <col min="18" max="20" width="1.875" style="598" customWidth="1"/>
    <col min="21" max="21" width="2.125" style="598" customWidth="1"/>
    <col min="22" max="22" width="1.625" style="598" customWidth="1"/>
    <col min="23" max="23" width="2.125" style="598" customWidth="1"/>
    <col min="24" max="28" width="2.625" style="598" customWidth="1"/>
    <col min="29" max="29" width="2.375" style="598" customWidth="1"/>
    <col min="30" max="33" width="4.625" style="598" customWidth="1"/>
    <col min="34" max="36" width="2.625" style="598" customWidth="1"/>
    <col min="37" max="47" width="2" style="598" customWidth="1"/>
    <col min="48" max="50" width="2.125" style="598" customWidth="1"/>
    <col min="51" max="54" width="1.875" style="598" customWidth="1"/>
    <col min="55" max="57" width="2.625" style="598" customWidth="1"/>
    <col min="58" max="64" width="1.875" style="598" customWidth="1"/>
    <col min="65" max="66" width="2.125" style="598" customWidth="1"/>
    <col min="67" max="68" width="8" style="598" hidden="1" customWidth="1"/>
    <col min="69" max="69" width="8" style="598" customWidth="1"/>
    <col min="70" max="16384" width="8" style="598"/>
  </cols>
  <sheetData>
    <row r="1" spans="1:70" ht="14.1" customHeight="1">
      <c r="A1" s="2836" t="s">
        <v>1596</v>
      </c>
      <c r="B1" s="2836"/>
      <c r="C1" s="2836"/>
      <c r="D1" s="2836"/>
      <c r="E1" s="2836"/>
      <c r="F1" s="2836"/>
      <c r="G1" s="2836"/>
      <c r="H1" s="2836"/>
      <c r="I1" s="2836"/>
      <c r="J1" s="2836"/>
      <c r="K1" s="2836"/>
      <c r="L1" s="2836"/>
      <c r="M1" s="2836"/>
      <c r="N1" s="2836"/>
      <c r="O1" s="2836"/>
      <c r="P1" s="2836"/>
      <c r="Q1" s="2836"/>
      <c r="R1" s="2836"/>
      <c r="S1" s="2836"/>
      <c r="T1" s="2836"/>
      <c r="U1" s="2836"/>
      <c r="V1" s="2836"/>
      <c r="W1" s="2836"/>
      <c r="X1" s="2836"/>
      <c r="Y1" s="2836"/>
      <c r="Z1" s="2836"/>
      <c r="AA1" s="2836"/>
      <c r="AB1" s="2836"/>
      <c r="AC1" s="2836"/>
      <c r="AD1" s="2836"/>
      <c r="AE1" s="2836"/>
      <c r="AF1" s="2836"/>
      <c r="AG1" s="2836"/>
      <c r="AH1" s="2836"/>
      <c r="AI1" s="2836"/>
      <c r="AJ1" s="2836"/>
      <c r="AK1" s="2836"/>
      <c r="AL1" s="2836"/>
      <c r="AM1" s="2836"/>
      <c r="AN1" s="2836"/>
      <c r="AO1" s="2836"/>
      <c r="AP1" s="2836"/>
      <c r="AQ1" s="2836"/>
      <c r="AR1" s="2836"/>
      <c r="AS1" s="2836"/>
      <c r="AT1" s="2836"/>
      <c r="AU1" s="2836"/>
      <c r="AV1" s="2836"/>
      <c r="AW1" s="2836"/>
      <c r="AX1" s="2836"/>
      <c r="AY1" s="2836"/>
      <c r="AZ1" s="2836"/>
      <c r="BA1" s="2836"/>
      <c r="BB1" s="2836"/>
      <c r="BC1" s="2836"/>
      <c r="BD1" s="2836"/>
      <c r="BE1" s="2836"/>
      <c r="BF1" s="2836"/>
      <c r="BG1" s="2836"/>
      <c r="BH1" s="2836"/>
      <c r="BI1" s="2836"/>
      <c r="BJ1" s="2836"/>
      <c r="BK1" s="2836"/>
      <c r="BL1" s="2836"/>
      <c r="BN1" s="382"/>
      <c r="BO1" s="382"/>
      <c r="BP1" s="382"/>
      <c r="BQ1" s="382"/>
      <c r="BR1" s="382"/>
    </row>
    <row r="2" spans="1:70" ht="5.0999999999999996" customHeight="1"/>
    <row r="3" spans="1:70" ht="14.1" customHeight="1">
      <c r="A3" s="2838" t="s">
        <v>1501</v>
      </c>
      <c r="B3" s="2838"/>
      <c r="C3" s="2838"/>
      <c r="D3" s="2838"/>
      <c r="E3" s="2838"/>
      <c r="F3" s="2838"/>
      <c r="G3" s="2838"/>
      <c r="H3" s="2838"/>
      <c r="I3" s="2838"/>
      <c r="J3" s="2838"/>
      <c r="K3" s="2838"/>
      <c r="L3" s="2838"/>
      <c r="M3" s="2838"/>
      <c r="N3" s="2838"/>
      <c r="O3" s="2838"/>
      <c r="P3" s="2838"/>
      <c r="Q3" s="2838"/>
      <c r="R3" s="2838"/>
      <c r="S3" s="2838"/>
      <c r="T3" s="2838"/>
      <c r="U3" s="2838"/>
      <c r="V3" s="2838"/>
      <c r="W3" s="2838"/>
      <c r="X3" s="2838"/>
      <c r="Y3" s="2838"/>
      <c r="Z3" s="2838"/>
      <c r="AA3" s="2838"/>
      <c r="AB3" s="2838"/>
      <c r="AC3" s="2838"/>
      <c r="AD3" s="2838"/>
      <c r="AE3" s="2838"/>
      <c r="AF3" s="2838"/>
      <c r="AG3" s="2838"/>
      <c r="AH3" s="2838"/>
      <c r="AI3" s="2838"/>
      <c r="AJ3" s="2838"/>
      <c r="AK3" s="2838"/>
      <c r="AL3" s="2838"/>
      <c r="AM3" s="2838"/>
      <c r="AN3" s="2838"/>
      <c r="AO3" s="2838"/>
      <c r="AP3" s="2838"/>
      <c r="AQ3" s="2838"/>
      <c r="AR3" s="2838"/>
      <c r="AS3" s="2838"/>
      <c r="AT3" s="2838"/>
      <c r="AU3" s="2838"/>
      <c r="AV3" s="2838"/>
      <c r="AW3" s="2838"/>
      <c r="AX3" s="2838"/>
      <c r="AY3" s="2838"/>
      <c r="AZ3" s="2838"/>
      <c r="BA3" s="2838"/>
      <c r="BB3" s="2838"/>
      <c r="BC3" s="2838"/>
      <c r="BD3" s="2838"/>
      <c r="BE3" s="2838"/>
      <c r="BF3" s="2838"/>
      <c r="BG3" s="2838"/>
      <c r="BH3" s="2838"/>
      <c r="BI3" s="2838"/>
      <c r="BJ3" s="2838"/>
      <c r="BK3" s="2838"/>
      <c r="BL3" s="2838"/>
    </row>
    <row r="4" spans="1:70" ht="6.95" customHeight="1" thickBot="1">
      <c r="A4" s="735"/>
      <c r="B4" s="735"/>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row>
    <row r="5" spans="1:70" s="224" customFormat="1" ht="12.95" customHeight="1">
      <c r="A5" s="3423" t="s">
        <v>56</v>
      </c>
      <c r="B5" s="3425" t="s">
        <v>57</v>
      </c>
      <c r="C5" s="3426"/>
      <c r="D5" s="3426"/>
      <c r="E5" s="3426"/>
      <c r="F5" s="3427"/>
      <c r="G5" s="3425" t="s">
        <v>52</v>
      </c>
      <c r="H5" s="3426"/>
      <c r="I5" s="3426"/>
      <c r="J5" s="3426"/>
      <c r="K5" s="3426"/>
      <c r="L5" s="3427"/>
      <c r="M5" s="3814" t="s">
        <v>53</v>
      </c>
      <c r="N5" s="3433" t="s">
        <v>947</v>
      </c>
      <c r="O5" s="3436" t="s">
        <v>977</v>
      </c>
      <c r="P5" s="3437"/>
      <c r="Q5" s="3438"/>
      <c r="R5" s="3436" t="s">
        <v>95</v>
      </c>
      <c r="S5" s="3437"/>
      <c r="T5" s="3438"/>
      <c r="U5" s="3425" t="s">
        <v>58</v>
      </c>
      <c r="V5" s="3426"/>
      <c r="W5" s="3426"/>
      <c r="X5" s="3426"/>
      <c r="Y5" s="3426"/>
      <c r="Z5" s="3426"/>
      <c r="AA5" s="3426"/>
      <c r="AB5" s="3426"/>
      <c r="AC5" s="3426"/>
      <c r="AD5" s="3822" t="s">
        <v>1277</v>
      </c>
      <c r="AE5" s="3823"/>
      <c r="AF5" s="3823"/>
      <c r="AG5" s="3824"/>
      <c r="AH5" s="3459" t="s">
        <v>1452</v>
      </c>
      <c r="AI5" s="3460"/>
      <c r="AJ5" s="3460"/>
      <c r="AK5" s="3460"/>
      <c r="AL5" s="3460"/>
      <c r="AM5" s="3460"/>
      <c r="AN5" s="3460"/>
      <c r="AO5" s="3460"/>
      <c r="AP5" s="3460"/>
      <c r="AQ5" s="3460"/>
      <c r="AR5" s="3460"/>
      <c r="AS5" s="3465" t="s">
        <v>1215</v>
      </c>
      <c r="AT5" s="3466"/>
      <c r="AU5" s="3825"/>
      <c r="AV5" s="3828" t="s">
        <v>260</v>
      </c>
      <c r="AW5" s="3829"/>
      <c r="AX5" s="3830"/>
      <c r="AY5" s="3834" t="s">
        <v>1450</v>
      </c>
      <c r="AZ5" s="3835"/>
      <c r="BA5" s="3835"/>
      <c r="BB5" s="3836"/>
      <c r="BC5" s="3484" t="s">
        <v>1631</v>
      </c>
      <c r="BD5" s="3437"/>
      <c r="BE5" s="3437"/>
      <c r="BF5" s="3437"/>
      <c r="BG5" s="3437"/>
      <c r="BH5" s="3437"/>
      <c r="BI5" s="3437"/>
      <c r="BJ5" s="3437"/>
      <c r="BK5" s="3437"/>
      <c r="BL5" s="3485"/>
    </row>
    <row r="6" spans="1:70" s="224" customFormat="1" ht="12.95" customHeight="1">
      <c r="A6" s="3424"/>
      <c r="B6" s="3207"/>
      <c r="C6" s="3394"/>
      <c r="D6" s="3394"/>
      <c r="E6" s="3394"/>
      <c r="F6" s="3270"/>
      <c r="G6" s="3207"/>
      <c r="H6" s="3394"/>
      <c r="I6" s="3394"/>
      <c r="J6" s="3394"/>
      <c r="K6" s="3394"/>
      <c r="L6" s="3270"/>
      <c r="M6" s="3815"/>
      <c r="N6" s="3434"/>
      <c r="O6" s="3261"/>
      <c r="P6" s="3262"/>
      <c r="Q6" s="3263"/>
      <c r="R6" s="3261"/>
      <c r="S6" s="3262"/>
      <c r="T6" s="3263"/>
      <c r="U6" s="3208"/>
      <c r="V6" s="3439"/>
      <c r="W6" s="3439"/>
      <c r="X6" s="3439"/>
      <c r="Y6" s="3439"/>
      <c r="Z6" s="3439"/>
      <c r="AA6" s="3439"/>
      <c r="AB6" s="3439"/>
      <c r="AC6" s="3439"/>
      <c r="AD6" s="3843" t="s">
        <v>1042</v>
      </c>
      <c r="AE6" s="3378"/>
      <c r="AF6" s="3377" t="s">
        <v>1043</v>
      </c>
      <c r="AG6" s="3379"/>
      <c r="AH6" s="3462"/>
      <c r="AI6" s="3463"/>
      <c r="AJ6" s="3463"/>
      <c r="AK6" s="3463"/>
      <c r="AL6" s="3463"/>
      <c r="AM6" s="3463"/>
      <c r="AN6" s="3463"/>
      <c r="AO6" s="3463"/>
      <c r="AP6" s="3463"/>
      <c r="AQ6" s="3463"/>
      <c r="AR6" s="3463"/>
      <c r="AS6" s="3412"/>
      <c r="AT6" s="3413"/>
      <c r="AU6" s="3826"/>
      <c r="AV6" s="3831"/>
      <c r="AW6" s="3832"/>
      <c r="AX6" s="3833"/>
      <c r="AY6" s="3837"/>
      <c r="AZ6" s="3838"/>
      <c r="BA6" s="3838"/>
      <c r="BB6" s="3839"/>
      <c r="BC6" s="3486"/>
      <c r="BD6" s="3265"/>
      <c r="BE6" s="3265"/>
      <c r="BF6" s="3265"/>
      <c r="BG6" s="3265"/>
      <c r="BH6" s="3265"/>
      <c r="BI6" s="3265"/>
      <c r="BJ6" s="3265"/>
      <c r="BK6" s="3265"/>
      <c r="BL6" s="3487"/>
    </row>
    <row r="7" spans="1:70" s="224" customFormat="1" ht="15" customHeight="1">
      <c r="A7" s="3424"/>
      <c r="B7" s="3207"/>
      <c r="C7" s="3394"/>
      <c r="D7" s="3394"/>
      <c r="E7" s="3394"/>
      <c r="F7" s="3270"/>
      <c r="G7" s="3207"/>
      <c r="H7" s="3394"/>
      <c r="I7" s="3394"/>
      <c r="J7" s="3394"/>
      <c r="K7" s="3394"/>
      <c r="L7" s="3270"/>
      <c r="M7" s="3815"/>
      <c r="N7" s="3434"/>
      <c r="O7" s="3272"/>
      <c r="P7" s="3273"/>
      <c r="Q7" s="3274"/>
      <c r="R7" s="3261"/>
      <c r="S7" s="3262"/>
      <c r="T7" s="3263"/>
      <c r="U7" s="3440" t="s">
        <v>59</v>
      </c>
      <c r="V7" s="3441"/>
      <c r="W7" s="3441"/>
      <c r="X7" s="3441"/>
      <c r="Y7" s="3441"/>
      <c r="Z7" s="3442" t="s">
        <v>61</v>
      </c>
      <c r="AA7" s="3443"/>
      <c r="AB7" s="3377" t="s">
        <v>97</v>
      </c>
      <c r="AC7" s="3378"/>
      <c r="AD7" s="3343"/>
      <c r="AE7" s="3262"/>
      <c r="AF7" s="3261"/>
      <c r="AG7" s="3263"/>
      <c r="AH7" s="3445" t="s">
        <v>1453</v>
      </c>
      <c r="AI7" s="3446"/>
      <c r="AJ7" s="3446"/>
      <c r="AK7" s="3446"/>
      <c r="AL7" s="3446"/>
      <c r="AM7" s="3446"/>
      <c r="AN7" s="3446"/>
      <c r="AO7" s="3446"/>
      <c r="AP7" s="3446"/>
      <c r="AQ7" s="3446"/>
      <c r="AR7" s="3446"/>
      <c r="AS7" s="3412"/>
      <c r="AT7" s="3413"/>
      <c r="AU7" s="3826"/>
      <c r="AV7" s="3816" t="s">
        <v>261</v>
      </c>
      <c r="AW7" s="3817"/>
      <c r="AX7" s="3818"/>
      <c r="AY7" s="3837"/>
      <c r="AZ7" s="3838"/>
      <c r="BA7" s="3838"/>
      <c r="BB7" s="3839"/>
      <c r="BC7" s="3451" t="s">
        <v>1454</v>
      </c>
      <c r="BD7" s="2025"/>
      <c r="BE7" s="2025"/>
      <c r="BF7" s="2025"/>
      <c r="BG7" s="2025"/>
      <c r="BH7" s="2025"/>
      <c r="BI7" s="2025"/>
      <c r="BJ7" s="2025"/>
      <c r="BK7" s="2025"/>
      <c r="BL7" s="3452"/>
    </row>
    <row r="8" spans="1:70" s="224" customFormat="1" ht="15" customHeight="1">
      <c r="A8" s="3424"/>
      <c r="B8" s="3309"/>
      <c r="C8" s="3428"/>
      <c r="D8" s="3428"/>
      <c r="E8" s="3428"/>
      <c r="F8" s="3429"/>
      <c r="G8" s="3207"/>
      <c r="H8" s="3394"/>
      <c r="I8" s="3394"/>
      <c r="J8" s="3394"/>
      <c r="K8" s="3394"/>
      <c r="L8" s="3270"/>
      <c r="M8" s="3815"/>
      <c r="N8" s="3434"/>
      <c r="O8" s="3412" t="s">
        <v>868</v>
      </c>
      <c r="P8" s="3413"/>
      <c r="Q8" s="3414"/>
      <c r="R8" s="3261"/>
      <c r="S8" s="3262"/>
      <c r="T8" s="3263"/>
      <c r="U8" s="3377" t="s">
        <v>1387</v>
      </c>
      <c r="V8" s="3378"/>
      <c r="W8" s="3378"/>
      <c r="X8" s="3377" t="s">
        <v>96</v>
      </c>
      <c r="Y8" s="3379"/>
      <c r="Z8" s="3444"/>
      <c r="AA8" s="3444"/>
      <c r="AB8" s="3261"/>
      <c r="AC8" s="3262"/>
      <c r="AD8" s="3343"/>
      <c r="AE8" s="3262"/>
      <c r="AF8" s="3261"/>
      <c r="AG8" s="3263"/>
      <c r="AH8" s="3415" t="s">
        <v>1205</v>
      </c>
      <c r="AI8" s="3416"/>
      <c r="AJ8" s="3417"/>
      <c r="AK8" s="3415" t="s">
        <v>259</v>
      </c>
      <c r="AL8" s="3416"/>
      <c r="AM8" s="3416"/>
      <c r="AN8" s="3417"/>
      <c r="AO8" s="3415" t="s">
        <v>1208</v>
      </c>
      <c r="AP8" s="3416"/>
      <c r="AQ8" s="3416"/>
      <c r="AR8" s="3417"/>
      <c r="AS8" s="3412"/>
      <c r="AT8" s="3413"/>
      <c r="AU8" s="3826"/>
      <c r="AV8" s="3819"/>
      <c r="AW8" s="3820"/>
      <c r="AX8" s="3821"/>
      <c r="AY8" s="3837"/>
      <c r="AZ8" s="3838"/>
      <c r="BA8" s="3838"/>
      <c r="BB8" s="3839"/>
      <c r="BC8" s="3451"/>
      <c r="BD8" s="2025"/>
      <c r="BE8" s="2025"/>
      <c r="BF8" s="2025"/>
      <c r="BG8" s="2025"/>
      <c r="BH8" s="2025"/>
      <c r="BI8" s="2025"/>
      <c r="BJ8" s="2025"/>
      <c r="BK8" s="2025"/>
      <c r="BL8" s="3452"/>
    </row>
    <row r="9" spans="1:70" s="224" customFormat="1" ht="15" customHeight="1">
      <c r="A9" s="3424"/>
      <c r="B9" s="3314" t="s">
        <v>264</v>
      </c>
      <c r="C9" s="3392"/>
      <c r="D9" s="3393"/>
      <c r="E9" s="3802" t="s">
        <v>263</v>
      </c>
      <c r="F9" s="3803"/>
      <c r="G9" s="3207"/>
      <c r="H9" s="3394"/>
      <c r="I9" s="3394"/>
      <c r="J9" s="3394"/>
      <c r="K9" s="3394"/>
      <c r="L9" s="3270"/>
      <c r="M9" s="3815"/>
      <c r="N9" s="3434"/>
      <c r="O9" s="3412"/>
      <c r="P9" s="3413"/>
      <c r="Q9" s="3414"/>
      <c r="R9" s="3261"/>
      <c r="S9" s="3262"/>
      <c r="T9" s="3263"/>
      <c r="U9" s="3261"/>
      <c r="V9" s="3262"/>
      <c r="W9" s="3262"/>
      <c r="X9" s="3261"/>
      <c r="Y9" s="3263"/>
      <c r="Z9" s="3444"/>
      <c r="AA9" s="3444"/>
      <c r="AB9" s="3261"/>
      <c r="AC9" s="3262"/>
      <c r="AD9" s="3844"/>
      <c r="AE9" s="3273"/>
      <c r="AF9" s="3272"/>
      <c r="AG9" s="3274"/>
      <c r="AH9" s="3400" t="s">
        <v>1206</v>
      </c>
      <c r="AI9" s="3401"/>
      <c r="AJ9" s="3402"/>
      <c r="AK9" s="3400" t="s">
        <v>950</v>
      </c>
      <c r="AL9" s="3401"/>
      <c r="AM9" s="3401"/>
      <c r="AN9" s="3402"/>
      <c r="AO9" s="3400" t="s">
        <v>1209</v>
      </c>
      <c r="AP9" s="3401"/>
      <c r="AQ9" s="3401"/>
      <c r="AR9" s="3402"/>
      <c r="AS9" s="3412"/>
      <c r="AT9" s="3413"/>
      <c r="AU9" s="3826"/>
      <c r="AV9" s="3806" t="s">
        <v>262</v>
      </c>
      <c r="AW9" s="3807"/>
      <c r="AX9" s="3808"/>
      <c r="AY9" s="3837"/>
      <c r="AZ9" s="3838"/>
      <c r="BA9" s="3838"/>
      <c r="BB9" s="3839"/>
      <c r="BC9" s="3451"/>
      <c r="BD9" s="2025"/>
      <c r="BE9" s="2025"/>
      <c r="BF9" s="2025"/>
      <c r="BG9" s="2025"/>
      <c r="BH9" s="2025"/>
      <c r="BI9" s="2025"/>
      <c r="BJ9" s="2025"/>
      <c r="BK9" s="2025"/>
      <c r="BL9" s="3452"/>
    </row>
    <row r="10" spans="1:70" s="224" customFormat="1" ht="15" customHeight="1">
      <c r="A10" s="3424"/>
      <c r="B10" s="3207"/>
      <c r="C10" s="3394"/>
      <c r="D10" s="3395"/>
      <c r="E10" s="3804"/>
      <c r="F10" s="3805"/>
      <c r="G10" s="3207"/>
      <c r="H10" s="3394"/>
      <c r="I10" s="3394"/>
      <c r="J10" s="3394"/>
      <c r="K10" s="3394"/>
      <c r="L10" s="3270"/>
      <c r="M10" s="3815"/>
      <c r="N10" s="3434"/>
      <c r="O10" s="3412"/>
      <c r="P10" s="3413"/>
      <c r="Q10" s="3414"/>
      <c r="R10" s="3261"/>
      <c r="S10" s="3262"/>
      <c r="T10" s="3263"/>
      <c r="U10" s="3261"/>
      <c r="V10" s="3262"/>
      <c r="W10" s="3262"/>
      <c r="X10" s="3261"/>
      <c r="Y10" s="3263"/>
      <c r="Z10" s="3444"/>
      <c r="AA10" s="3444"/>
      <c r="AB10" s="3261"/>
      <c r="AC10" s="3262"/>
      <c r="AD10" s="3812" t="s">
        <v>267</v>
      </c>
      <c r="AE10" s="3813"/>
      <c r="AF10" s="3813" t="s">
        <v>267</v>
      </c>
      <c r="AG10" s="3813"/>
      <c r="AH10" s="3195" t="s">
        <v>1270</v>
      </c>
      <c r="AI10" s="3196"/>
      <c r="AJ10" s="3197"/>
      <c r="AK10" s="3409" t="s">
        <v>1207</v>
      </c>
      <c r="AL10" s="3410"/>
      <c r="AM10" s="3410"/>
      <c r="AN10" s="3411"/>
      <c r="AO10" s="3195" t="s">
        <v>157</v>
      </c>
      <c r="AP10" s="3196"/>
      <c r="AQ10" s="3196"/>
      <c r="AR10" s="3197"/>
      <c r="AS10" s="3467"/>
      <c r="AT10" s="3468"/>
      <c r="AU10" s="3827"/>
      <c r="AV10" s="3809"/>
      <c r="AW10" s="3810"/>
      <c r="AX10" s="3811"/>
      <c r="AY10" s="3840"/>
      <c r="AZ10" s="3841"/>
      <c r="BA10" s="3841"/>
      <c r="BB10" s="3842"/>
      <c r="BC10" s="3453"/>
      <c r="BD10" s="3454"/>
      <c r="BE10" s="3454"/>
      <c r="BF10" s="3454"/>
      <c r="BG10" s="3454"/>
      <c r="BH10" s="3454"/>
      <c r="BI10" s="3454"/>
      <c r="BJ10" s="3454"/>
      <c r="BK10" s="3454"/>
      <c r="BL10" s="3455"/>
    </row>
    <row r="11" spans="1:70" s="224" customFormat="1" ht="15" customHeight="1">
      <c r="A11" s="3351">
        <v>1</v>
      </c>
      <c r="B11" s="3352" t="s">
        <v>1593</v>
      </c>
      <c r="C11" s="3353"/>
      <c r="D11" s="3353"/>
      <c r="E11" s="3353"/>
      <c r="F11" s="3354"/>
      <c r="G11" s="3352" t="s">
        <v>1727</v>
      </c>
      <c r="H11" s="3353"/>
      <c r="I11" s="3353"/>
      <c r="J11" s="3353"/>
      <c r="K11" s="3353"/>
      <c r="L11" s="3354"/>
      <c r="M11" s="3355">
        <v>21</v>
      </c>
      <c r="N11" s="3356" t="s">
        <v>258</v>
      </c>
      <c r="O11" s="3377" t="s">
        <v>258</v>
      </c>
      <c r="P11" s="3378"/>
      <c r="Q11" s="3379"/>
      <c r="R11" s="3377" t="s">
        <v>954</v>
      </c>
      <c r="S11" s="3378"/>
      <c r="T11" s="3379"/>
      <c r="U11" s="3795" t="s">
        <v>1159</v>
      </c>
      <c r="V11" s="3796"/>
      <c r="W11" s="3796"/>
      <c r="X11" s="3386"/>
      <c r="Y11" s="3354" t="s">
        <v>98</v>
      </c>
      <c r="Z11" s="3388"/>
      <c r="AA11" s="3354" t="s">
        <v>98</v>
      </c>
      <c r="AB11" s="3368">
        <f>IF((X13+Z13)&gt;=12,X11+Z11+1,X11+Z11)</f>
        <v>0</v>
      </c>
      <c r="AC11" s="3353" t="s">
        <v>98</v>
      </c>
      <c r="AD11" s="3786"/>
      <c r="AE11" s="3787"/>
      <c r="AF11" s="3788">
        <v>158000</v>
      </c>
      <c r="AG11" s="3787"/>
      <c r="AH11" s="3789">
        <v>6000</v>
      </c>
      <c r="AI11" s="3790"/>
      <c r="AJ11" s="3791"/>
      <c r="AK11" s="3792"/>
      <c r="AL11" s="3793"/>
      <c r="AM11" s="3793"/>
      <c r="AN11" s="3794"/>
      <c r="AO11" s="3771">
        <v>7100</v>
      </c>
      <c r="AP11" s="3772"/>
      <c r="AQ11" s="3772"/>
      <c r="AR11" s="3773"/>
      <c r="AS11" s="3774">
        <f>AF11+SUM(AH11:AR13)</f>
        <v>183100</v>
      </c>
      <c r="AT11" s="3775"/>
      <c r="AU11" s="3776"/>
      <c r="AV11" s="3777"/>
      <c r="AW11" s="3778"/>
      <c r="AX11" s="3779"/>
      <c r="AY11" s="822"/>
      <c r="AZ11" s="822"/>
      <c r="BA11" s="822"/>
      <c r="BB11" s="822"/>
      <c r="BC11" s="3783"/>
      <c r="BD11" s="3784"/>
      <c r="BE11" s="3784"/>
      <c r="BF11" s="3784"/>
      <c r="BG11" s="3784"/>
      <c r="BH11" s="3784"/>
      <c r="BI11" s="3784"/>
      <c r="BJ11" s="3784"/>
      <c r="BK11" s="3784"/>
      <c r="BL11" s="3785"/>
    </row>
    <row r="12" spans="1:70" s="224" customFormat="1" ht="15" customHeight="1">
      <c r="A12" s="3193"/>
      <c r="B12" s="3198"/>
      <c r="C12" s="3199"/>
      <c r="D12" s="3199"/>
      <c r="E12" s="3199"/>
      <c r="F12" s="3200"/>
      <c r="G12" s="3201"/>
      <c r="H12" s="3202"/>
      <c r="I12" s="3202"/>
      <c r="J12" s="3202"/>
      <c r="K12" s="3202"/>
      <c r="L12" s="3203"/>
      <c r="M12" s="3207"/>
      <c r="N12" s="3209"/>
      <c r="O12" s="3340" t="s">
        <v>229</v>
      </c>
      <c r="P12" s="3341"/>
      <c r="Q12" s="3342"/>
      <c r="R12" s="3261"/>
      <c r="S12" s="3262"/>
      <c r="T12" s="3263"/>
      <c r="U12" s="3267"/>
      <c r="V12" s="3268"/>
      <c r="W12" s="3268"/>
      <c r="X12" s="3269"/>
      <c r="Y12" s="3203"/>
      <c r="Z12" s="3271"/>
      <c r="AA12" s="3203"/>
      <c r="AB12" s="3252"/>
      <c r="AC12" s="3202"/>
      <c r="AD12" s="3737"/>
      <c r="AE12" s="3738"/>
      <c r="AF12" s="3740"/>
      <c r="AG12" s="3738"/>
      <c r="AH12" s="3732"/>
      <c r="AI12" s="3733"/>
      <c r="AJ12" s="3734"/>
      <c r="AK12" s="3732"/>
      <c r="AL12" s="3733"/>
      <c r="AM12" s="3733"/>
      <c r="AN12" s="3734"/>
      <c r="AO12" s="3708"/>
      <c r="AP12" s="3709"/>
      <c r="AQ12" s="3709"/>
      <c r="AR12" s="3710"/>
      <c r="AS12" s="3711"/>
      <c r="AT12" s="3712"/>
      <c r="AU12" s="3713"/>
      <c r="AV12" s="3780"/>
      <c r="AW12" s="3781"/>
      <c r="AX12" s="3782"/>
      <c r="AY12" s="823"/>
      <c r="AZ12" s="823"/>
      <c r="BA12" s="823"/>
      <c r="BB12" s="823"/>
      <c r="BC12" s="3720"/>
      <c r="BD12" s="3721"/>
      <c r="BE12" s="3721"/>
      <c r="BF12" s="3721"/>
      <c r="BG12" s="3721"/>
      <c r="BH12" s="3721"/>
      <c r="BI12" s="3721"/>
      <c r="BJ12" s="3721"/>
      <c r="BK12" s="3721"/>
      <c r="BL12" s="3722"/>
    </row>
    <row r="13" spans="1:70" s="224" customFormat="1" ht="15" customHeight="1">
      <c r="A13" s="3307"/>
      <c r="B13" s="3211" t="s">
        <v>978</v>
      </c>
      <c r="C13" s="3212"/>
      <c r="D13" s="3213"/>
      <c r="E13" s="3214">
        <v>40</v>
      </c>
      <c r="F13" s="3215"/>
      <c r="G13" s="3198"/>
      <c r="H13" s="3199"/>
      <c r="I13" s="3199"/>
      <c r="J13" s="3199"/>
      <c r="K13" s="3199"/>
      <c r="L13" s="3200"/>
      <c r="M13" s="3309"/>
      <c r="N13" s="3311"/>
      <c r="O13" s="3288"/>
      <c r="P13" s="3289"/>
      <c r="Q13" s="3290"/>
      <c r="R13" s="3272"/>
      <c r="S13" s="3273"/>
      <c r="T13" s="3274"/>
      <c r="U13" s="3321">
        <v>43922</v>
      </c>
      <c r="V13" s="3322"/>
      <c r="W13" s="3322"/>
      <c r="X13" s="756">
        <v>2</v>
      </c>
      <c r="Y13" s="824" t="s">
        <v>28</v>
      </c>
      <c r="Z13" s="758"/>
      <c r="AA13" s="824" t="s">
        <v>28</v>
      </c>
      <c r="AB13" s="748">
        <f>IF((X13+Z13)&gt;=12,X13+Z13-12,X13+Z13)</f>
        <v>2</v>
      </c>
      <c r="AC13" s="825" t="s">
        <v>28</v>
      </c>
      <c r="AD13" s="826" t="s">
        <v>138</v>
      </c>
      <c r="AE13" s="827"/>
      <c r="AF13" s="828" t="s">
        <v>266</v>
      </c>
      <c r="AG13" s="829" t="s">
        <v>979</v>
      </c>
      <c r="AH13" s="3732">
        <v>7000</v>
      </c>
      <c r="AI13" s="3733"/>
      <c r="AJ13" s="3734"/>
      <c r="AK13" s="3797"/>
      <c r="AL13" s="3798"/>
      <c r="AM13" s="3798"/>
      <c r="AN13" s="3799"/>
      <c r="AO13" s="3708">
        <v>5000</v>
      </c>
      <c r="AP13" s="3709"/>
      <c r="AQ13" s="3709"/>
      <c r="AR13" s="3710"/>
      <c r="AS13" s="3711"/>
      <c r="AT13" s="3712"/>
      <c r="AU13" s="3713"/>
      <c r="AV13" s="3800"/>
      <c r="AW13" s="3199"/>
      <c r="AX13" s="3801"/>
      <c r="AY13" s="743"/>
      <c r="AZ13" s="743"/>
      <c r="BA13" s="743"/>
      <c r="BB13" s="743"/>
      <c r="BC13" s="3751"/>
      <c r="BD13" s="3752"/>
      <c r="BE13" s="3752"/>
      <c r="BF13" s="3752"/>
      <c r="BG13" s="3752"/>
      <c r="BH13" s="3752"/>
      <c r="BI13" s="3752"/>
      <c r="BJ13" s="3752"/>
      <c r="BK13" s="3752"/>
      <c r="BL13" s="3753"/>
    </row>
    <row r="14" spans="1:70" s="224" customFormat="1" ht="15" customHeight="1">
      <c r="A14" s="3306">
        <v>2</v>
      </c>
      <c r="B14" s="3195" t="s">
        <v>1593</v>
      </c>
      <c r="C14" s="3196"/>
      <c r="D14" s="3196"/>
      <c r="E14" s="3196"/>
      <c r="F14" s="3197"/>
      <c r="G14" s="3195" t="s">
        <v>1017</v>
      </c>
      <c r="H14" s="3196"/>
      <c r="I14" s="3196"/>
      <c r="J14" s="3196"/>
      <c r="K14" s="3196"/>
      <c r="L14" s="3197"/>
      <c r="M14" s="3308">
        <v>34</v>
      </c>
      <c r="N14" s="3310" t="s">
        <v>960</v>
      </c>
      <c r="O14" s="3314" t="s">
        <v>258</v>
      </c>
      <c r="P14" s="3315"/>
      <c r="Q14" s="3316"/>
      <c r="R14" s="3314" t="s">
        <v>265</v>
      </c>
      <c r="S14" s="3315"/>
      <c r="T14" s="3316"/>
      <c r="U14" s="3317" t="s">
        <v>982</v>
      </c>
      <c r="V14" s="3318"/>
      <c r="W14" s="3318"/>
      <c r="X14" s="3301">
        <v>3</v>
      </c>
      <c r="Y14" s="3197" t="s">
        <v>98</v>
      </c>
      <c r="Z14" s="3303">
        <v>3</v>
      </c>
      <c r="AA14" s="3197" t="s">
        <v>98</v>
      </c>
      <c r="AB14" s="3304">
        <f>IF((X16+Z16)&gt;=12,X14+Z14+1,X14+Z14)</f>
        <v>6</v>
      </c>
      <c r="AC14" s="3196" t="s">
        <v>98</v>
      </c>
      <c r="AD14" s="3756">
        <v>156000</v>
      </c>
      <c r="AE14" s="3757"/>
      <c r="AF14" s="3758">
        <v>157000</v>
      </c>
      <c r="AG14" s="3757"/>
      <c r="AH14" s="3732">
        <v>6000</v>
      </c>
      <c r="AI14" s="3733"/>
      <c r="AJ14" s="3734"/>
      <c r="AK14" s="3732"/>
      <c r="AL14" s="3733"/>
      <c r="AM14" s="3733"/>
      <c r="AN14" s="3734"/>
      <c r="AO14" s="3708">
        <v>10000</v>
      </c>
      <c r="AP14" s="3709"/>
      <c r="AQ14" s="3709"/>
      <c r="AR14" s="3710"/>
      <c r="AS14" s="3219">
        <f>AF14+SUM(AH14:AR16)</f>
        <v>188000</v>
      </c>
      <c r="AT14" s="3220"/>
      <c r="AU14" s="3750"/>
      <c r="AV14" s="3747">
        <v>7</v>
      </c>
      <c r="AW14" s="3748"/>
      <c r="AX14" s="3749"/>
      <c r="AY14" s="830"/>
      <c r="AZ14" s="830"/>
      <c r="BA14" s="830"/>
      <c r="BB14" s="830"/>
      <c r="BC14" s="3717"/>
      <c r="BD14" s="3762"/>
      <c r="BE14" s="3762"/>
      <c r="BF14" s="3762"/>
      <c r="BG14" s="3762"/>
      <c r="BH14" s="3762"/>
      <c r="BI14" s="3762"/>
      <c r="BJ14" s="3762"/>
      <c r="BK14" s="3762"/>
      <c r="BL14" s="3763"/>
    </row>
    <row r="15" spans="1:70" s="224" customFormat="1" ht="15" customHeight="1">
      <c r="A15" s="3193"/>
      <c r="B15" s="3198"/>
      <c r="C15" s="3199"/>
      <c r="D15" s="3199"/>
      <c r="E15" s="3199"/>
      <c r="F15" s="3200"/>
      <c r="G15" s="3201"/>
      <c r="H15" s="3202"/>
      <c r="I15" s="3202"/>
      <c r="J15" s="3202"/>
      <c r="K15" s="3202"/>
      <c r="L15" s="3203"/>
      <c r="M15" s="3207"/>
      <c r="N15" s="3209"/>
      <c r="O15" s="3340" t="s">
        <v>981</v>
      </c>
      <c r="P15" s="3341"/>
      <c r="Q15" s="3342"/>
      <c r="R15" s="3261"/>
      <c r="S15" s="3262"/>
      <c r="T15" s="3263"/>
      <c r="U15" s="3267"/>
      <c r="V15" s="3268"/>
      <c r="W15" s="3268"/>
      <c r="X15" s="3269"/>
      <c r="Y15" s="3203"/>
      <c r="Z15" s="3271"/>
      <c r="AA15" s="3203"/>
      <c r="AB15" s="3252"/>
      <c r="AC15" s="3202"/>
      <c r="AD15" s="3737"/>
      <c r="AE15" s="3738"/>
      <c r="AF15" s="3740"/>
      <c r="AG15" s="3738"/>
      <c r="AH15" s="3732">
        <v>5000</v>
      </c>
      <c r="AI15" s="3733"/>
      <c r="AJ15" s="3734"/>
      <c r="AK15" s="3732"/>
      <c r="AL15" s="3733"/>
      <c r="AM15" s="3733"/>
      <c r="AN15" s="3734"/>
      <c r="AO15" s="3708"/>
      <c r="AP15" s="3709"/>
      <c r="AQ15" s="3709"/>
      <c r="AR15" s="3710"/>
      <c r="AS15" s="3219"/>
      <c r="AT15" s="3220"/>
      <c r="AU15" s="3750"/>
      <c r="AV15" s="3747"/>
      <c r="AW15" s="3748"/>
      <c r="AX15" s="3749"/>
      <c r="AY15" s="823"/>
      <c r="AZ15" s="823"/>
      <c r="BA15" s="823"/>
      <c r="BB15" s="823"/>
      <c r="BC15" s="3764"/>
      <c r="BD15" s="3765"/>
      <c r="BE15" s="3765"/>
      <c r="BF15" s="3765"/>
      <c r="BG15" s="3765"/>
      <c r="BH15" s="3765"/>
      <c r="BI15" s="3765"/>
      <c r="BJ15" s="3765"/>
      <c r="BK15" s="3765"/>
      <c r="BL15" s="3766"/>
    </row>
    <row r="16" spans="1:70" s="224" customFormat="1" ht="15" customHeight="1">
      <c r="A16" s="3307"/>
      <c r="B16" s="3211" t="s">
        <v>978</v>
      </c>
      <c r="C16" s="3212"/>
      <c r="D16" s="3213"/>
      <c r="E16" s="3214">
        <v>40</v>
      </c>
      <c r="F16" s="3215"/>
      <c r="G16" s="3198"/>
      <c r="H16" s="3199"/>
      <c r="I16" s="3199"/>
      <c r="J16" s="3199"/>
      <c r="K16" s="3199"/>
      <c r="L16" s="3200"/>
      <c r="M16" s="3309"/>
      <c r="N16" s="3311"/>
      <c r="O16" s="3288"/>
      <c r="P16" s="3289"/>
      <c r="Q16" s="3290"/>
      <c r="R16" s="3272"/>
      <c r="S16" s="3273"/>
      <c r="T16" s="3274"/>
      <c r="U16" s="3321">
        <v>43922</v>
      </c>
      <c r="V16" s="3322"/>
      <c r="W16" s="3322"/>
      <c r="X16" s="756">
        <v>2</v>
      </c>
      <c r="Y16" s="824" t="s">
        <v>28</v>
      </c>
      <c r="Z16" s="758"/>
      <c r="AA16" s="824" t="s">
        <v>28</v>
      </c>
      <c r="AB16" s="831">
        <f>IF((X16+Z16)&gt;=12,X16+Z16-12,X16+Z16)</f>
        <v>2</v>
      </c>
      <c r="AC16" s="825" t="s">
        <v>28</v>
      </c>
      <c r="AD16" s="826" t="s">
        <v>266</v>
      </c>
      <c r="AE16" s="827" t="s">
        <v>983</v>
      </c>
      <c r="AF16" s="828" t="s">
        <v>266</v>
      </c>
      <c r="AG16" s="829" t="s">
        <v>1160</v>
      </c>
      <c r="AH16" s="3732">
        <v>7000</v>
      </c>
      <c r="AI16" s="3733"/>
      <c r="AJ16" s="3734"/>
      <c r="AK16" s="3732"/>
      <c r="AL16" s="3733"/>
      <c r="AM16" s="3733"/>
      <c r="AN16" s="3734"/>
      <c r="AO16" s="3708">
        <v>3000</v>
      </c>
      <c r="AP16" s="3709"/>
      <c r="AQ16" s="3709"/>
      <c r="AR16" s="3710"/>
      <c r="AS16" s="3219"/>
      <c r="AT16" s="3220"/>
      <c r="AU16" s="3750"/>
      <c r="AV16" s="3754">
        <v>10</v>
      </c>
      <c r="AW16" s="3401"/>
      <c r="AX16" s="3755"/>
      <c r="AY16" s="743"/>
      <c r="AZ16" s="743"/>
      <c r="BA16" s="743"/>
      <c r="BB16" s="743"/>
      <c r="BC16" s="3767"/>
      <c r="BD16" s="3768"/>
      <c r="BE16" s="3768"/>
      <c r="BF16" s="3768"/>
      <c r="BG16" s="3768"/>
      <c r="BH16" s="3768"/>
      <c r="BI16" s="3768"/>
      <c r="BJ16" s="3768"/>
      <c r="BK16" s="3768"/>
      <c r="BL16" s="3769"/>
    </row>
    <row r="17" spans="1:71" s="224" customFormat="1" ht="15" customHeight="1">
      <c r="A17" s="3193">
        <v>3</v>
      </c>
      <c r="B17" s="3195" t="s">
        <v>975</v>
      </c>
      <c r="C17" s="3196"/>
      <c r="D17" s="3196"/>
      <c r="E17" s="3196"/>
      <c r="F17" s="3197"/>
      <c r="G17" s="3195" t="s">
        <v>1018</v>
      </c>
      <c r="H17" s="3196"/>
      <c r="I17" s="3196"/>
      <c r="J17" s="3196"/>
      <c r="K17" s="3196"/>
      <c r="L17" s="3197"/>
      <c r="M17" s="3308">
        <v>45</v>
      </c>
      <c r="N17" s="3310" t="s">
        <v>960</v>
      </c>
      <c r="O17" s="3314" t="s">
        <v>258</v>
      </c>
      <c r="P17" s="3315"/>
      <c r="Q17" s="3316"/>
      <c r="R17" s="3314" t="s">
        <v>954</v>
      </c>
      <c r="S17" s="3315"/>
      <c r="T17" s="3316"/>
      <c r="U17" s="3317" t="s">
        <v>961</v>
      </c>
      <c r="V17" s="3318"/>
      <c r="W17" s="3318"/>
      <c r="X17" s="3301">
        <v>6</v>
      </c>
      <c r="Y17" s="3197" t="s">
        <v>98</v>
      </c>
      <c r="Z17" s="3303">
        <v>10</v>
      </c>
      <c r="AA17" s="3197" t="s">
        <v>98</v>
      </c>
      <c r="AB17" s="3770">
        <f>IF((X19+Z19)&gt;=12,X17+Z17+1,X17+Z17)</f>
        <v>16</v>
      </c>
      <c r="AC17" s="3196" t="s">
        <v>98</v>
      </c>
      <c r="AD17" s="3756">
        <v>97500</v>
      </c>
      <c r="AE17" s="3757"/>
      <c r="AF17" s="3758">
        <v>105000</v>
      </c>
      <c r="AG17" s="3757"/>
      <c r="AH17" s="3732">
        <v>3000</v>
      </c>
      <c r="AI17" s="3733"/>
      <c r="AJ17" s="3734"/>
      <c r="AK17" s="3732"/>
      <c r="AL17" s="3733"/>
      <c r="AM17" s="3733"/>
      <c r="AN17" s="3734"/>
      <c r="AO17" s="3708">
        <v>4200</v>
      </c>
      <c r="AP17" s="3709"/>
      <c r="AQ17" s="3709"/>
      <c r="AR17" s="3710"/>
      <c r="AS17" s="3219">
        <f>AF17+SUM(AH17:AR19)</f>
        <v>130200</v>
      </c>
      <c r="AT17" s="3220"/>
      <c r="AU17" s="3750"/>
      <c r="AV17" s="3747">
        <v>6</v>
      </c>
      <c r="AW17" s="3748"/>
      <c r="AX17" s="3749"/>
      <c r="AY17" s="830"/>
      <c r="AZ17" s="830"/>
      <c r="BA17" s="830"/>
      <c r="BB17" s="830"/>
      <c r="BC17" s="3717" t="s">
        <v>1726</v>
      </c>
      <c r="BD17" s="3762"/>
      <c r="BE17" s="3762"/>
      <c r="BF17" s="3762"/>
      <c r="BG17" s="3762"/>
      <c r="BH17" s="3762"/>
      <c r="BI17" s="3762"/>
      <c r="BJ17" s="3762"/>
      <c r="BK17" s="3762"/>
      <c r="BL17" s="3763"/>
    </row>
    <row r="18" spans="1:71" s="224" customFormat="1" ht="15" customHeight="1">
      <c r="A18" s="3193"/>
      <c r="B18" s="3198"/>
      <c r="C18" s="3199"/>
      <c r="D18" s="3199"/>
      <c r="E18" s="3199"/>
      <c r="F18" s="3200"/>
      <c r="G18" s="3201"/>
      <c r="H18" s="3202"/>
      <c r="I18" s="3202"/>
      <c r="J18" s="3202"/>
      <c r="K18" s="3202"/>
      <c r="L18" s="3203"/>
      <c r="M18" s="3207"/>
      <c r="N18" s="3209"/>
      <c r="O18" s="3340" t="s">
        <v>1121</v>
      </c>
      <c r="P18" s="3341"/>
      <c r="Q18" s="3342"/>
      <c r="R18" s="3261"/>
      <c r="S18" s="3262"/>
      <c r="T18" s="3263"/>
      <c r="U18" s="3267"/>
      <c r="V18" s="3268"/>
      <c r="W18" s="3268"/>
      <c r="X18" s="3269"/>
      <c r="Y18" s="3203"/>
      <c r="Z18" s="3271"/>
      <c r="AA18" s="3203"/>
      <c r="AB18" s="3304"/>
      <c r="AC18" s="3202"/>
      <c r="AD18" s="3737"/>
      <c r="AE18" s="3738"/>
      <c r="AF18" s="3740"/>
      <c r="AG18" s="3738"/>
      <c r="AH18" s="3732">
        <v>8000</v>
      </c>
      <c r="AI18" s="3733"/>
      <c r="AJ18" s="3734"/>
      <c r="AK18" s="3732"/>
      <c r="AL18" s="3733"/>
      <c r="AM18" s="3733"/>
      <c r="AN18" s="3734"/>
      <c r="AO18" s="3708"/>
      <c r="AP18" s="3709"/>
      <c r="AQ18" s="3709"/>
      <c r="AR18" s="3710"/>
      <c r="AS18" s="3219"/>
      <c r="AT18" s="3220"/>
      <c r="AU18" s="3750"/>
      <c r="AV18" s="3747"/>
      <c r="AW18" s="3748"/>
      <c r="AX18" s="3749"/>
      <c r="AY18" s="823"/>
      <c r="AZ18" s="823"/>
      <c r="BA18" s="823"/>
      <c r="BB18" s="823"/>
      <c r="BC18" s="3764"/>
      <c r="BD18" s="3765"/>
      <c r="BE18" s="3765"/>
      <c r="BF18" s="3765"/>
      <c r="BG18" s="3765"/>
      <c r="BH18" s="3765"/>
      <c r="BI18" s="3765"/>
      <c r="BJ18" s="3765"/>
      <c r="BK18" s="3765"/>
      <c r="BL18" s="3766"/>
    </row>
    <row r="19" spans="1:71" s="224" customFormat="1" ht="15" customHeight="1">
      <c r="A19" s="3193"/>
      <c r="B19" s="3211" t="s">
        <v>1447</v>
      </c>
      <c r="C19" s="3212"/>
      <c r="D19" s="3213"/>
      <c r="E19" s="3214">
        <v>20</v>
      </c>
      <c r="F19" s="3215"/>
      <c r="G19" s="3198"/>
      <c r="H19" s="3199"/>
      <c r="I19" s="3199"/>
      <c r="J19" s="3199"/>
      <c r="K19" s="3199"/>
      <c r="L19" s="3200"/>
      <c r="M19" s="3309"/>
      <c r="N19" s="3311"/>
      <c r="O19" s="3288"/>
      <c r="P19" s="3289"/>
      <c r="Q19" s="3290"/>
      <c r="R19" s="3272"/>
      <c r="S19" s="3273"/>
      <c r="T19" s="3274"/>
      <c r="U19" s="3321">
        <v>43922</v>
      </c>
      <c r="V19" s="3322"/>
      <c r="W19" s="3322"/>
      <c r="X19" s="756">
        <v>2</v>
      </c>
      <c r="Y19" s="824" t="s">
        <v>28</v>
      </c>
      <c r="Z19" s="758"/>
      <c r="AA19" s="824" t="s">
        <v>28</v>
      </c>
      <c r="AB19" s="832">
        <f>IF((X19+Z19)&gt;=12,X19+Z19-12,X19+Z19)</f>
        <v>2</v>
      </c>
      <c r="AC19" s="825" t="s">
        <v>28</v>
      </c>
      <c r="AD19" s="826" t="s">
        <v>980</v>
      </c>
      <c r="AE19" s="337" t="s">
        <v>1157</v>
      </c>
      <c r="AF19" s="828" t="s">
        <v>980</v>
      </c>
      <c r="AG19" s="829" t="s">
        <v>1158</v>
      </c>
      <c r="AH19" s="3732">
        <v>5000</v>
      </c>
      <c r="AI19" s="3733"/>
      <c r="AJ19" s="3734"/>
      <c r="AK19" s="3732"/>
      <c r="AL19" s="3733"/>
      <c r="AM19" s="3733"/>
      <c r="AN19" s="3734"/>
      <c r="AO19" s="3708">
        <v>5000</v>
      </c>
      <c r="AP19" s="3709"/>
      <c r="AQ19" s="3709"/>
      <c r="AR19" s="3710"/>
      <c r="AS19" s="3219"/>
      <c r="AT19" s="3220"/>
      <c r="AU19" s="3750"/>
      <c r="AV19" s="3754">
        <v>12</v>
      </c>
      <c r="AW19" s="3401"/>
      <c r="AX19" s="3755"/>
      <c r="AY19" s="743"/>
      <c r="AZ19" s="743"/>
      <c r="BA19" s="743"/>
      <c r="BB19" s="743"/>
      <c r="BC19" s="3767"/>
      <c r="BD19" s="3768"/>
      <c r="BE19" s="3768"/>
      <c r="BF19" s="3768"/>
      <c r="BG19" s="3768"/>
      <c r="BH19" s="3768"/>
      <c r="BI19" s="3768"/>
      <c r="BJ19" s="3768"/>
      <c r="BK19" s="3768"/>
      <c r="BL19" s="3769"/>
    </row>
    <row r="20" spans="1:71" s="224" customFormat="1" ht="15" customHeight="1">
      <c r="A20" s="3306">
        <v>4</v>
      </c>
      <c r="B20" s="3195"/>
      <c r="C20" s="3196"/>
      <c r="D20" s="3196"/>
      <c r="E20" s="3196"/>
      <c r="F20" s="3197"/>
      <c r="G20" s="3195"/>
      <c r="H20" s="3196"/>
      <c r="I20" s="3196"/>
      <c r="J20" s="3196"/>
      <c r="K20" s="3196"/>
      <c r="L20" s="3197"/>
      <c r="M20" s="3308"/>
      <c r="N20" s="3310"/>
      <c r="O20" s="3314"/>
      <c r="P20" s="3315"/>
      <c r="Q20" s="3316"/>
      <c r="R20" s="3314"/>
      <c r="S20" s="3315"/>
      <c r="T20" s="3316"/>
      <c r="U20" s="3317"/>
      <c r="V20" s="3318"/>
      <c r="W20" s="3318"/>
      <c r="X20" s="3301"/>
      <c r="Y20" s="3197" t="s">
        <v>98</v>
      </c>
      <c r="Z20" s="3303"/>
      <c r="AA20" s="3197" t="s">
        <v>98</v>
      </c>
      <c r="AB20" s="3770">
        <f>IF((X22+Z22)&gt;=12,X20+Z20+1,X20+Z20)</f>
        <v>0</v>
      </c>
      <c r="AC20" s="3196" t="s">
        <v>98</v>
      </c>
      <c r="AD20" s="3756"/>
      <c r="AE20" s="3757"/>
      <c r="AF20" s="3758"/>
      <c r="AG20" s="3757"/>
      <c r="AH20" s="3732"/>
      <c r="AI20" s="3733"/>
      <c r="AJ20" s="3734"/>
      <c r="AK20" s="3732"/>
      <c r="AL20" s="3733"/>
      <c r="AM20" s="3733"/>
      <c r="AN20" s="3734"/>
      <c r="AO20" s="3708"/>
      <c r="AP20" s="3709"/>
      <c r="AQ20" s="3709"/>
      <c r="AR20" s="3710"/>
      <c r="AS20" s="3219">
        <f>AF20+SUM(AH20:AR22)</f>
        <v>0</v>
      </c>
      <c r="AT20" s="3220"/>
      <c r="AU20" s="3750"/>
      <c r="AV20" s="3747"/>
      <c r="AW20" s="3748"/>
      <c r="AX20" s="3749"/>
      <c r="AY20" s="830"/>
      <c r="AZ20" s="830"/>
      <c r="BA20" s="830"/>
      <c r="BB20" s="830"/>
      <c r="BC20" s="3717"/>
      <c r="BD20" s="3762"/>
      <c r="BE20" s="3762"/>
      <c r="BF20" s="3762"/>
      <c r="BG20" s="3762"/>
      <c r="BH20" s="3762"/>
      <c r="BI20" s="3762"/>
      <c r="BJ20" s="3762"/>
      <c r="BK20" s="3762"/>
      <c r="BL20" s="3763"/>
    </row>
    <row r="21" spans="1:71" s="224" customFormat="1" ht="15" customHeight="1">
      <c r="A21" s="3193"/>
      <c r="B21" s="3198"/>
      <c r="C21" s="3199"/>
      <c r="D21" s="3199"/>
      <c r="E21" s="3199"/>
      <c r="F21" s="3200"/>
      <c r="G21" s="3201"/>
      <c r="H21" s="3202"/>
      <c r="I21" s="3202"/>
      <c r="J21" s="3202"/>
      <c r="K21" s="3202"/>
      <c r="L21" s="3203"/>
      <c r="M21" s="3207"/>
      <c r="N21" s="3209"/>
      <c r="O21" s="3726"/>
      <c r="P21" s="3727"/>
      <c r="Q21" s="3728"/>
      <c r="R21" s="3261"/>
      <c r="S21" s="3262"/>
      <c r="T21" s="3263"/>
      <c r="U21" s="3267"/>
      <c r="V21" s="3268"/>
      <c r="W21" s="3268"/>
      <c r="X21" s="3269"/>
      <c r="Y21" s="3203"/>
      <c r="Z21" s="3271"/>
      <c r="AA21" s="3203"/>
      <c r="AB21" s="3304"/>
      <c r="AC21" s="3202"/>
      <c r="AD21" s="3737"/>
      <c r="AE21" s="3738"/>
      <c r="AF21" s="3740"/>
      <c r="AG21" s="3738"/>
      <c r="AH21" s="3732"/>
      <c r="AI21" s="3733"/>
      <c r="AJ21" s="3734"/>
      <c r="AK21" s="3732"/>
      <c r="AL21" s="3733"/>
      <c r="AM21" s="3733"/>
      <c r="AN21" s="3734"/>
      <c r="AO21" s="3708"/>
      <c r="AP21" s="3709"/>
      <c r="AQ21" s="3709"/>
      <c r="AR21" s="3710"/>
      <c r="AS21" s="3219"/>
      <c r="AT21" s="3220"/>
      <c r="AU21" s="3750"/>
      <c r="AV21" s="3747"/>
      <c r="AW21" s="3748"/>
      <c r="AX21" s="3749"/>
      <c r="AY21" s="823"/>
      <c r="AZ21" s="823"/>
      <c r="BA21" s="823"/>
      <c r="BB21" s="823"/>
      <c r="BC21" s="3764"/>
      <c r="BD21" s="3765"/>
      <c r="BE21" s="3765"/>
      <c r="BF21" s="3765"/>
      <c r="BG21" s="3765"/>
      <c r="BH21" s="3765"/>
      <c r="BI21" s="3765"/>
      <c r="BJ21" s="3765"/>
      <c r="BK21" s="3765"/>
      <c r="BL21" s="3766"/>
    </row>
    <row r="22" spans="1:71" s="224" customFormat="1" ht="15" customHeight="1">
      <c r="A22" s="3307"/>
      <c r="B22" s="3211"/>
      <c r="C22" s="3212"/>
      <c r="D22" s="3213"/>
      <c r="E22" s="3214"/>
      <c r="F22" s="3215"/>
      <c r="G22" s="3198"/>
      <c r="H22" s="3199"/>
      <c r="I22" s="3199"/>
      <c r="J22" s="3199"/>
      <c r="K22" s="3199"/>
      <c r="L22" s="3200"/>
      <c r="M22" s="3309"/>
      <c r="N22" s="3311"/>
      <c r="O22" s="3759"/>
      <c r="P22" s="3760"/>
      <c r="Q22" s="3761"/>
      <c r="R22" s="3272"/>
      <c r="S22" s="3273"/>
      <c r="T22" s="3274"/>
      <c r="U22" s="3321"/>
      <c r="V22" s="3322"/>
      <c r="W22" s="3322"/>
      <c r="X22" s="756"/>
      <c r="Y22" s="824" t="s">
        <v>28</v>
      </c>
      <c r="Z22" s="758"/>
      <c r="AA22" s="824" t="s">
        <v>28</v>
      </c>
      <c r="AB22" s="832">
        <f>IF((X22+Z22)&gt;=12,X22+Z22-12,X22+Z22)</f>
        <v>0</v>
      </c>
      <c r="AC22" s="825" t="s">
        <v>28</v>
      </c>
      <c r="AD22" s="826"/>
      <c r="AE22" s="827"/>
      <c r="AF22" s="828"/>
      <c r="AG22" s="829"/>
      <c r="AH22" s="3732"/>
      <c r="AI22" s="3733"/>
      <c r="AJ22" s="3734"/>
      <c r="AK22" s="3732"/>
      <c r="AL22" s="3733"/>
      <c r="AM22" s="3733"/>
      <c r="AN22" s="3734"/>
      <c r="AO22" s="3708"/>
      <c r="AP22" s="3709"/>
      <c r="AQ22" s="3709"/>
      <c r="AR22" s="3710"/>
      <c r="AS22" s="3219"/>
      <c r="AT22" s="3220"/>
      <c r="AU22" s="3750"/>
      <c r="AV22" s="3754"/>
      <c r="AW22" s="3401"/>
      <c r="AX22" s="3755"/>
      <c r="AY22" s="743"/>
      <c r="AZ22" s="743"/>
      <c r="BA22" s="743"/>
      <c r="BB22" s="743"/>
      <c r="BC22" s="3767"/>
      <c r="BD22" s="3768"/>
      <c r="BE22" s="3768"/>
      <c r="BF22" s="3768"/>
      <c r="BG22" s="3768"/>
      <c r="BH22" s="3768"/>
      <c r="BI22" s="3768"/>
      <c r="BJ22" s="3768"/>
      <c r="BK22" s="3768"/>
      <c r="BL22" s="3769"/>
    </row>
    <row r="23" spans="1:71" s="224" customFormat="1" ht="15" customHeight="1">
      <c r="A23" s="3193">
        <v>5</v>
      </c>
      <c r="B23" s="3201"/>
      <c r="C23" s="3202"/>
      <c r="D23" s="3202"/>
      <c r="E23" s="3202"/>
      <c r="F23" s="3203"/>
      <c r="G23" s="3195"/>
      <c r="H23" s="3196"/>
      <c r="I23" s="3196"/>
      <c r="J23" s="3196"/>
      <c r="K23" s="3196"/>
      <c r="L23" s="3197"/>
      <c r="M23" s="3207"/>
      <c r="N23" s="3209"/>
      <c r="O23" s="3314"/>
      <c r="P23" s="3315"/>
      <c r="Q23" s="3316"/>
      <c r="R23" s="3261"/>
      <c r="S23" s="3262"/>
      <c r="T23" s="3263"/>
      <c r="U23" s="3267"/>
      <c r="V23" s="3268"/>
      <c r="W23" s="3268"/>
      <c r="X23" s="3269"/>
      <c r="Y23" s="3203" t="s">
        <v>98</v>
      </c>
      <c r="Z23" s="3271"/>
      <c r="AA23" s="3203" t="s">
        <v>98</v>
      </c>
      <c r="AB23" s="3770">
        <f>IF((X25+Z25)&gt;=12,X23+Z23+1,X23+Z23)</f>
        <v>0</v>
      </c>
      <c r="AC23" s="3202" t="s">
        <v>98</v>
      </c>
      <c r="AD23" s="3735"/>
      <c r="AE23" s="3736"/>
      <c r="AF23" s="3739"/>
      <c r="AG23" s="3736"/>
      <c r="AH23" s="3732"/>
      <c r="AI23" s="3733"/>
      <c r="AJ23" s="3734"/>
      <c r="AK23" s="3732"/>
      <c r="AL23" s="3733"/>
      <c r="AM23" s="3733"/>
      <c r="AN23" s="3734"/>
      <c r="AO23" s="3708"/>
      <c r="AP23" s="3709"/>
      <c r="AQ23" s="3709"/>
      <c r="AR23" s="3710"/>
      <c r="AS23" s="3219">
        <f>AF23+SUM(AH23:AR25)</f>
        <v>0</v>
      </c>
      <c r="AT23" s="3220"/>
      <c r="AU23" s="3750"/>
      <c r="AV23" s="3747"/>
      <c r="AW23" s="3748"/>
      <c r="AX23" s="3749"/>
      <c r="AY23" s="830"/>
      <c r="AZ23" s="830"/>
      <c r="BA23" s="830"/>
      <c r="BB23" s="830"/>
      <c r="BC23" s="3717"/>
      <c r="BD23" s="3762"/>
      <c r="BE23" s="3762"/>
      <c r="BF23" s="3762"/>
      <c r="BG23" s="3762"/>
      <c r="BH23" s="3762"/>
      <c r="BI23" s="3762"/>
      <c r="BJ23" s="3762"/>
      <c r="BK23" s="3762"/>
      <c r="BL23" s="3763"/>
    </row>
    <row r="24" spans="1:71" s="224" customFormat="1" ht="15" customHeight="1">
      <c r="A24" s="3193"/>
      <c r="B24" s="3198"/>
      <c r="C24" s="3199"/>
      <c r="D24" s="3199"/>
      <c r="E24" s="3199"/>
      <c r="F24" s="3200"/>
      <c r="G24" s="3201"/>
      <c r="H24" s="3202"/>
      <c r="I24" s="3202"/>
      <c r="J24" s="3202"/>
      <c r="K24" s="3202"/>
      <c r="L24" s="3203"/>
      <c r="M24" s="3207"/>
      <c r="N24" s="3209"/>
      <c r="O24" s="3726"/>
      <c r="P24" s="3727"/>
      <c r="Q24" s="3728"/>
      <c r="R24" s="3261"/>
      <c r="S24" s="3262"/>
      <c r="T24" s="3263"/>
      <c r="U24" s="3267"/>
      <c r="V24" s="3268"/>
      <c r="W24" s="3268"/>
      <c r="X24" s="3269"/>
      <c r="Y24" s="3203"/>
      <c r="Z24" s="3271"/>
      <c r="AA24" s="3203"/>
      <c r="AB24" s="3304"/>
      <c r="AC24" s="3202"/>
      <c r="AD24" s="3737"/>
      <c r="AE24" s="3738"/>
      <c r="AF24" s="3740"/>
      <c r="AG24" s="3738"/>
      <c r="AH24" s="3732"/>
      <c r="AI24" s="3733"/>
      <c r="AJ24" s="3734"/>
      <c r="AK24" s="3732"/>
      <c r="AL24" s="3733"/>
      <c r="AM24" s="3733"/>
      <c r="AN24" s="3734"/>
      <c r="AO24" s="3708"/>
      <c r="AP24" s="3709"/>
      <c r="AQ24" s="3709"/>
      <c r="AR24" s="3710"/>
      <c r="AS24" s="3219"/>
      <c r="AT24" s="3220"/>
      <c r="AU24" s="3750"/>
      <c r="AV24" s="3747"/>
      <c r="AW24" s="3748"/>
      <c r="AX24" s="3749"/>
      <c r="AY24" s="823"/>
      <c r="AZ24" s="823"/>
      <c r="BA24" s="823"/>
      <c r="BB24" s="823"/>
      <c r="BC24" s="3764"/>
      <c r="BD24" s="3765"/>
      <c r="BE24" s="3765"/>
      <c r="BF24" s="3765"/>
      <c r="BG24" s="3765"/>
      <c r="BH24" s="3765"/>
      <c r="BI24" s="3765"/>
      <c r="BJ24" s="3765"/>
      <c r="BK24" s="3765"/>
      <c r="BL24" s="3766"/>
    </row>
    <row r="25" spans="1:71" s="224" customFormat="1" ht="15" customHeight="1">
      <c r="A25" s="3193"/>
      <c r="B25" s="3703"/>
      <c r="C25" s="3704"/>
      <c r="D25" s="3705"/>
      <c r="E25" s="3706"/>
      <c r="F25" s="3707"/>
      <c r="G25" s="3198"/>
      <c r="H25" s="3199"/>
      <c r="I25" s="3199"/>
      <c r="J25" s="3199"/>
      <c r="K25" s="3199"/>
      <c r="L25" s="3200"/>
      <c r="M25" s="3207"/>
      <c r="N25" s="3209"/>
      <c r="O25" s="3759"/>
      <c r="P25" s="3760"/>
      <c r="Q25" s="3761"/>
      <c r="R25" s="3261"/>
      <c r="S25" s="3262"/>
      <c r="T25" s="3263"/>
      <c r="U25" s="3319"/>
      <c r="V25" s="3320"/>
      <c r="W25" s="3320"/>
      <c r="X25" s="745"/>
      <c r="Y25" s="833" t="s">
        <v>28</v>
      </c>
      <c r="Z25" s="747"/>
      <c r="AA25" s="833" t="s">
        <v>28</v>
      </c>
      <c r="AB25" s="832">
        <f>IF((X25+Z25)&gt;=12,X25+Z25-12,X25+Z25)</f>
        <v>0</v>
      </c>
      <c r="AC25" s="801" t="s">
        <v>28</v>
      </c>
      <c r="AD25" s="834"/>
      <c r="AE25" s="835"/>
      <c r="AF25" s="836"/>
      <c r="AG25" s="837"/>
      <c r="AH25" s="3732"/>
      <c r="AI25" s="3733"/>
      <c r="AJ25" s="3734"/>
      <c r="AK25" s="3732"/>
      <c r="AL25" s="3733"/>
      <c r="AM25" s="3733"/>
      <c r="AN25" s="3734"/>
      <c r="AO25" s="3708"/>
      <c r="AP25" s="3709"/>
      <c r="AQ25" s="3709"/>
      <c r="AR25" s="3710"/>
      <c r="AS25" s="3219"/>
      <c r="AT25" s="3220"/>
      <c r="AU25" s="3750"/>
      <c r="AV25" s="3754"/>
      <c r="AW25" s="3401"/>
      <c r="AX25" s="3755"/>
      <c r="AY25" s="743"/>
      <c r="AZ25" s="743"/>
      <c r="BA25" s="743"/>
      <c r="BB25" s="743"/>
      <c r="BC25" s="3767"/>
      <c r="BD25" s="3768"/>
      <c r="BE25" s="3768"/>
      <c r="BF25" s="3768"/>
      <c r="BG25" s="3768"/>
      <c r="BH25" s="3768"/>
      <c r="BI25" s="3768"/>
      <c r="BJ25" s="3768"/>
      <c r="BK25" s="3768"/>
      <c r="BL25" s="3769"/>
    </row>
    <row r="26" spans="1:71" s="224" customFormat="1" ht="15" customHeight="1">
      <c r="A26" s="3306">
        <v>6</v>
      </c>
      <c r="B26" s="3195"/>
      <c r="C26" s="3196"/>
      <c r="D26" s="3196"/>
      <c r="E26" s="3196"/>
      <c r="F26" s="3197"/>
      <c r="G26" s="3195"/>
      <c r="H26" s="3196"/>
      <c r="I26" s="3196"/>
      <c r="J26" s="3196"/>
      <c r="K26" s="3196"/>
      <c r="L26" s="3197"/>
      <c r="M26" s="3308"/>
      <c r="N26" s="3310"/>
      <c r="O26" s="3314"/>
      <c r="P26" s="3315"/>
      <c r="Q26" s="3316"/>
      <c r="R26" s="3314"/>
      <c r="S26" s="3315"/>
      <c r="T26" s="3316"/>
      <c r="U26" s="3317"/>
      <c r="V26" s="3318"/>
      <c r="W26" s="3318"/>
      <c r="X26" s="3301"/>
      <c r="Y26" s="3197" t="s">
        <v>98</v>
      </c>
      <c r="Z26" s="3303"/>
      <c r="AA26" s="3197" t="s">
        <v>98</v>
      </c>
      <c r="AB26" s="3252">
        <f>IF((X28+Z28)&gt;=12,X26+Z26+1,X26+Z26)</f>
        <v>0</v>
      </c>
      <c r="AC26" s="3196" t="s">
        <v>98</v>
      </c>
      <c r="AD26" s="3756"/>
      <c r="AE26" s="3757"/>
      <c r="AF26" s="3758"/>
      <c r="AG26" s="3757"/>
      <c r="AH26" s="3732"/>
      <c r="AI26" s="3733"/>
      <c r="AJ26" s="3734"/>
      <c r="AK26" s="3732"/>
      <c r="AL26" s="3733"/>
      <c r="AM26" s="3733"/>
      <c r="AN26" s="3734"/>
      <c r="AO26" s="3708"/>
      <c r="AP26" s="3709"/>
      <c r="AQ26" s="3709"/>
      <c r="AR26" s="3710"/>
      <c r="AS26" s="3219">
        <f>AF26+SUM(AH26:AR28)</f>
        <v>0</v>
      </c>
      <c r="AT26" s="3220"/>
      <c r="AU26" s="3750"/>
      <c r="AV26" s="3747"/>
      <c r="AW26" s="3748"/>
      <c r="AX26" s="3749"/>
      <c r="AY26" s="830"/>
      <c r="AZ26" s="830"/>
      <c r="BA26" s="830"/>
      <c r="BB26" s="830"/>
      <c r="BC26" s="3717"/>
      <c r="BD26" s="3718"/>
      <c r="BE26" s="3718"/>
      <c r="BF26" s="3718"/>
      <c r="BG26" s="3718"/>
      <c r="BH26" s="3718"/>
      <c r="BI26" s="3718"/>
      <c r="BJ26" s="3718"/>
      <c r="BK26" s="3718"/>
      <c r="BL26" s="3719"/>
    </row>
    <row r="27" spans="1:71" s="224" customFormat="1" ht="15" customHeight="1">
      <c r="A27" s="3193"/>
      <c r="B27" s="3198"/>
      <c r="C27" s="3199"/>
      <c r="D27" s="3199"/>
      <c r="E27" s="3199"/>
      <c r="F27" s="3200"/>
      <c r="G27" s="3201"/>
      <c r="H27" s="3202"/>
      <c r="I27" s="3202"/>
      <c r="J27" s="3202"/>
      <c r="K27" s="3202"/>
      <c r="L27" s="3203"/>
      <c r="M27" s="3207"/>
      <c r="N27" s="3209"/>
      <c r="O27" s="3726"/>
      <c r="P27" s="3727"/>
      <c r="Q27" s="3728"/>
      <c r="R27" s="3261"/>
      <c r="S27" s="3262"/>
      <c r="T27" s="3263"/>
      <c r="U27" s="3267"/>
      <c r="V27" s="3268"/>
      <c r="W27" s="3268"/>
      <c r="X27" s="3269"/>
      <c r="Y27" s="3203"/>
      <c r="Z27" s="3271"/>
      <c r="AA27" s="3203"/>
      <c r="AB27" s="3252"/>
      <c r="AC27" s="3202"/>
      <c r="AD27" s="3737"/>
      <c r="AE27" s="3738"/>
      <c r="AF27" s="3740"/>
      <c r="AG27" s="3738"/>
      <c r="AH27" s="3732"/>
      <c r="AI27" s="3733"/>
      <c r="AJ27" s="3734"/>
      <c r="AK27" s="3732"/>
      <c r="AL27" s="3733"/>
      <c r="AM27" s="3733"/>
      <c r="AN27" s="3734"/>
      <c r="AO27" s="3708"/>
      <c r="AP27" s="3709"/>
      <c r="AQ27" s="3709"/>
      <c r="AR27" s="3710"/>
      <c r="AS27" s="3219"/>
      <c r="AT27" s="3220"/>
      <c r="AU27" s="3750"/>
      <c r="AV27" s="3747"/>
      <c r="AW27" s="3748"/>
      <c r="AX27" s="3749"/>
      <c r="AY27" s="823"/>
      <c r="AZ27" s="823"/>
      <c r="BA27" s="823"/>
      <c r="BB27" s="823"/>
      <c r="BC27" s="3720"/>
      <c r="BD27" s="3721"/>
      <c r="BE27" s="3721"/>
      <c r="BF27" s="3721"/>
      <c r="BG27" s="3721"/>
      <c r="BH27" s="3721"/>
      <c r="BI27" s="3721"/>
      <c r="BJ27" s="3721"/>
      <c r="BK27" s="3721"/>
      <c r="BL27" s="3722"/>
    </row>
    <row r="28" spans="1:71" s="224" customFormat="1" ht="15" customHeight="1">
      <c r="A28" s="3307"/>
      <c r="B28" s="3211"/>
      <c r="C28" s="3212"/>
      <c r="D28" s="3213"/>
      <c r="E28" s="3214"/>
      <c r="F28" s="3215"/>
      <c r="G28" s="3198"/>
      <c r="H28" s="3199"/>
      <c r="I28" s="3199"/>
      <c r="J28" s="3199"/>
      <c r="K28" s="3199"/>
      <c r="L28" s="3200"/>
      <c r="M28" s="3309"/>
      <c r="N28" s="3311"/>
      <c r="O28" s="3759"/>
      <c r="P28" s="3760"/>
      <c r="Q28" s="3761"/>
      <c r="R28" s="3272"/>
      <c r="S28" s="3273"/>
      <c r="T28" s="3274"/>
      <c r="U28" s="3321"/>
      <c r="V28" s="3322"/>
      <c r="W28" s="3322"/>
      <c r="X28" s="756"/>
      <c r="Y28" s="824" t="s">
        <v>28</v>
      </c>
      <c r="Z28" s="758"/>
      <c r="AA28" s="824" t="s">
        <v>28</v>
      </c>
      <c r="AB28" s="832">
        <f>IF((X28+Z28)&gt;=12,X28+Z28-12,X28+Z28)</f>
        <v>0</v>
      </c>
      <c r="AC28" s="825" t="s">
        <v>28</v>
      </c>
      <c r="AD28" s="826"/>
      <c r="AE28" s="827"/>
      <c r="AF28" s="828"/>
      <c r="AG28" s="829"/>
      <c r="AH28" s="3732"/>
      <c r="AI28" s="3733"/>
      <c r="AJ28" s="3734"/>
      <c r="AK28" s="3732"/>
      <c r="AL28" s="3733"/>
      <c r="AM28" s="3733"/>
      <c r="AN28" s="3734"/>
      <c r="AO28" s="3708"/>
      <c r="AP28" s="3709"/>
      <c r="AQ28" s="3709"/>
      <c r="AR28" s="3710"/>
      <c r="AS28" s="3219"/>
      <c r="AT28" s="3220"/>
      <c r="AU28" s="3750"/>
      <c r="AV28" s="3754"/>
      <c r="AW28" s="3401"/>
      <c r="AX28" s="3755"/>
      <c r="AY28" s="743"/>
      <c r="AZ28" s="743"/>
      <c r="BA28" s="743"/>
      <c r="BB28" s="743"/>
      <c r="BC28" s="3751"/>
      <c r="BD28" s="3752"/>
      <c r="BE28" s="3752"/>
      <c r="BF28" s="3752"/>
      <c r="BG28" s="3752"/>
      <c r="BH28" s="3752"/>
      <c r="BI28" s="3752"/>
      <c r="BJ28" s="3752"/>
      <c r="BK28" s="3752"/>
      <c r="BL28" s="3753"/>
      <c r="BS28" s="838"/>
    </row>
    <row r="29" spans="1:71" s="224" customFormat="1" ht="15" customHeight="1">
      <c r="A29" s="3193">
        <v>7</v>
      </c>
      <c r="B29" s="3201"/>
      <c r="C29" s="3202"/>
      <c r="D29" s="3202"/>
      <c r="E29" s="3202"/>
      <c r="F29" s="3203"/>
      <c r="G29" s="3195"/>
      <c r="H29" s="3196"/>
      <c r="I29" s="3196"/>
      <c r="J29" s="3196"/>
      <c r="K29" s="3196"/>
      <c r="L29" s="3197"/>
      <c r="M29" s="3207"/>
      <c r="N29" s="3209"/>
      <c r="O29" s="3314"/>
      <c r="P29" s="3315"/>
      <c r="Q29" s="3316"/>
      <c r="R29" s="3261"/>
      <c r="S29" s="3262"/>
      <c r="T29" s="3263"/>
      <c r="U29" s="3267"/>
      <c r="V29" s="3268"/>
      <c r="W29" s="3268"/>
      <c r="X29" s="3269"/>
      <c r="Y29" s="3203" t="s">
        <v>98</v>
      </c>
      <c r="Z29" s="3271"/>
      <c r="AA29" s="3203" t="s">
        <v>98</v>
      </c>
      <c r="AB29" s="3252">
        <f>IF((X31+Z31)&gt;=12,X29+Z29+1,X29+Z29)</f>
        <v>0</v>
      </c>
      <c r="AC29" s="3202" t="s">
        <v>98</v>
      </c>
      <c r="AD29" s="3735"/>
      <c r="AE29" s="3736"/>
      <c r="AF29" s="3739"/>
      <c r="AG29" s="3736"/>
      <c r="AH29" s="3732"/>
      <c r="AI29" s="3733"/>
      <c r="AJ29" s="3734"/>
      <c r="AK29" s="3732"/>
      <c r="AL29" s="3733"/>
      <c r="AM29" s="3733"/>
      <c r="AN29" s="3734"/>
      <c r="AO29" s="3708"/>
      <c r="AP29" s="3709"/>
      <c r="AQ29" s="3709"/>
      <c r="AR29" s="3710"/>
      <c r="AS29" s="3711">
        <f>AF29+SUM(AH29:AR31)</f>
        <v>0</v>
      </c>
      <c r="AT29" s="3712"/>
      <c r="AU29" s="3713"/>
      <c r="AV29" s="3747"/>
      <c r="AW29" s="3748"/>
      <c r="AX29" s="3749"/>
      <c r="AY29" s="830"/>
      <c r="AZ29" s="830"/>
      <c r="BA29" s="830"/>
      <c r="BB29" s="830"/>
      <c r="BC29" s="3717"/>
      <c r="BD29" s="3718"/>
      <c r="BE29" s="3718"/>
      <c r="BF29" s="3718"/>
      <c r="BG29" s="3718"/>
      <c r="BH29" s="3718"/>
      <c r="BI29" s="3718"/>
      <c r="BJ29" s="3718"/>
      <c r="BK29" s="3718"/>
      <c r="BL29" s="3719"/>
    </row>
    <row r="30" spans="1:71" s="224" customFormat="1" ht="15" customHeight="1">
      <c r="A30" s="3193"/>
      <c r="B30" s="3198"/>
      <c r="C30" s="3199"/>
      <c r="D30" s="3199"/>
      <c r="E30" s="3199"/>
      <c r="F30" s="3200"/>
      <c r="G30" s="3201"/>
      <c r="H30" s="3202"/>
      <c r="I30" s="3202"/>
      <c r="J30" s="3202"/>
      <c r="K30" s="3202"/>
      <c r="L30" s="3203"/>
      <c r="M30" s="3207"/>
      <c r="N30" s="3209"/>
      <c r="O30" s="3726"/>
      <c r="P30" s="3727"/>
      <c r="Q30" s="3728"/>
      <c r="R30" s="3261"/>
      <c r="S30" s="3262"/>
      <c r="T30" s="3263"/>
      <c r="U30" s="3267"/>
      <c r="V30" s="3268"/>
      <c r="W30" s="3268"/>
      <c r="X30" s="3269"/>
      <c r="Y30" s="3203"/>
      <c r="Z30" s="3271"/>
      <c r="AA30" s="3203"/>
      <c r="AB30" s="3252"/>
      <c r="AC30" s="3202"/>
      <c r="AD30" s="3737"/>
      <c r="AE30" s="3738"/>
      <c r="AF30" s="3740"/>
      <c r="AG30" s="3738"/>
      <c r="AH30" s="3732"/>
      <c r="AI30" s="3733"/>
      <c r="AJ30" s="3734"/>
      <c r="AK30" s="3732"/>
      <c r="AL30" s="3733"/>
      <c r="AM30" s="3733"/>
      <c r="AN30" s="3734"/>
      <c r="AO30" s="3708"/>
      <c r="AP30" s="3709"/>
      <c r="AQ30" s="3709"/>
      <c r="AR30" s="3710"/>
      <c r="AS30" s="3711"/>
      <c r="AT30" s="3712"/>
      <c r="AU30" s="3713"/>
      <c r="AV30" s="3747"/>
      <c r="AW30" s="3748"/>
      <c r="AX30" s="3749"/>
      <c r="AY30" s="823"/>
      <c r="AZ30" s="823"/>
      <c r="BA30" s="823"/>
      <c r="BB30" s="823"/>
      <c r="BC30" s="3720"/>
      <c r="BD30" s="3721"/>
      <c r="BE30" s="3721"/>
      <c r="BF30" s="3721"/>
      <c r="BG30" s="3721"/>
      <c r="BH30" s="3721"/>
      <c r="BI30" s="3721"/>
      <c r="BJ30" s="3721"/>
      <c r="BK30" s="3721"/>
      <c r="BL30" s="3722"/>
    </row>
    <row r="31" spans="1:71" s="224" customFormat="1" ht="15" customHeight="1" thickBot="1">
      <c r="A31" s="3193"/>
      <c r="B31" s="3703"/>
      <c r="C31" s="3704"/>
      <c r="D31" s="3705"/>
      <c r="E31" s="3706"/>
      <c r="F31" s="3707"/>
      <c r="G31" s="3700"/>
      <c r="H31" s="3701"/>
      <c r="I31" s="3701"/>
      <c r="J31" s="3701"/>
      <c r="K31" s="3701"/>
      <c r="L31" s="3702"/>
      <c r="M31" s="3207"/>
      <c r="N31" s="3209"/>
      <c r="O31" s="3729"/>
      <c r="P31" s="3730"/>
      <c r="Q31" s="3731"/>
      <c r="R31" s="3261"/>
      <c r="S31" s="3262"/>
      <c r="T31" s="3263"/>
      <c r="U31" s="3319"/>
      <c r="V31" s="3320"/>
      <c r="W31" s="3320"/>
      <c r="X31" s="745"/>
      <c r="Y31" s="833" t="s">
        <v>28</v>
      </c>
      <c r="Z31" s="747"/>
      <c r="AA31" s="833" t="s">
        <v>28</v>
      </c>
      <c r="AB31" s="767">
        <f>IF((X31+Z31)&gt;=12,X31+Z31-12,X31+Z31)</f>
        <v>0</v>
      </c>
      <c r="AC31" s="801" t="s">
        <v>28</v>
      </c>
      <c r="AD31" s="834"/>
      <c r="AE31" s="835"/>
      <c r="AF31" s="836"/>
      <c r="AG31" s="837"/>
      <c r="AH31" s="3278"/>
      <c r="AI31" s="3279"/>
      <c r="AJ31" s="3280"/>
      <c r="AK31" s="3732"/>
      <c r="AL31" s="3733"/>
      <c r="AM31" s="3733"/>
      <c r="AN31" s="3734"/>
      <c r="AO31" s="3741"/>
      <c r="AP31" s="3742"/>
      <c r="AQ31" s="3742"/>
      <c r="AR31" s="3743"/>
      <c r="AS31" s="3714"/>
      <c r="AT31" s="3715"/>
      <c r="AU31" s="3716"/>
      <c r="AV31" s="3744"/>
      <c r="AW31" s="3745"/>
      <c r="AX31" s="3746"/>
      <c r="AY31" s="839"/>
      <c r="AZ31" s="839"/>
      <c r="BA31" s="839"/>
      <c r="BB31" s="839"/>
      <c r="BC31" s="3723"/>
      <c r="BD31" s="3724"/>
      <c r="BE31" s="3724"/>
      <c r="BF31" s="3724"/>
      <c r="BG31" s="3724"/>
      <c r="BH31" s="3724"/>
      <c r="BI31" s="3724"/>
      <c r="BJ31" s="3724"/>
      <c r="BK31" s="3724"/>
      <c r="BL31" s="3725"/>
    </row>
    <row r="32" spans="1:71" s="224" customFormat="1" ht="14.1" customHeight="1">
      <c r="A32" s="3171" t="s">
        <v>976</v>
      </c>
      <c r="B32" s="3172"/>
      <c r="C32" s="3172"/>
      <c r="D32" s="3172"/>
      <c r="E32" s="3172"/>
      <c r="F32" s="3172"/>
      <c r="G32" s="3172"/>
      <c r="H32" s="3172"/>
      <c r="I32" s="3172"/>
      <c r="J32" s="3172"/>
      <c r="K32" s="3172"/>
      <c r="L32" s="3172"/>
      <c r="M32" s="3172"/>
      <c r="N32" s="3172"/>
      <c r="O32" s="3172"/>
      <c r="P32" s="3172"/>
      <c r="Q32" s="3172"/>
      <c r="R32" s="3172"/>
      <c r="S32" s="3172"/>
      <c r="T32" s="3172"/>
      <c r="U32" s="3172"/>
      <c r="V32" s="3172"/>
      <c r="W32" s="3173"/>
      <c r="X32" s="840">
        <f>IFERROR((X11+X14+X17+X20+X23+X26+X29)/COUNTA(G11:L31),"")</f>
        <v>3</v>
      </c>
      <c r="Y32" s="841" t="s">
        <v>98</v>
      </c>
      <c r="Z32" s="842">
        <f>IFERROR((Z11+Z14+Z17+Z20+Z23+Z26+Z29)/COUNTA(G11:L31),"")</f>
        <v>4.333333333333333</v>
      </c>
      <c r="AA32" s="841" t="s">
        <v>98</v>
      </c>
      <c r="AB32" s="773">
        <f>BP33</f>
        <v>7.333333333333333</v>
      </c>
      <c r="AC32" s="841" t="s">
        <v>98</v>
      </c>
      <c r="AD32" s="3678">
        <f>IFERROR(AVERAGE(AD11,AD14,AD17,AD20,AD23,AD26,AD29),"")</f>
        <v>126750</v>
      </c>
      <c r="AE32" s="3679"/>
      <c r="AF32" s="3678">
        <f>IFERROR(AVERAGE(AF11,AF14,AF17,AF20,AF23,AF26,AF29),"")</f>
        <v>140000</v>
      </c>
      <c r="AG32" s="3679"/>
      <c r="AH32" s="3682"/>
      <c r="AI32" s="3683"/>
      <c r="AJ32" s="3683"/>
      <c r="AK32" s="3683"/>
      <c r="AL32" s="3683"/>
      <c r="AM32" s="3683"/>
      <c r="AN32" s="3683"/>
      <c r="AO32" s="3683"/>
      <c r="AP32" s="3683"/>
      <c r="AQ32" s="3683"/>
      <c r="AR32" s="3684"/>
      <c r="AS32" s="3688">
        <f>IFERROR(SUM(AS11:AU31)/COUNTA(G11:L31),"")</f>
        <v>167100</v>
      </c>
      <c r="AT32" s="3689"/>
      <c r="AU32" s="3690"/>
      <c r="AV32" s="3694">
        <f>IFERROR(AVERAGE(AV11,AV14,AV17,AV20,AV23,AV26,AV29),"")</f>
        <v>6.5</v>
      </c>
      <c r="AW32" s="3695"/>
      <c r="AX32" s="3696"/>
      <c r="AY32" s="3670"/>
      <c r="AZ32" s="3671"/>
      <c r="BA32" s="3671"/>
      <c r="BB32" s="3672"/>
      <c r="BC32" s="3670" t="str">
        <f>IFERROR(AVERAGE(BC11,BC14,BC17,BC20,#REF!,BC26,BC29),"")</f>
        <v/>
      </c>
      <c r="BD32" s="3671"/>
      <c r="BE32" s="3671"/>
      <c r="BF32" s="3671"/>
      <c r="BG32" s="3671"/>
      <c r="BH32" s="3671"/>
      <c r="BI32" s="3671"/>
      <c r="BJ32" s="3671"/>
      <c r="BK32" s="3671"/>
      <c r="BL32" s="3672"/>
      <c r="BO32" s="432">
        <f>INT(BO33/12)</f>
        <v>0</v>
      </c>
      <c r="BP32" s="432">
        <f>MOD(BO33,12)</f>
        <v>2</v>
      </c>
    </row>
    <row r="33" spans="1:70" ht="14.1" customHeight="1" thickBot="1">
      <c r="A33" s="3174"/>
      <c r="B33" s="3175"/>
      <c r="C33" s="3175"/>
      <c r="D33" s="3175"/>
      <c r="E33" s="3175"/>
      <c r="F33" s="3175"/>
      <c r="G33" s="3175"/>
      <c r="H33" s="3175"/>
      <c r="I33" s="3175"/>
      <c r="J33" s="3175"/>
      <c r="K33" s="3175"/>
      <c r="L33" s="3175"/>
      <c r="M33" s="3175"/>
      <c r="N33" s="3175"/>
      <c r="O33" s="3175"/>
      <c r="P33" s="3175"/>
      <c r="Q33" s="3175"/>
      <c r="R33" s="3175"/>
      <c r="S33" s="3175"/>
      <c r="T33" s="3175"/>
      <c r="U33" s="3175"/>
      <c r="V33" s="3175"/>
      <c r="W33" s="3176"/>
      <c r="X33" s="843">
        <f>IFERROR((X13+X16+X19+X22+X25+X28+X31)/COUNTA(G11:L31),"")</f>
        <v>2</v>
      </c>
      <c r="Y33" s="844" t="s">
        <v>28</v>
      </c>
      <c r="Z33" s="843">
        <f>IFERROR((Z13+Z16+Z19+Z22+Z25+Z28+Z31)/COUNTA(G11:L31),"")</f>
        <v>0</v>
      </c>
      <c r="AA33" s="844" t="s">
        <v>28</v>
      </c>
      <c r="AB33" s="778">
        <f>BP32</f>
        <v>2</v>
      </c>
      <c r="AC33" s="844" t="s">
        <v>28</v>
      </c>
      <c r="AD33" s="3680"/>
      <c r="AE33" s="3681"/>
      <c r="AF33" s="3680"/>
      <c r="AG33" s="3681"/>
      <c r="AH33" s="3685"/>
      <c r="AI33" s="3686"/>
      <c r="AJ33" s="3686"/>
      <c r="AK33" s="3686"/>
      <c r="AL33" s="3686"/>
      <c r="AM33" s="3686"/>
      <c r="AN33" s="3686"/>
      <c r="AO33" s="3686"/>
      <c r="AP33" s="3686"/>
      <c r="AQ33" s="3686"/>
      <c r="AR33" s="3687"/>
      <c r="AS33" s="3691"/>
      <c r="AT33" s="3692"/>
      <c r="AU33" s="3693"/>
      <c r="AV33" s="3697"/>
      <c r="AW33" s="3698"/>
      <c r="AX33" s="3699"/>
      <c r="AY33" s="3673"/>
      <c r="AZ33" s="3674"/>
      <c r="BA33" s="3674"/>
      <c r="BB33" s="3675"/>
      <c r="BC33" s="3673"/>
      <c r="BD33" s="3674"/>
      <c r="BE33" s="3674"/>
      <c r="BF33" s="3674"/>
      <c r="BG33" s="3674"/>
      <c r="BH33" s="3674"/>
      <c r="BI33" s="3674"/>
      <c r="BJ33" s="3674"/>
      <c r="BK33" s="3674"/>
      <c r="BL33" s="3675"/>
      <c r="BM33" s="599"/>
      <c r="BN33" s="599"/>
      <c r="BO33" s="432">
        <f>IFERROR(SUM(AB13,AB16,AB19,AB22,AB25,AB28,AB31)/COUNTA(G11:L31),0)</f>
        <v>2</v>
      </c>
      <c r="BP33" s="432">
        <f>IFERROR(SUM(AB11,AB14,AB17,AB20,AB23,AB26,AB29)/COUNTA(G11:L31),0)</f>
        <v>7.333333333333333</v>
      </c>
      <c r="BQ33" s="599"/>
      <c r="BR33" s="599"/>
    </row>
    <row r="34" spans="1:70" s="224" customFormat="1" ht="14.1" customHeight="1">
      <c r="A34" s="1849" t="s">
        <v>91</v>
      </c>
      <c r="B34" s="1849"/>
      <c r="C34" s="781" t="s">
        <v>92</v>
      </c>
      <c r="D34" s="3166" t="s">
        <v>1388</v>
      </c>
      <c r="E34" s="3166"/>
      <c r="F34" s="3166"/>
      <c r="G34" s="3166"/>
      <c r="H34" s="3166"/>
      <c r="I34" s="3166"/>
      <c r="J34" s="3166"/>
      <c r="K34" s="3166"/>
      <c r="L34" s="3166"/>
      <c r="M34" s="3166"/>
      <c r="N34" s="3166"/>
      <c r="O34" s="3166"/>
      <c r="P34" s="3166"/>
      <c r="Q34" s="3166"/>
      <c r="R34" s="3166"/>
      <c r="S34" s="3166"/>
      <c r="T34" s="3166"/>
      <c r="U34" s="3166"/>
      <c r="V34" s="3166"/>
      <c r="W34" s="3166"/>
      <c r="X34" s="3166"/>
      <c r="Y34" s="3166"/>
      <c r="Z34" s="3166"/>
      <c r="AA34" s="3166"/>
      <c r="AB34" s="3166"/>
      <c r="AC34" s="3166"/>
      <c r="AD34" s="3166"/>
      <c r="AE34" s="3166"/>
      <c r="AF34" s="3166"/>
      <c r="AG34" s="3166"/>
      <c r="AH34" s="3166"/>
      <c r="AI34" s="3166"/>
      <c r="AJ34" s="3166"/>
      <c r="AK34" s="3166"/>
      <c r="AL34" s="3166"/>
      <c r="AM34" s="3166"/>
      <c r="AN34" s="3166"/>
      <c r="AO34" s="3166"/>
      <c r="AP34" s="3166"/>
      <c r="AQ34" s="3166"/>
      <c r="AR34" s="3166"/>
      <c r="AS34" s="3166"/>
      <c r="AT34" s="3166"/>
      <c r="AU34" s="3166"/>
      <c r="AV34" s="3166"/>
      <c r="AW34" s="3166"/>
      <c r="AX34" s="3166"/>
      <c r="AY34" s="3166"/>
      <c r="AZ34" s="3166"/>
      <c r="BA34" s="3166"/>
      <c r="BB34" s="3166"/>
      <c r="BC34" s="3166"/>
      <c r="BD34" s="3166"/>
      <c r="BE34" s="3166"/>
      <c r="BF34" s="3166"/>
      <c r="BG34" s="3166"/>
      <c r="BH34" s="3166"/>
      <c r="BI34" s="3166"/>
      <c r="BJ34" s="594"/>
      <c r="BK34" s="594"/>
    </row>
    <row r="35" spans="1:70" s="224" customFormat="1" ht="14.1" customHeight="1">
      <c r="A35" s="782"/>
      <c r="B35" s="782"/>
      <c r="C35" s="781"/>
      <c r="D35" s="1683"/>
      <c r="E35" s="1683"/>
      <c r="F35" s="1683"/>
      <c r="G35" s="1683"/>
      <c r="H35" s="1683"/>
      <c r="I35" s="1683"/>
      <c r="J35" s="1683"/>
      <c r="K35" s="1683"/>
      <c r="L35" s="1683"/>
      <c r="M35" s="1683"/>
      <c r="N35" s="1683"/>
      <c r="O35" s="1683"/>
      <c r="P35" s="1683"/>
      <c r="Q35" s="1683"/>
      <c r="R35" s="1683"/>
      <c r="S35" s="1683"/>
      <c r="T35" s="1683"/>
      <c r="U35" s="1683"/>
      <c r="V35" s="1683"/>
      <c r="W35" s="1683"/>
      <c r="X35" s="1683"/>
      <c r="Y35" s="1683"/>
      <c r="Z35" s="1683"/>
      <c r="AA35" s="1683"/>
      <c r="AB35" s="1683"/>
      <c r="AC35" s="1683"/>
      <c r="AD35" s="1683"/>
      <c r="AE35" s="1683"/>
      <c r="AF35" s="1683"/>
      <c r="AG35" s="1683"/>
      <c r="AH35" s="1683"/>
      <c r="AI35" s="1683"/>
      <c r="AJ35" s="1683"/>
      <c r="AK35" s="1683"/>
      <c r="AL35" s="1683"/>
      <c r="AM35" s="1683"/>
      <c r="AN35" s="1683"/>
      <c r="AO35" s="1683"/>
      <c r="AP35" s="1683"/>
      <c r="AQ35" s="1683"/>
      <c r="AR35" s="1683"/>
      <c r="AS35" s="1683"/>
      <c r="AT35" s="1683"/>
      <c r="AU35" s="1683"/>
      <c r="AV35" s="1683"/>
      <c r="AW35" s="1683"/>
      <c r="AX35" s="1683"/>
      <c r="AY35" s="1683"/>
      <c r="AZ35" s="1683"/>
      <c r="BA35" s="1683"/>
      <c r="BB35" s="1683"/>
      <c r="BC35" s="1683"/>
      <c r="BD35" s="1683"/>
      <c r="BE35" s="1683"/>
      <c r="BF35" s="1683"/>
      <c r="BG35" s="1683"/>
      <c r="BH35" s="1683"/>
      <c r="BI35" s="1683"/>
      <c r="BJ35" s="594"/>
      <c r="BK35" s="594"/>
    </row>
    <row r="36" spans="1:70" s="224" customFormat="1" ht="12" customHeight="1">
      <c r="C36" s="783" t="s">
        <v>1480</v>
      </c>
      <c r="D36" s="3676" t="s">
        <v>1439</v>
      </c>
      <c r="E36" s="3676"/>
      <c r="F36" s="3676"/>
      <c r="G36" s="3676"/>
      <c r="H36" s="3676"/>
      <c r="I36" s="3676"/>
      <c r="J36" s="3676"/>
      <c r="K36" s="3676"/>
      <c r="L36" s="3676"/>
      <c r="M36" s="3676"/>
      <c r="N36" s="3676"/>
      <c r="O36" s="3676"/>
      <c r="P36" s="3676"/>
      <c r="Q36" s="3676"/>
      <c r="R36" s="3676"/>
      <c r="S36" s="3676"/>
      <c r="T36" s="3676"/>
      <c r="U36" s="3676"/>
      <c r="V36" s="3676"/>
      <c r="W36" s="3676"/>
      <c r="X36" s="3676"/>
      <c r="Y36" s="3676"/>
      <c r="Z36" s="3676"/>
      <c r="AA36" s="3676"/>
      <c r="AB36" s="3676"/>
      <c r="AC36" s="3676"/>
      <c r="AD36" s="3676"/>
      <c r="AE36" s="3676"/>
      <c r="AF36" s="3676"/>
      <c r="AG36" s="3676"/>
      <c r="AH36" s="3676"/>
      <c r="AI36" s="3676"/>
      <c r="AJ36" s="3676"/>
      <c r="AK36" s="3676"/>
      <c r="AL36" s="3676"/>
      <c r="AM36" s="3676"/>
      <c r="AN36" s="3676"/>
      <c r="AO36" s="3676"/>
      <c r="AP36" s="3676"/>
      <c r="AQ36" s="3676"/>
      <c r="AR36" s="3676"/>
      <c r="AS36" s="3676"/>
      <c r="AT36" s="3676"/>
      <c r="AU36" s="3676"/>
      <c r="AV36" s="3676"/>
      <c r="AW36" s="3676"/>
      <c r="AX36" s="3676"/>
      <c r="AY36" s="3676"/>
      <c r="AZ36" s="3676"/>
      <c r="BA36" s="3676"/>
      <c r="BB36" s="3676"/>
      <c r="BC36" s="3676"/>
      <c r="BD36" s="3676"/>
      <c r="BE36" s="3676"/>
      <c r="BF36" s="3676"/>
      <c r="BG36" s="3676"/>
      <c r="BH36" s="3676"/>
      <c r="BI36" s="3676"/>
      <c r="BJ36" s="731"/>
      <c r="BK36" s="731"/>
      <c r="BL36" s="406"/>
    </row>
    <row r="37" spans="1:70" s="224" customFormat="1" ht="12" customHeight="1">
      <c r="B37" s="669"/>
      <c r="C37" s="3677" t="s">
        <v>269</v>
      </c>
      <c r="D37" s="2104" t="s">
        <v>1041</v>
      </c>
      <c r="E37" s="2104"/>
      <c r="F37" s="2104"/>
      <c r="G37" s="2104"/>
      <c r="H37" s="2104"/>
      <c r="I37" s="2104"/>
      <c r="J37" s="2104"/>
      <c r="K37" s="2104"/>
      <c r="L37" s="2104"/>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2104"/>
      <c r="AP37" s="2104"/>
      <c r="AQ37" s="2104"/>
      <c r="AR37" s="2104"/>
      <c r="AS37" s="2104"/>
      <c r="AT37" s="2104"/>
      <c r="AU37" s="2104"/>
      <c r="AV37" s="2104"/>
      <c r="AW37" s="2104"/>
      <c r="AX37" s="2104"/>
      <c r="AY37" s="2104"/>
      <c r="AZ37" s="2104"/>
      <c r="BA37" s="2104"/>
      <c r="BB37" s="2104"/>
      <c r="BC37" s="2104"/>
      <c r="BD37" s="2104"/>
      <c r="BE37" s="2104"/>
      <c r="BF37" s="2104"/>
      <c r="BG37" s="2104"/>
      <c r="BH37" s="2104"/>
      <c r="BI37" s="2104"/>
      <c r="BJ37" s="397"/>
      <c r="BK37" s="397"/>
      <c r="BL37" s="406"/>
    </row>
    <row r="38" spans="1:70" s="224" customFormat="1" ht="12" customHeight="1">
      <c r="C38" s="3677"/>
      <c r="D38" s="2104"/>
      <c r="E38" s="2104"/>
      <c r="F38" s="2104"/>
      <c r="G38" s="2104"/>
      <c r="H38" s="2104"/>
      <c r="I38" s="2104"/>
      <c r="J38" s="2104"/>
      <c r="K38" s="2104"/>
      <c r="L38" s="2104"/>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2104"/>
      <c r="AP38" s="2104"/>
      <c r="AQ38" s="2104"/>
      <c r="AR38" s="2104"/>
      <c r="AS38" s="2104"/>
      <c r="AT38" s="2104"/>
      <c r="AU38" s="2104"/>
      <c r="AV38" s="2104"/>
      <c r="AW38" s="2104"/>
      <c r="AX38" s="2104"/>
      <c r="AY38" s="2104"/>
      <c r="AZ38" s="2104"/>
      <c r="BA38" s="2104"/>
      <c r="BB38" s="2104"/>
      <c r="BC38" s="2104"/>
      <c r="BD38" s="2104"/>
      <c r="BE38" s="2104"/>
      <c r="BF38" s="2104"/>
      <c r="BG38" s="2104"/>
      <c r="BH38" s="2104"/>
      <c r="BI38" s="2104"/>
      <c r="BJ38" s="397"/>
      <c r="BK38" s="397"/>
      <c r="BL38" s="406"/>
    </row>
    <row r="39" spans="1:70" s="224" customFormat="1" ht="12" customHeight="1">
      <c r="C39" s="3668" t="s">
        <v>270</v>
      </c>
      <c r="D39" s="2104" t="s">
        <v>1278</v>
      </c>
      <c r="E39" s="2104"/>
      <c r="F39" s="2104"/>
      <c r="G39" s="2104"/>
      <c r="H39" s="2104"/>
      <c r="I39" s="2104"/>
      <c r="J39" s="2104"/>
      <c r="K39" s="2104"/>
      <c r="L39" s="2104"/>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2104"/>
      <c r="AP39" s="2104"/>
      <c r="AQ39" s="2104"/>
      <c r="AR39" s="2104"/>
      <c r="AS39" s="2104"/>
      <c r="AT39" s="2104"/>
      <c r="AU39" s="2104"/>
      <c r="AV39" s="2104"/>
      <c r="AW39" s="2104"/>
      <c r="AX39" s="2104"/>
      <c r="AY39" s="2104"/>
      <c r="AZ39" s="2104"/>
      <c r="BA39" s="2104"/>
      <c r="BB39" s="2104"/>
      <c r="BC39" s="2104"/>
      <c r="BD39" s="2104"/>
      <c r="BE39" s="2104"/>
      <c r="BF39" s="2104"/>
      <c r="BG39" s="2104"/>
      <c r="BH39" s="2104"/>
      <c r="BI39" s="2104"/>
      <c r="BJ39" s="397"/>
      <c r="BK39" s="397"/>
      <c r="BL39" s="406"/>
    </row>
    <row r="40" spans="1:70" s="224" customFormat="1" ht="12" customHeight="1">
      <c r="C40" s="3669"/>
      <c r="D40" s="2104"/>
      <c r="E40" s="2104"/>
      <c r="F40" s="2104"/>
      <c r="G40" s="2104"/>
      <c r="H40" s="2104"/>
      <c r="I40" s="2104"/>
      <c r="J40" s="2104"/>
      <c r="K40" s="2104"/>
      <c r="L40" s="2104"/>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c r="AS40" s="2104"/>
      <c r="AT40" s="2104"/>
      <c r="AU40" s="2104"/>
      <c r="AV40" s="2104"/>
      <c r="AW40" s="2104"/>
      <c r="AX40" s="2104"/>
      <c r="AY40" s="2104"/>
      <c r="AZ40" s="2104"/>
      <c r="BA40" s="2104"/>
      <c r="BB40" s="2104"/>
      <c r="BC40" s="2104"/>
      <c r="BD40" s="2104"/>
      <c r="BE40" s="2104"/>
      <c r="BF40" s="2104"/>
      <c r="BG40" s="2104"/>
      <c r="BH40" s="2104"/>
      <c r="BI40" s="2104"/>
      <c r="BJ40" s="397"/>
      <c r="BK40" s="397"/>
    </row>
    <row r="41" spans="1:70" s="224" customFormat="1" ht="12" customHeight="1">
      <c r="C41" s="784" t="s">
        <v>1481</v>
      </c>
      <c r="D41" s="3141" t="s">
        <v>1451</v>
      </c>
      <c r="E41" s="3141"/>
      <c r="F41" s="3141"/>
      <c r="G41" s="3141"/>
      <c r="H41" s="3141"/>
      <c r="I41" s="3141"/>
      <c r="J41" s="3141"/>
      <c r="K41" s="3141"/>
      <c r="L41" s="3141"/>
      <c r="M41" s="3141"/>
      <c r="N41" s="3141"/>
      <c r="O41" s="3141"/>
      <c r="P41" s="3141"/>
      <c r="Q41" s="3141"/>
      <c r="R41" s="3141"/>
      <c r="S41" s="3141"/>
      <c r="T41" s="3141"/>
      <c r="U41" s="3141"/>
      <c r="V41" s="3141"/>
      <c r="W41" s="3141"/>
      <c r="X41" s="3141"/>
      <c r="Y41" s="3141"/>
      <c r="Z41" s="3141"/>
      <c r="AA41" s="3141"/>
      <c r="AB41" s="3141"/>
      <c r="AC41" s="3141"/>
      <c r="AD41" s="3141"/>
      <c r="AE41" s="3141"/>
      <c r="AF41" s="3141"/>
      <c r="AG41" s="3141"/>
      <c r="AH41" s="3141"/>
      <c r="AI41" s="3141"/>
      <c r="AJ41" s="3141"/>
      <c r="AK41" s="3141"/>
      <c r="AL41" s="3141"/>
      <c r="AM41" s="3141"/>
      <c r="AN41" s="3141"/>
      <c r="AO41" s="3141"/>
      <c r="AP41" s="3141"/>
      <c r="AQ41" s="3141"/>
      <c r="AR41" s="3141"/>
      <c r="AS41" s="3141"/>
      <c r="AT41" s="3141"/>
      <c r="AU41" s="3141"/>
      <c r="AV41" s="3141"/>
      <c r="AW41" s="3141"/>
      <c r="AX41" s="3141"/>
      <c r="AY41" s="3141"/>
      <c r="AZ41" s="3141"/>
      <c r="BA41" s="3141"/>
      <c r="BB41" s="3141"/>
      <c r="BC41" s="3141"/>
      <c r="BD41" s="3141"/>
      <c r="BE41" s="3141"/>
      <c r="BF41" s="3141"/>
      <c r="BG41" s="3141"/>
      <c r="BH41" s="3141"/>
      <c r="BI41" s="3141"/>
      <c r="BJ41" s="730"/>
      <c r="BK41" s="730"/>
    </row>
    <row r="42" spans="1:70">
      <c r="C42" s="784"/>
      <c r="D42" s="224"/>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row>
    <row r="43" spans="1:70">
      <c r="A43" s="1184"/>
      <c r="B43" s="1185"/>
      <c r="C43" s="1185"/>
      <c r="D43" s="1185"/>
      <c r="E43" s="1185"/>
      <c r="F43" s="1185"/>
      <c r="G43" s="1185"/>
      <c r="H43" s="1185"/>
      <c r="I43" s="1185"/>
      <c r="J43" s="1185"/>
      <c r="K43" s="1185"/>
      <c r="L43" s="1185"/>
      <c r="M43" s="1185"/>
      <c r="N43" s="1185"/>
      <c r="O43" s="1185"/>
      <c r="P43" s="1185"/>
      <c r="Q43" s="1185"/>
      <c r="R43" s="1185"/>
      <c r="S43" s="1185"/>
      <c r="T43" s="1185"/>
      <c r="U43" s="1185"/>
      <c r="V43" s="1185"/>
      <c r="W43" s="1185"/>
      <c r="X43" s="1185"/>
      <c r="Y43" s="1185"/>
      <c r="Z43" s="1185"/>
      <c r="AA43" s="1185"/>
      <c r="AB43" s="1185"/>
      <c r="AC43" s="1185"/>
      <c r="AD43" s="1185"/>
      <c r="AE43" s="1185"/>
      <c r="AF43" s="1185"/>
      <c r="AG43" s="1185"/>
      <c r="AH43" s="1185"/>
      <c r="AI43" s="1185"/>
      <c r="AJ43" s="1185"/>
      <c r="AK43" s="1185"/>
      <c r="AL43" s="1185"/>
      <c r="AM43" s="1185"/>
      <c r="AN43" s="1185"/>
      <c r="AO43" s="1185"/>
      <c r="AP43" s="1185"/>
      <c r="AQ43" s="1185"/>
      <c r="AR43" s="1185"/>
      <c r="AS43" s="1185"/>
      <c r="AT43" s="1185"/>
      <c r="AU43" s="1185"/>
      <c r="AV43" s="1185"/>
      <c r="AW43" s="1185"/>
      <c r="AX43" s="1185"/>
      <c r="AY43" s="1185"/>
      <c r="AZ43" s="1185"/>
      <c r="BA43" s="1185"/>
      <c r="BB43" s="1185"/>
      <c r="BC43" s="1185"/>
      <c r="BD43" s="1185"/>
      <c r="BE43" s="1185"/>
      <c r="BF43" s="1185"/>
      <c r="BG43" s="1185"/>
      <c r="BH43" s="1185"/>
      <c r="BI43" s="1185"/>
      <c r="BJ43" s="1185"/>
      <c r="BK43" s="1185"/>
      <c r="BL43" s="1185"/>
    </row>
    <row r="44" spans="1:70" ht="5.0999999999999996" customHeight="1"/>
    <row r="45" spans="1:70" ht="14.1" customHeight="1">
      <c r="A45" s="786"/>
      <c r="B45" s="786"/>
      <c r="C45" s="786"/>
      <c r="D45" s="786"/>
      <c r="E45" s="786"/>
      <c r="F45" s="786"/>
      <c r="G45" s="786"/>
      <c r="H45" s="786"/>
      <c r="I45" s="786"/>
      <c r="J45" s="786"/>
      <c r="K45" s="786"/>
      <c r="L45" s="786"/>
      <c r="M45" s="786"/>
      <c r="N45" s="786"/>
      <c r="O45" s="786"/>
      <c r="P45" s="786"/>
      <c r="Q45" s="786"/>
      <c r="R45" s="786"/>
      <c r="S45" s="786"/>
      <c r="T45" s="786"/>
      <c r="U45" s="786"/>
      <c r="V45" s="786"/>
      <c r="W45" s="786"/>
      <c r="X45" s="786"/>
      <c r="Y45" s="786"/>
      <c r="Z45" s="786"/>
      <c r="AA45" s="786"/>
      <c r="AB45" s="786"/>
      <c r="AC45" s="786"/>
      <c r="AD45" s="786"/>
      <c r="AE45" s="786"/>
      <c r="AF45" s="786"/>
      <c r="AG45" s="786"/>
      <c r="AH45" s="786"/>
      <c r="AI45" s="786"/>
      <c r="AJ45" s="786"/>
      <c r="AK45" s="786"/>
      <c r="AL45" s="786"/>
      <c r="AM45" s="786"/>
      <c r="AN45" s="786"/>
      <c r="AO45" s="786"/>
      <c r="AP45" s="786"/>
      <c r="AQ45" s="786"/>
      <c r="AR45" s="786"/>
      <c r="AS45" s="786"/>
      <c r="AT45" s="786"/>
      <c r="AU45" s="786"/>
      <c r="AV45" s="786"/>
      <c r="AW45" s="786"/>
      <c r="AX45" s="786"/>
      <c r="AY45" s="786"/>
      <c r="AZ45" s="786"/>
      <c r="BA45" s="786"/>
      <c r="BB45" s="786"/>
      <c r="BC45" s="786"/>
      <c r="BD45" s="786"/>
      <c r="BE45" s="786"/>
      <c r="BF45" s="786"/>
      <c r="BG45" s="786"/>
      <c r="BH45" s="786"/>
      <c r="BI45" s="786"/>
      <c r="BJ45" s="786"/>
      <c r="BK45" s="786"/>
      <c r="BL45" s="786"/>
    </row>
    <row r="46" spans="1:70" ht="6.95" customHeight="1">
      <c r="A46" s="786"/>
      <c r="B46" s="786"/>
    </row>
    <row r="47" spans="1:70" ht="12.95" customHeight="1">
      <c r="A47" s="787"/>
      <c r="B47" s="606"/>
      <c r="C47" s="606"/>
      <c r="D47" s="606"/>
      <c r="E47" s="606"/>
      <c r="F47" s="606"/>
      <c r="G47" s="606"/>
      <c r="H47" s="606"/>
      <c r="I47" s="606"/>
      <c r="J47" s="606"/>
      <c r="K47" s="606"/>
      <c r="L47" s="606"/>
      <c r="M47" s="787"/>
      <c r="N47" s="788"/>
      <c r="O47" s="789"/>
      <c r="P47" s="789"/>
      <c r="Q47" s="789"/>
      <c r="R47" s="789"/>
      <c r="S47" s="789"/>
      <c r="T47" s="789"/>
      <c r="U47" s="606"/>
      <c r="V47" s="606"/>
      <c r="W47" s="606"/>
      <c r="X47" s="606"/>
      <c r="Y47" s="606"/>
      <c r="Z47" s="606"/>
      <c r="AA47" s="606"/>
      <c r="AB47" s="606"/>
      <c r="AC47" s="606"/>
      <c r="AD47" s="747"/>
      <c r="AE47" s="747"/>
      <c r="AF47" s="747"/>
      <c r="AG47" s="747"/>
      <c r="AH47" s="789"/>
      <c r="AI47" s="789"/>
      <c r="AJ47" s="789"/>
      <c r="AK47" s="789"/>
      <c r="AL47" s="789"/>
      <c r="AM47" s="789"/>
      <c r="AN47" s="789"/>
      <c r="AO47" s="789"/>
      <c r="AP47" s="789"/>
      <c r="AQ47" s="789"/>
      <c r="AR47" s="789"/>
      <c r="AS47" s="320"/>
      <c r="AT47" s="320"/>
      <c r="AU47" s="320"/>
      <c r="AV47" s="845"/>
      <c r="AW47" s="845"/>
      <c r="AX47" s="845"/>
      <c r="AY47" s="845"/>
      <c r="AZ47" s="845"/>
      <c r="BA47" s="845"/>
      <c r="BB47" s="845"/>
      <c r="BC47" s="789"/>
      <c r="BD47" s="789"/>
      <c r="BE47" s="789"/>
      <c r="BF47" s="789"/>
      <c r="BG47" s="789"/>
      <c r="BH47" s="789"/>
      <c r="BI47" s="789"/>
      <c r="BJ47" s="789"/>
      <c r="BK47" s="789"/>
      <c r="BL47" s="789"/>
    </row>
    <row r="48" spans="1:70" ht="12.95" customHeight="1">
      <c r="A48" s="787"/>
      <c r="B48" s="606"/>
      <c r="C48" s="606"/>
      <c r="D48" s="606"/>
      <c r="E48" s="606"/>
      <c r="F48" s="606"/>
      <c r="G48" s="606"/>
      <c r="H48" s="606"/>
      <c r="I48" s="606"/>
      <c r="J48" s="606"/>
      <c r="K48" s="606"/>
      <c r="L48" s="606"/>
      <c r="M48" s="787"/>
      <c r="N48" s="788"/>
      <c r="O48" s="789"/>
      <c r="P48" s="789"/>
      <c r="Q48" s="789"/>
      <c r="R48" s="789"/>
      <c r="S48" s="789"/>
      <c r="T48" s="789"/>
      <c r="U48" s="606"/>
      <c r="V48" s="606"/>
      <c r="W48" s="606"/>
      <c r="X48" s="606"/>
      <c r="Y48" s="606"/>
      <c r="Z48" s="606"/>
      <c r="AA48" s="606"/>
      <c r="AB48" s="606"/>
      <c r="AC48" s="606"/>
      <c r="AD48" s="789"/>
      <c r="AE48" s="789"/>
      <c r="AF48" s="789"/>
      <c r="AG48" s="789"/>
      <c r="AH48" s="789"/>
      <c r="AI48" s="789"/>
      <c r="AJ48" s="789"/>
      <c r="AK48" s="789"/>
      <c r="AL48" s="789"/>
      <c r="AM48" s="789"/>
      <c r="AN48" s="789"/>
      <c r="AO48" s="789"/>
      <c r="AP48" s="789"/>
      <c r="AQ48" s="789"/>
      <c r="AR48" s="789"/>
      <c r="AS48" s="320"/>
      <c r="AT48" s="320"/>
      <c r="AU48" s="320"/>
      <c r="AV48" s="845"/>
      <c r="AW48" s="845"/>
      <c r="AX48" s="845"/>
      <c r="AY48" s="845"/>
      <c r="AZ48" s="845"/>
      <c r="BA48" s="845"/>
      <c r="BB48" s="845"/>
      <c r="BC48" s="789"/>
      <c r="BD48" s="789"/>
      <c r="BE48" s="789"/>
      <c r="BF48" s="789"/>
      <c r="BG48" s="789"/>
      <c r="BH48" s="789"/>
      <c r="BI48" s="789"/>
      <c r="BJ48" s="789"/>
      <c r="BK48" s="789"/>
      <c r="BL48" s="789"/>
    </row>
    <row r="49" spans="1:64" ht="15" customHeight="1">
      <c r="A49" s="787"/>
      <c r="B49" s="606"/>
      <c r="C49" s="606"/>
      <c r="D49" s="606"/>
      <c r="E49" s="606"/>
      <c r="F49" s="606"/>
      <c r="G49" s="606"/>
      <c r="H49" s="606"/>
      <c r="I49" s="606"/>
      <c r="J49" s="606"/>
      <c r="K49" s="606"/>
      <c r="L49" s="606"/>
      <c r="M49" s="787"/>
      <c r="N49" s="788"/>
      <c r="O49" s="789"/>
      <c r="P49" s="789"/>
      <c r="Q49" s="789"/>
      <c r="R49" s="789"/>
      <c r="S49" s="789"/>
      <c r="T49" s="789"/>
      <c r="U49" s="224"/>
      <c r="V49" s="224"/>
      <c r="W49" s="224"/>
      <c r="X49" s="224"/>
      <c r="Y49" s="224"/>
      <c r="Z49" s="791"/>
      <c r="AA49" s="791"/>
      <c r="AB49" s="789"/>
      <c r="AC49" s="789"/>
      <c r="AD49" s="789"/>
      <c r="AE49" s="789"/>
      <c r="AF49" s="789"/>
      <c r="AG49" s="789"/>
      <c r="AH49" s="606"/>
      <c r="AI49" s="606"/>
      <c r="AJ49" s="606"/>
      <c r="AK49" s="606"/>
      <c r="AL49" s="606"/>
      <c r="AM49" s="606"/>
      <c r="AN49" s="606"/>
      <c r="AO49" s="606"/>
      <c r="AP49" s="606"/>
      <c r="AQ49" s="606"/>
      <c r="AR49" s="606"/>
      <c r="AS49" s="320"/>
      <c r="AT49" s="320"/>
      <c r="AU49" s="320"/>
      <c r="AV49" s="792"/>
      <c r="AW49" s="792"/>
      <c r="AX49" s="792"/>
      <c r="AY49" s="792"/>
      <c r="AZ49" s="792"/>
      <c r="BA49" s="792"/>
      <c r="BB49" s="792"/>
      <c r="BC49" s="789"/>
      <c r="BD49" s="789"/>
      <c r="BE49" s="789"/>
      <c r="BF49" s="789"/>
      <c r="BG49" s="789"/>
      <c r="BH49" s="789"/>
      <c r="BI49" s="789"/>
      <c r="BJ49" s="789"/>
      <c r="BK49" s="789"/>
      <c r="BL49" s="789"/>
    </row>
    <row r="50" spans="1:64" ht="15" customHeight="1">
      <c r="A50" s="787"/>
      <c r="B50" s="606"/>
      <c r="C50" s="606"/>
      <c r="D50" s="606"/>
      <c r="E50" s="606"/>
      <c r="F50" s="606"/>
      <c r="G50" s="606"/>
      <c r="H50" s="606"/>
      <c r="I50" s="606"/>
      <c r="J50" s="606"/>
      <c r="K50" s="606"/>
      <c r="L50" s="606"/>
      <c r="M50" s="787"/>
      <c r="N50" s="788"/>
      <c r="O50" s="320"/>
      <c r="P50" s="320"/>
      <c r="Q50" s="320"/>
      <c r="R50" s="789"/>
      <c r="S50" s="789"/>
      <c r="T50" s="789"/>
      <c r="U50" s="789"/>
      <c r="V50" s="789"/>
      <c r="W50" s="789"/>
      <c r="X50" s="789"/>
      <c r="Y50" s="789"/>
      <c r="Z50" s="791"/>
      <c r="AA50" s="791"/>
      <c r="AB50" s="789"/>
      <c r="AC50" s="789"/>
      <c r="AD50" s="789"/>
      <c r="AE50" s="789"/>
      <c r="AF50" s="789"/>
      <c r="AG50" s="789"/>
      <c r="AH50" s="747"/>
      <c r="AI50" s="747"/>
      <c r="AJ50" s="747"/>
      <c r="AK50" s="606"/>
      <c r="AL50" s="606"/>
      <c r="AM50" s="606"/>
      <c r="AN50" s="606"/>
      <c r="AO50" s="606"/>
      <c r="AP50" s="606"/>
      <c r="AQ50" s="606"/>
      <c r="AR50" s="606"/>
      <c r="AS50" s="320"/>
      <c r="AT50" s="320"/>
      <c r="AU50" s="320"/>
      <c r="AV50" s="792"/>
      <c r="AW50" s="792"/>
      <c r="AX50" s="792"/>
      <c r="AY50" s="792"/>
      <c r="AZ50" s="792"/>
      <c r="BA50" s="792"/>
      <c r="BB50" s="792"/>
      <c r="BC50" s="789"/>
      <c r="BD50" s="789"/>
      <c r="BE50" s="789"/>
      <c r="BF50" s="789"/>
      <c r="BG50" s="789"/>
      <c r="BH50" s="789"/>
      <c r="BI50" s="789"/>
      <c r="BJ50" s="789"/>
      <c r="BK50" s="789"/>
      <c r="BL50" s="789"/>
    </row>
    <row r="51" spans="1:64" ht="15" customHeight="1">
      <c r="A51" s="787"/>
      <c r="B51" s="789"/>
      <c r="C51" s="606"/>
      <c r="D51" s="606"/>
      <c r="E51" s="846"/>
      <c r="F51" s="846"/>
      <c r="G51" s="606"/>
      <c r="H51" s="606"/>
      <c r="I51" s="606"/>
      <c r="J51" s="606"/>
      <c r="K51" s="606"/>
      <c r="L51" s="606"/>
      <c r="M51" s="787"/>
      <c r="N51" s="788"/>
      <c r="O51" s="320"/>
      <c r="P51" s="320"/>
      <c r="Q51" s="320"/>
      <c r="R51" s="789"/>
      <c r="S51" s="789"/>
      <c r="T51" s="789"/>
      <c r="U51" s="789"/>
      <c r="V51" s="789"/>
      <c r="W51" s="789"/>
      <c r="X51" s="789"/>
      <c r="Y51" s="789"/>
      <c r="Z51" s="791"/>
      <c r="AA51" s="791"/>
      <c r="AB51" s="789"/>
      <c r="AC51" s="789"/>
      <c r="AD51" s="789"/>
      <c r="AE51" s="789"/>
      <c r="AF51" s="789"/>
      <c r="AG51" s="789"/>
      <c r="AH51" s="747"/>
      <c r="AI51" s="747"/>
      <c r="AJ51" s="747"/>
      <c r="AK51" s="747"/>
      <c r="AL51" s="747"/>
      <c r="AM51" s="747"/>
      <c r="AN51" s="747"/>
      <c r="AO51" s="747"/>
      <c r="AP51" s="747"/>
      <c r="AQ51" s="747"/>
      <c r="AR51" s="747"/>
      <c r="AS51" s="320"/>
      <c r="AT51" s="320"/>
      <c r="AU51" s="320"/>
      <c r="AV51" s="792"/>
      <c r="AW51" s="792"/>
      <c r="AX51" s="792"/>
      <c r="AY51" s="792"/>
      <c r="AZ51" s="792"/>
      <c r="BA51" s="792"/>
      <c r="BB51" s="792"/>
      <c r="BC51" s="789"/>
      <c r="BD51" s="789"/>
      <c r="BE51" s="789"/>
      <c r="BF51" s="789"/>
      <c r="BG51" s="789"/>
      <c r="BH51" s="789"/>
      <c r="BI51" s="789"/>
      <c r="BJ51" s="789"/>
      <c r="BK51" s="789"/>
      <c r="BL51" s="789"/>
    </row>
    <row r="52" spans="1:64" ht="15" customHeight="1">
      <c r="A52" s="787"/>
      <c r="B52" s="606"/>
      <c r="C52" s="606"/>
      <c r="D52" s="606"/>
      <c r="E52" s="846"/>
      <c r="F52" s="846"/>
      <c r="G52" s="606"/>
      <c r="H52" s="606"/>
      <c r="I52" s="606"/>
      <c r="J52" s="606"/>
      <c r="K52" s="606"/>
      <c r="L52" s="606"/>
      <c r="M52" s="787"/>
      <c r="N52" s="788"/>
      <c r="O52" s="320"/>
      <c r="P52" s="320"/>
      <c r="Q52" s="320"/>
      <c r="R52" s="789"/>
      <c r="S52" s="789"/>
      <c r="T52" s="789"/>
      <c r="U52" s="789"/>
      <c r="V52" s="789"/>
      <c r="W52" s="789"/>
      <c r="X52" s="789"/>
      <c r="Y52" s="789"/>
      <c r="Z52" s="791"/>
      <c r="AA52" s="791"/>
      <c r="AB52" s="789"/>
      <c r="AC52" s="789"/>
      <c r="AD52" s="339"/>
      <c r="AE52" s="339"/>
      <c r="AF52" s="339"/>
      <c r="AG52" s="339"/>
      <c r="AH52" s="747"/>
      <c r="AI52" s="747"/>
      <c r="AJ52" s="747"/>
      <c r="AK52" s="606"/>
      <c r="AL52" s="606"/>
      <c r="AM52" s="606"/>
      <c r="AN52" s="606"/>
      <c r="AO52" s="747"/>
      <c r="AP52" s="747"/>
      <c r="AQ52" s="747"/>
      <c r="AR52" s="747"/>
      <c r="AS52" s="320"/>
      <c r="AT52" s="320"/>
      <c r="AU52" s="320"/>
      <c r="AV52" s="792"/>
      <c r="AW52" s="792"/>
      <c r="AX52" s="792"/>
      <c r="AY52" s="792"/>
      <c r="AZ52" s="792"/>
      <c r="BA52" s="792"/>
      <c r="BB52" s="792"/>
      <c r="BC52" s="789"/>
      <c r="BD52" s="789"/>
      <c r="BE52" s="789"/>
      <c r="BF52" s="789"/>
      <c r="BG52" s="789"/>
      <c r="BH52" s="789"/>
      <c r="BI52" s="789"/>
      <c r="BJ52" s="789"/>
      <c r="BK52" s="789"/>
      <c r="BL52" s="789"/>
    </row>
    <row r="53" spans="1:64" ht="15" customHeight="1">
      <c r="A53" s="606"/>
      <c r="B53" s="747"/>
      <c r="C53" s="747"/>
      <c r="D53" s="747"/>
      <c r="E53" s="747"/>
      <c r="F53" s="747"/>
      <c r="G53" s="747"/>
      <c r="H53" s="747"/>
      <c r="I53" s="747"/>
      <c r="J53" s="747"/>
      <c r="K53" s="747"/>
      <c r="L53" s="747"/>
      <c r="M53" s="606"/>
      <c r="N53" s="606"/>
      <c r="O53" s="789"/>
      <c r="P53" s="789"/>
      <c r="Q53" s="789"/>
      <c r="R53" s="789"/>
      <c r="S53" s="789"/>
      <c r="T53" s="789"/>
      <c r="U53" s="795"/>
      <c r="V53" s="795"/>
      <c r="W53" s="795"/>
      <c r="X53" s="795"/>
      <c r="Y53" s="747"/>
      <c r="Z53" s="747"/>
      <c r="AA53" s="747"/>
      <c r="AB53" s="803"/>
      <c r="AC53" s="747"/>
      <c r="AD53" s="847"/>
      <c r="AE53" s="847"/>
      <c r="AF53" s="847"/>
      <c r="AG53" s="847"/>
      <c r="AH53" s="430"/>
      <c r="AI53" s="430"/>
      <c r="AJ53" s="430"/>
      <c r="AK53" s="340"/>
      <c r="AL53" s="340"/>
      <c r="AM53" s="340"/>
      <c r="AN53" s="340"/>
      <c r="AO53" s="430"/>
      <c r="AP53" s="430"/>
      <c r="AQ53" s="430"/>
      <c r="AR53" s="430"/>
      <c r="AS53" s="340"/>
      <c r="AT53" s="340"/>
      <c r="AU53" s="340"/>
      <c r="AV53" s="848"/>
      <c r="AW53" s="848"/>
      <c r="AX53" s="848"/>
      <c r="AY53" s="848"/>
      <c r="AZ53" s="848"/>
      <c r="BA53" s="848"/>
      <c r="BB53" s="848"/>
      <c r="BC53" s="849"/>
      <c r="BD53" s="849"/>
      <c r="BE53" s="849"/>
      <c r="BF53" s="849"/>
      <c r="BG53" s="849"/>
      <c r="BH53" s="849"/>
      <c r="BI53" s="849"/>
      <c r="BJ53" s="849"/>
      <c r="BK53" s="849"/>
      <c r="BL53" s="849"/>
    </row>
    <row r="54" spans="1:64" ht="15" customHeight="1">
      <c r="A54" s="606"/>
      <c r="B54" s="747"/>
      <c r="C54" s="747"/>
      <c r="D54" s="747"/>
      <c r="E54" s="747"/>
      <c r="F54" s="747"/>
      <c r="G54" s="747"/>
      <c r="H54" s="747"/>
      <c r="I54" s="747"/>
      <c r="J54" s="747"/>
      <c r="K54" s="747"/>
      <c r="L54" s="747"/>
      <c r="M54" s="606"/>
      <c r="N54" s="606"/>
      <c r="O54" s="850"/>
      <c r="P54" s="850"/>
      <c r="Q54" s="850"/>
      <c r="R54" s="789"/>
      <c r="S54" s="789"/>
      <c r="T54" s="789"/>
      <c r="U54" s="795"/>
      <c r="V54" s="795"/>
      <c r="W54" s="795"/>
      <c r="X54" s="795"/>
      <c r="Y54" s="747"/>
      <c r="Z54" s="747"/>
      <c r="AA54" s="747"/>
      <c r="AB54" s="803"/>
      <c r="AC54" s="747"/>
      <c r="AD54" s="847"/>
      <c r="AE54" s="847"/>
      <c r="AF54" s="847"/>
      <c r="AG54" s="847"/>
      <c r="AH54" s="430"/>
      <c r="AI54" s="430"/>
      <c r="AJ54" s="430"/>
      <c r="AK54" s="430"/>
      <c r="AL54" s="430"/>
      <c r="AM54" s="430"/>
      <c r="AN54" s="430"/>
      <c r="AO54" s="430"/>
      <c r="AP54" s="430"/>
      <c r="AQ54" s="430"/>
      <c r="AR54" s="430"/>
      <c r="AS54" s="340"/>
      <c r="AT54" s="340"/>
      <c r="AU54" s="340"/>
      <c r="AV54" s="848"/>
      <c r="AW54" s="848"/>
      <c r="AX54" s="848"/>
      <c r="AY54" s="848"/>
      <c r="AZ54" s="848"/>
      <c r="BA54" s="848"/>
      <c r="BB54" s="848"/>
      <c r="BC54" s="849"/>
      <c r="BD54" s="849"/>
      <c r="BE54" s="849"/>
      <c r="BF54" s="849"/>
      <c r="BG54" s="849"/>
      <c r="BH54" s="849"/>
      <c r="BI54" s="849"/>
      <c r="BJ54" s="849"/>
      <c r="BK54" s="849"/>
      <c r="BL54" s="849"/>
    </row>
    <row r="55" spans="1:64" ht="15" customHeight="1">
      <c r="A55" s="606"/>
      <c r="B55" s="332"/>
      <c r="C55" s="332"/>
      <c r="D55" s="332"/>
      <c r="E55" s="851"/>
      <c r="F55" s="851"/>
      <c r="G55" s="747"/>
      <c r="H55" s="747"/>
      <c r="I55" s="747"/>
      <c r="J55" s="747"/>
      <c r="K55" s="747"/>
      <c r="L55" s="747"/>
      <c r="M55" s="606"/>
      <c r="N55" s="606"/>
      <c r="O55" s="850"/>
      <c r="P55" s="850"/>
      <c r="Q55" s="850"/>
      <c r="R55" s="789"/>
      <c r="S55" s="789"/>
      <c r="T55" s="789"/>
      <c r="U55" s="798"/>
      <c r="V55" s="798"/>
      <c r="W55" s="798"/>
      <c r="X55" s="747"/>
      <c r="Y55" s="801"/>
      <c r="Z55" s="747"/>
      <c r="AA55" s="801"/>
      <c r="AB55" s="803"/>
      <c r="AC55" s="801"/>
      <c r="AD55" s="852"/>
      <c r="AE55" s="835"/>
      <c r="AF55" s="852"/>
      <c r="AG55" s="835"/>
      <c r="AH55" s="430"/>
      <c r="AI55" s="430"/>
      <c r="AJ55" s="430"/>
      <c r="AK55" s="340"/>
      <c r="AL55" s="340"/>
      <c r="AM55" s="340"/>
      <c r="AN55" s="340"/>
      <c r="AO55" s="430"/>
      <c r="AP55" s="430"/>
      <c r="AQ55" s="430"/>
      <c r="AR55" s="430"/>
      <c r="AS55" s="340"/>
      <c r="AT55" s="340"/>
      <c r="AU55" s="340"/>
      <c r="AV55" s="747"/>
      <c r="AW55" s="747"/>
      <c r="AX55" s="747"/>
      <c r="AY55" s="747"/>
      <c r="AZ55" s="747"/>
      <c r="BA55" s="747"/>
      <c r="BB55" s="747"/>
      <c r="BC55" s="849"/>
      <c r="BD55" s="849"/>
      <c r="BE55" s="849"/>
      <c r="BF55" s="849"/>
      <c r="BG55" s="849"/>
      <c r="BH55" s="849"/>
      <c r="BI55" s="849"/>
      <c r="BJ55" s="849"/>
      <c r="BK55" s="849"/>
      <c r="BL55" s="849"/>
    </row>
    <row r="56" spans="1:64" ht="15" customHeight="1">
      <c r="A56" s="606"/>
      <c r="B56" s="747"/>
      <c r="C56" s="747"/>
      <c r="D56" s="747"/>
      <c r="E56" s="747"/>
      <c r="F56" s="747"/>
      <c r="G56" s="747"/>
      <c r="H56" s="747"/>
      <c r="I56" s="747"/>
      <c r="J56" s="747"/>
      <c r="K56" s="747"/>
      <c r="L56" s="747"/>
      <c r="M56" s="606"/>
      <c r="N56" s="606"/>
      <c r="O56" s="789"/>
      <c r="P56" s="789"/>
      <c r="Q56" s="789"/>
      <c r="R56" s="789"/>
      <c r="S56" s="789"/>
      <c r="T56" s="789"/>
      <c r="U56" s="795"/>
      <c r="V56" s="795"/>
      <c r="W56" s="795"/>
      <c r="X56" s="795"/>
      <c r="Y56" s="747"/>
      <c r="Z56" s="747"/>
      <c r="AA56" s="747"/>
      <c r="AB56" s="803"/>
      <c r="AC56" s="747"/>
      <c r="AD56" s="847"/>
      <c r="AE56" s="847"/>
      <c r="AF56" s="847"/>
      <c r="AG56" s="847"/>
      <c r="AH56" s="430"/>
      <c r="AI56" s="430"/>
      <c r="AJ56" s="430"/>
      <c r="AK56" s="430"/>
      <c r="AL56" s="430"/>
      <c r="AM56" s="430"/>
      <c r="AN56" s="430"/>
      <c r="AO56" s="430"/>
      <c r="AP56" s="430"/>
      <c r="AQ56" s="430"/>
      <c r="AR56" s="430"/>
      <c r="AS56" s="340"/>
      <c r="AT56" s="340"/>
      <c r="AU56" s="340"/>
      <c r="AV56" s="848"/>
      <c r="AW56" s="848"/>
      <c r="AX56" s="848"/>
      <c r="AY56" s="848"/>
      <c r="AZ56" s="848"/>
      <c r="BA56" s="848"/>
      <c r="BB56" s="848"/>
      <c r="BC56" s="849"/>
      <c r="BD56" s="853"/>
      <c r="BE56" s="853"/>
      <c r="BF56" s="853"/>
      <c r="BG56" s="853"/>
      <c r="BH56" s="853"/>
      <c r="BI56" s="853"/>
      <c r="BJ56" s="853"/>
      <c r="BK56" s="853"/>
      <c r="BL56" s="853"/>
    </row>
    <row r="57" spans="1:64" ht="15" customHeight="1">
      <c r="A57" s="606"/>
      <c r="B57" s="747"/>
      <c r="C57" s="747"/>
      <c r="D57" s="747"/>
      <c r="E57" s="747"/>
      <c r="F57" s="747"/>
      <c r="G57" s="747"/>
      <c r="H57" s="747"/>
      <c r="I57" s="747"/>
      <c r="J57" s="747"/>
      <c r="K57" s="747"/>
      <c r="L57" s="747"/>
      <c r="M57" s="606"/>
      <c r="N57" s="606"/>
      <c r="O57" s="850"/>
      <c r="P57" s="850"/>
      <c r="Q57" s="850"/>
      <c r="R57" s="789"/>
      <c r="S57" s="789"/>
      <c r="T57" s="789"/>
      <c r="U57" s="795"/>
      <c r="V57" s="795"/>
      <c r="W57" s="795"/>
      <c r="X57" s="795"/>
      <c r="Y57" s="747"/>
      <c r="Z57" s="747"/>
      <c r="AA57" s="747"/>
      <c r="AB57" s="803"/>
      <c r="AC57" s="747"/>
      <c r="AD57" s="847"/>
      <c r="AE57" s="847"/>
      <c r="AF57" s="847"/>
      <c r="AG57" s="847"/>
      <c r="AH57" s="430"/>
      <c r="AI57" s="430"/>
      <c r="AJ57" s="430"/>
      <c r="AK57" s="430"/>
      <c r="AL57" s="430"/>
      <c r="AM57" s="430"/>
      <c r="AN57" s="430"/>
      <c r="AO57" s="430"/>
      <c r="AP57" s="430"/>
      <c r="AQ57" s="430"/>
      <c r="AR57" s="430"/>
      <c r="AS57" s="340"/>
      <c r="AT57" s="340"/>
      <c r="AU57" s="340"/>
      <c r="AV57" s="848"/>
      <c r="AW57" s="848"/>
      <c r="AX57" s="848"/>
      <c r="AY57" s="848"/>
      <c r="AZ57" s="848"/>
      <c r="BA57" s="848"/>
      <c r="BB57" s="848"/>
      <c r="BC57" s="853"/>
      <c r="BD57" s="853"/>
      <c r="BE57" s="853"/>
      <c r="BF57" s="853"/>
      <c r="BG57" s="853"/>
      <c r="BH57" s="853"/>
      <c r="BI57" s="853"/>
      <c r="BJ57" s="853"/>
      <c r="BK57" s="853"/>
      <c r="BL57" s="853"/>
    </row>
    <row r="58" spans="1:64" ht="15" customHeight="1">
      <c r="A58" s="606"/>
      <c r="B58" s="332"/>
      <c r="C58" s="332"/>
      <c r="D58" s="332"/>
      <c r="E58" s="851"/>
      <c r="F58" s="851"/>
      <c r="G58" s="747"/>
      <c r="H58" s="747"/>
      <c r="I58" s="747"/>
      <c r="J58" s="747"/>
      <c r="K58" s="747"/>
      <c r="L58" s="747"/>
      <c r="M58" s="606"/>
      <c r="N58" s="606"/>
      <c r="O58" s="850"/>
      <c r="P58" s="850"/>
      <c r="Q58" s="850"/>
      <c r="R58" s="789"/>
      <c r="S58" s="789"/>
      <c r="T58" s="789"/>
      <c r="U58" s="798"/>
      <c r="V58" s="798"/>
      <c r="W58" s="798"/>
      <c r="X58" s="747"/>
      <c r="Y58" s="801"/>
      <c r="Z58" s="747"/>
      <c r="AA58" s="801"/>
      <c r="AB58" s="803"/>
      <c r="AC58" s="801"/>
      <c r="AD58" s="852"/>
      <c r="AE58" s="835"/>
      <c r="AF58" s="852"/>
      <c r="AG58" s="835"/>
      <c r="AH58" s="430"/>
      <c r="AI58" s="430"/>
      <c r="AJ58" s="430"/>
      <c r="AK58" s="430"/>
      <c r="AL58" s="430"/>
      <c r="AM58" s="430"/>
      <c r="AN58" s="430"/>
      <c r="AO58" s="430"/>
      <c r="AP58" s="430"/>
      <c r="AQ58" s="430"/>
      <c r="AR58" s="430"/>
      <c r="AS58" s="340"/>
      <c r="AT58" s="340"/>
      <c r="AU58" s="340"/>
      <c r="AV58" s="747"/>
      <c r="AW58" s="747"/>
      <c r="AX58" s="747"/>
      <c r="AY58" s="747"/>
      <c r="AZ58" s="747"/>
      <c r="BA58" s="747"/>
      <c r="BB58" s="747"/>
      <c r="BC58" s="853"/>
      <c r="BD58" s="853"/>
      <c r="BE58" s="853"/>
      <c r="BF58" s="853"/>
      <c r="BG58" s="853"/>
      <c r="BH58" s="853"/>
      <c r="BI58" s="853"/>
      <c r="BJ58" s="853"/>
      <c r="BK58" s="853"/>
      <c r="BL58" s="853"/>
    </row>
    <row r="59" spans="1:64" ht="15" customHeight="1">
      <c r="A59" s="606"/>
      <c r="B59" s="747"/>
      <c r="C59" s="747"/>
      <c r="D59" s="747"/>
      <c r="E59" s="747"/>
      <c r="F59" s="747"/>
      <c r="G59" s="747"/>
      <c r="H59" s="747"/>
      <c r="I59" s="747"/>
      <c r="J59" s="747"/>
      <c r="K59" s="747"/>
      <c r="L59" s="747"/>
      <c r="M59" s="606"/>
      <c r="N59" s="606"/>
      <c r="O59" s="789"/>
      <c r="P59" s="789"/>
      <c r="Q59" s="789"/>
      <c r="R59" s="789"/>
      <c r="S59" s="789"/>
      <c r="T59" s="789"/>
      <c r="U59" s="795"/>
      <c r="V59" s="795"/>
      <c r="W59" s="795"/>
      <c r="X59" s="795"/>
      <c r="Y59" s="747"/>
      <c r="Z59" s="747"/>
      <c r="AA59" s="747"/>
      <c r="AB59" s="803"/>
      <c r="AC59" s="747"/>
      <c r="AD59" s="847"/>
      <c r="AE59" s="847"/>
      <c r="AF59" s="847"/>
      <c r="AG59" s="847"/>
      <c r="AH59" s="430"/>
      <c r="AI59" s="430"/>
      <c r="AJ59" s="430"/>
      <c r="AK59" s="430"/>
      <c r="AL59" s="430"/>
      <c r="AM59" s="430"/>
      <c r="AN59" s="430"/>
      <c r="AO59" s="430"/>
      <c r="AP59" s="430"/>
      <c r="AQ59" s="430"/>
      <c r="AR59" s="430"/>
      <c r="AS59" s="340"/>
      <c r="AT59" s="340"/>
      <c r="AU59" s="340"/>
      <c r="AV59" s="848"/>
      <c r="AW59" s="848"/>
      <c r="AX59" s="848"/>
      <c r="AY59" s="848"/>
      <c r="AZ59" s="848"/>
      <c r="BA59" s="848"/>
      <c r="BB59" s="848"/>
      <c r="BC59" s="849"/>
      <c r="BD59" s="853"/>
      <c r="BE59" s="853"/>
      <c r="BF59" s="853"/>
      <c r="BG59" s="853"/>
      <c r="BH59" s="853"/>
      <c r="BI59" s="853"/>
      <c r="BJ59" s="853"/>
      <c r="BK59" s="853"/>
      <c r="BL59" s="853"/>
    </row>
    <row r="60" spans="1:64" ht="15" customHeight="1">
      <c r="A60" s="606"/>
      <c r="B60" s="747"/>
      <c r="C60" s="747"/>
      <c r="D60" s="747"/>
      <c r="E60" s="747"/>
      <c r="F60" s="747"/>
      <c r="G60" s="747"/>
      <c r="H60" s="747"/>
      <c r="I60" s="747"/>
      <c r="J60" s="747"/>
      <c r="K60" s="747"/>
      <c r="L60" s="747"/>
      <c r="M60" s="606"/>
      <c r="N60" s="606"/>
      <c r="O60" s="850"/>
      <c r="P60" s="850"/>
      <c r="Q60" s="850"/>
      <c r="R60" s="789"/>
      <c r="S60" s="789"/>
      <c r="T60" s="789"/>
      <c r="U60" s="795"/>
      <c r="V60" s="795"/>
      <c r="W60" s="795"/>
      <c r="X60" s="795"/>
      <c r="Y60" s="747"/>
      <c r="Z60" s="747"/>
      <c r="AA60" s="747"/>
      <c r="AB60" s="803"/>
      <c r="AC60" s="747"/>
      <c r="AD60" s="847"/>
      <c r="AE60" s="847"/>
      <c r="AF60" s="847"/>
      <c r="AG60" s="847"/>
      <c r="AH60" s="430"/>
      <c r="AI60" s="430"/>
      <c r="AJ60" s="430"/>
      <c r="AK60" s="430"/>
      <c r="AL60" s="430"/>
      <c r="AM60" s="430"/>
      <c r="AN60" s="430"/>
      <c r="AO60" s="430"/>
      <c r="AP60" s="430"/>
      <c r="AQ60" s="430"/>
      <c r="AR60" s="430"/>
      <c r="AS60" s="340"/>
      <c r="AT60" s="340"/>
      <c r="AU60" s="340"/>
      <c r="AV60" s="848"/>
      <c r="AW60" s="848"/>
      <c r="AX60" s="848"/>
      <c r="AY60" s="848"/>
      <c r="AZ60" s="848"/>
      <c r="BA60" s="848"/>
      <c r="BB60" s="848"/>
      <c r="BC60" s="853"/>
      <c r="BD60" s="853"/>
      <c r="BE60" s="853"/>
      <c r="BF60" s="853"/>
      <c r="BG60" s="853"/>
      <c r="BH60" s="853"/>
      <c r="BI60" s="853"/>
      <c r="BJ60" s="853"/>
      <c r="BK60" s="853"/>
      <c r="BL60" s="853"/>
    </row>
    <row r="61" spans="1:64" ht="15" customHeight="1">
      <c r="A61" s="606"/>
      <c r="B61" s="332"/>
      <c r="C61" s="332"/>
      <c r="D61" s="332"/>
      <c r="E61" s="851"/>
      <c r="F61" s="851"/>
      <c r="G61" s="747"/>
      <c r="H61" s="747"/>
      <c r="I61" s="747"/>
      <c r="J61" s="747"/>
      <c r="K61" s="747"/>
      <c r="L61" s="747"/>
      <c r="M61" s="606"/>
      <c r="N61" s="606"/>
      <c r="O61" s="850"/>
      <c r="P61" s="850"/>
      <c r="Q61" s="850"/>
      <c r="R61" s="789"/>
      <c r="S61" s="789"/>
      <c r="T61" s="789"/>
      <c r="U61" s="798"/>
      <c r="V61" s="798"/>
      <c r="W61" s="798"/>
      <c r="X61" s="747"/>
      <c r="Y61" s="801"/>
      <c r="Z61" s="747"/>
      <c r="AA61" s="801"/>
      <c r="AB61" s="803"/>
      <c r="AC61" s="801"/>
      <c r="AD61" s="852"/>
      <c r="AE61" s="835"/>
      <c r="AF61" s="852"/>
      <c r="AG61" s="835"/>
      <c r="AH61" s="430"/>
      <c r="AI61" s="430"/>
      <c r="AJ61" s="430"/>
      <c r="AK61" s="430"/>
      <c r="AL61" s="430"/>
      <c r="AM61" s="430"/>
      <c r="AN61" s="430"/>
      <c r="AO61" s="430"/>
      <c r="AP61" s="430"/>
      <c r="AQ61" s="430"/>
      <c r="AR61" s="430"/>
      <c r="AS61" s="340"/>
      <c r="AT61" s="340"/>
      <c r="AU61" s="340"/>
      <c r="AV61" s="747"/>
      <c r="AW61" s="747"/>
      <c r="AX61" s="747"/>
      <c r="AY61" s="747"/>
      <c r="AZ61" s="747"/>
      <c r="BA61" s="747"/>
      <c r="BB61" s="747"/>
      <c r="BC61" s="853"/>
      <c r="BD61" s="853"/>
      <c r="BE61" s="853"/>
      <c r="BF61" s="853"/>
      <c r="BG61" s="853"/>
      <c r="BH61" s="853"/>
      <c r="BI61" s="853"/>
      <c r="BJ61" s="853"/>
      <c r="BK61" s="853"/>
      <c r="BL61" s="853"/>
    </row>
    <row r="62" spans="1:64" ht="15" customHeight="1">
      <c r="A62" s="606"/>
      <c r="B62" s="747"/>
      <c r="C62" s="747"/>
      <c r="D62" s="747"/>
      <c r="E62" s="747"/>
      <c r="F62" s="747"/>
      <c r="G62" s="747"/>
      <c r="H62" s="747"/>
      <c r="I62" s="747"/>
      <c r="J62" s="747"/>
      <c r="K62" s="747"/>
      <c r="L62" s="747"/>
      <c r="M62" s="606"/>
      <c r="N62" s="606"/>
      <c r="O62" s="789"/>
      <c r="P62" s="789"/>
      <c r="Q62" s="789"/>
      <c r="R62" s="789"/>
      <c r="S62" s="789"/>
      <c r="T62" s="789"/>
      <c r="U62" s="795"/>
      <c r="V62" s="795"/>
      <c r="W62" s="795"/>
      <c r="X62" s="795"/>
      <c r="Y62" s="747"/>
      <c r="Z62" s="747"/>
      <c r="AA62" s="747"/>
      <c r="AB62" s="803"/>
      <c r="AC62" s="747"/>
      <c r="AD62" s="847"/>
      <c r="AE62" s="847"/>
      <c r="AF62" s="847"/>
      <c r="AG62" s="847"/>
      <c r="AH62" s="430"/>
      <c r="AI62" s="430"/>
      <c r="AJ62" s="430"/>
      <c r="AK62" s="430"/>
      <c r="AL62" s="430"/>
      <c r="AM62" s="430"/>
      <c r="AN62" s="430"/>
      <c r="AO62" s="430"/>
      <c r="AP62" s="430"/>
      <c r="AQ62" s="430"/>
      <c r="AR62" s="430"/>
      <c r="AS62" s="340"/>
      <c r="AT62" s="340"/>
      <c r="AU62" s="340"/>
      <c r="AV62" s="848"/>
      <c r="AW62" s="848"/>
      <c r="AX62" s="848"/>
      <c r="AY62" s="848"/>
      <c r="AZ62" s="848"/>
      <c r="BA62" s="848"/>
      <c r="BB62" s="848"/>
      <c r="BC62" s="849"/>
      <c r="BD62" s="853"/>
      <c r="BE62" s="853"/>
      <c r="BF62" s="853"/>
      <c r="BG62" s="853"/>
      <c r="BH62" s="853"/>
      <c r="BI62" s="853"/>
      <c r="BJ62" s="853"/>
      <c r="BK62" s="853"/>
      <c r="BL62" s="853"/>
    </row>
    <row r="63" spans="1:64" ht="15" customHeight="1">
      <c r="A63" s="606"/>
      <c r="B63" s="747"/>
      <c r="C63" s="747"/>
      <c r="D63" s="747"/>
      <c r="E63" s="747"/>
      <c r="F63" s="747"/>
      <c r="G63" s="747"/>
      <c r="H63" s="747"/>
      <c r="I63" s="747"/>
      <c r="J63" s="747"/>
      <c r="K63" s="747"/>
      <c r="L63" s="747"/>
      <c r="M63" s="606"/>
      <c r="N63" s="606"/>
      <c r="O63" s="850"/>
      <c r="P63" s="850"/>
      <c r="Q63" s="850"/>
      <c r="R63" s="789"/>
      <c r="S63" s="789"/>
      <c r="T63" s="789"/>
      <c r="U63" s="795"/>
      <c r="V63" s="795"/>
      <c r="W63" s="795"/>
      <c r="X63" s="795"/>
      <c r="Y63" s="747"/>
      <c r="Z63" s="747"/>
      <c r="AA63" s="747"/>
      <c r="AB63" s="803"/>
      <c r="AC63" s="747"/>
      <c r="AD63" s="847"/>
      <c r="AE63" s="847"/>
      <c r="AF63" s="847"/>
      <c r="AG63" s="847"/>
      <c r="AH63" s="430"/>
      <c r="AI63" s="430"/>
      <c r="AJ63" s="430"/>
      <c r="AK63" s="430"/>
      <c r="AL63" s="430"/>
      <c r="AM63" s="430"/>
      <c r="AN63" s="430"/>
      <c r="AO63" s="430"/>
      <c r="AP63" s="430"/>
      <c r="AQ63" s="430"/>
      <c r="AR63" s="430"/>
      <c r="AS63" s="340"/>
      <c r="AT63" s="340"/>
      <c r="AU63" s="340"/>
      <c r="AV63" s="848"/>
      <c r="AW63" s="848"/>
      <c r="AX63" s="848"/>
      <c r="AY63" s="848"/>
      <c r="AZ63" s="848"/>
      <c r="BA63" s="848"/>
      <c r="BB63" s="848"/>
      <c r="BC63" s="853"/>
      <c r="BD63" s="853"/>
      <c r="BE63" s="853"/>
      <c r="BF63" s="853"/>
      <c r="BG63" s="853"/>
      <c r="BH63" s="853"/>
      <c r="BI63" s="853"/>
      <c r="BJ63" s="853"/>
      <c r="BK63" s="853"/>
      <c r="BL63" s="853"/>
    </row>
    <row r="64" spans="1:64" ht="15" customHeight="1">
      <c r="A64" s="606"/>
      <c r="B64" s="332"/>
      <c r="C64" s="332"/>
      <c r="D64" s="332"/>
      <c r="E64" s="851"/>
      <c r="F64" s="851"/>
      <c r="G64" s="747"/>
      <c r="H64" s="747"/>
      <c r="I64" s="747"/>
      <c r="J64" s="747"/>
      <c r="K64" s="747"/>
      <c r="L64" s="747"/>
      <c r="M64" s="606"/>
      <c r="N64" s="606"/>
      <c r="O64" s="850"/>
      <c r="P64" s="850"/>
      <c r="Q64" s="850"/>
      <c r="R64" s="789"/>
      <c r="S64" s="789"/>
      <c r="T64" s="789"/>
      <c r="U64" s="798"/>
      <c r="V64" s="798"/>
      <c r="W64" s="798"/>
      <c r="X64" s="747"/>
      <c r="Y64" s="801"/>
      <c r="Z64" s="747"/>
      <c r="AA64" s="801"/>
      <c r="AB64" s="803"/>
      <c r="AC64" s="801"/>
      <c r="AD64" s="852"/>
      <c r="AE64" s="835"/>
      <c r="AF64" s="852"/>
      <c r="AG64" s="835"/>
      <c r="AH64" s="430"/>
      <c r="AI64" s="430"/>
      <c r="AJ64" s="430"/>
      <c r="AK64" s="430"/>
      <c r="AL64" s="430"/>
      <c r="AM64" s="430"/>
      <c r="AN64" s="430"/>
      <c r="AO64" s="430"/>
      <c r="AP64" s="430"/>
      <c r="AQ64" s="430"/>
      <c r="AR64" s="430"/>
      <c r="AS64" s="340"/>
      <c r="AT64" s="340"/>
      <c r="AU64" s="340"/>
      <c r="AV64" s="747"/>
      <c r="AW64" s="747"/>
      <c r="AX64" s="747"/>
      <c r="AY64" s="747"/>
      <c r="AZ64" s="747"/>
      <c r="BA64" s="747"/>
      <c r="BB64" s="747"/>
      <c r="BC64" s="853"/>
      <c r="BD64" s="853"/>
      <c r="BE64" s="853"/>
      <c r="BF64" s="853"/>
      <c r="BG64" s="853"/>
      <c r="BH64" s="853"/>
      <c r="BI64" s="853"/>
      <c r="BJ64" s="853"/>
      <c r="BK64" s="853"/>
      <c r="BL64" s="853"/>
    </row>
    <row r="65" spans="1:64" ht="15" customHeight="1">
      <c r="A65" s="606"/>
      <c r="B65" s="747"/>
      <c r="C65" s="747"/>
      <c r="D65" s="747"/>
      <c r="E65" s="747"/>
      <c r="F65" s="747"/>
      <c r="G65" s="747"/>
      <c r="H65" s="747"/>
      <c r="I65" s="747"/>
      <c r="J65" s="747"/>
      <c r="K65" s="747"/>
      <c r="L65" s="747"/>
      <c r="M65" s="606"/>
      <c r="N65" s="606"/>
      <c r="O65" s="789"/>
      <c r="P65" s="789"/>
      <c r="Q65" s="789"/>
      <c r="R65" s="789"/>
      <c r="S65" s="789"/>
      <c r="T65" s="789"/>
      <c r="U65" s="795"/>
      <c r="V65" s="795"/>
      <c r="W65" s="795"/>
      <c r="X65" s="795"/>
      <c r="Y65" s="747"/>
      <c r="Z65" s="747"/>
      <c r="AA65" s="747"/>
      <c r="AB65" s="803"/>
      <c r="AC65" s="747"/>
      <c r="AD65" s="847"/>
      <c r="AE65" s="847"/>
      <c r="AF65" s="847"/>
      <c r="AG65" s="847"/>
      <c r="AH65" s="430"/>
      <c r="AI65" s="430"/>
      <c r="AJ65" s="430"/>
      <c r="AK65" s="430"/>
      <c r="AL65" s="430"/>
      <c r="AM65" s="430"/>
      <c r="AN65" s="430"/>
      <c r="AO65" s="430"/>
      <c r="AP65" s="430"/>
      <c r="AQ65" s="430"/>
      <c r="AR65" s="430"/>
      <c r="AS65" s="340"/>
      <c r="AT65" s="340"/>
      <c r="AU65" s="340"/>
      <c r="AV65" s="848"/>
      <c r="AW65" s="848"/>
      <c r="AX65" s="848"/>
      <c r="AY65" s="848"/>
      <c r="AZ65" s="848"/>
      <c r="BA65" s="848"/>
      <c r="BB65" s="848"/>
      <c r="BC65" s="849"/>
      <c r="BD65" s="853"/>
      <c r="BE65" s="853"/>
      <c r="BF65" s="853"/>
      <c r="BG65" s="853"/>
      <c r="BH65" s="853"/>
      <c r="BI65" s="853"/>
      <c r="BJ65" s="853"/>
      <c r="BK65" s="853"/>
      <c r="BL65" s="853"/>
    </row>
    <row r="66" spans="1:64" ht="15" customHeight="1">
      <c r="A66" s="606"/>
      <c r="B66" s="747"/>
      <c r="C66" s="747"/>
      <c r="D66" s="747"/>
      <c r="E66" s="747"/>
      <c r="F66" s="747"/>
      <c r="G66" s="747"/>
      <c r="H66" s="747"/>
      <c r="I66" s="747"/>
      <c r="J66" s="747"/>
      <c r="K66" s="747"/>
      <c r="L66" s="747"/>
      <c r="M66" s="606"/>
      <c r="N66" s="606"/>
      <c r="O66" s="850"/>
      <c r="P66" s="850"/>
      <c r="Q66" s="850"/>
      <c r="R66" s="789"/>
      <c r="S66" s="789"/>
      <c r="T66" s="789"/>
      <c r="U66" s="795"/>
      <c r="V66" s="795"/>
      <c r="W66" s="795"/>
      <c r="X66" s="795"/>
      <c r="Y66" s="747"/>
      <c r="Z66" s="747"/>
      <c r="AA66" s="747"/>
      <c r="AB66" s="803"/>
      <c r="AC66" s="747"/>
      <c r="AD66" s="847"/>
      <c r="AE66" s="847"/>
      <c r="AF66" s="847"/>
      <c r="AG66" s="847"/>
      <c r="AH66" s="430"/>
      <c r="AI66" s="430"/>
      <c r="AJ66" s="430"/>
      <c r="AK66" s="430"/>
      <c r="AL66" s="430"/>
      <c r="AM66" s="430"/>
      <c r="AN66" s="430"/>
      <c r="AO66" s="430"/>
      <c r="AP66" s="430"/>
      <c r="AQ66" s="430"/>
      <c r="AR66" s="430"/>
      <c r="AS66" s="340"/>
      <c r="AT66" s="340"/>
      <c r="AU66" s="340"/>
      <c r="AV66" s="848"/>
      <c r="AW66" s="848"/>
      <c r="AX66" s="848"/>
      <c r="AY66" s="848"/>
      <c r="AZ66" s="848"/>
      <c r="BA66" s="848"/>
      <c r="BB66" s="848"/>
      <c r="BC66" s="853"/>
      <c r="BD66" s="853"/>
      <c r="BE66" s="853"/>
      <c r="BF66" s="853"/>
      <c r="BG66" s="853"/>
      <c r="BH66" s="853"/>
      <c r="BI66" s="853"/>
      <c r="BJ66" s="853"/>
      <c r="BK66" s="853"/>
      <c r="BL66" s="853"/>
    </row>
    <row r="67" spans="1:64" ht="15" customHeight="1">
      <c r="A67" s="606"/>
      <c r="B67" s="332"/>
      <c r="C67" s="332"/>
      <c r="D67" s="332"/>
      <c r="E67" s="851"/>
      <c r="F67" s="851"/>
      <c r="G67" s="747"/>
      <c r="H67" s="747"/>
      <c r="I67" s="747"/>
      <c r="J67" s="747"/>
      <c r="K67" s="747"/>
      <c r="L67" s="747"/>
      <c r="M67" s="606"/>
      <c r="N67" s="606"/>
      <c r="O67" s="850"/>
      <c r="P67" s="850"/>
      <c r="Q67" s="850"/>
      <c r="R67" s="789"/>
      <c r="S67" s="789"/>
      <c r="T67" s="789"/>
      <c r="U67" s="798"/>
      <c r="V67" s="798"/>
      <c r="W67" s="798"/>
      <c r="X67" s="747"/>
      <c r="Y67" s="801"/>
      <c r="Z67" s="747"/>
      <c r="AA67" s="801"/>
      <c r="AB67" s="803"/>
      <c r="AC67" s="801"/>
      <c r="AD67" s="852"/>
      <c r="AE67" s="835"/>
      <c r="AF67" s="852"/>
      <c r="AG67" s="835"/>
      <c r="AH67" s="430"/>
      <c r="AI67" s="430"/>
      <c r="AJ67" s="430"/>
      <c r="AK67" s="430"/>
      <c r="AL67" s="430"/>
      <c r="AM67" s="430"/>
      <c r="AN67" s="430"/>
      <c r="AO67" s="430"/>
      <c r="AP67" s="430"/>
      <c r="AQ67" s="430"/>
      <c r="AR67" s="430"/>
      <c r="AS67" s="340"/>
      <c r="AT67" s="340"/>
      <c r="AU67" s="340"/>
      <c r="AV67" s="747"/>
      <c r="AW67" s="747"/>
      <c r="AX67" s="747"/>
      <c r="AY67" s="747"/>
      <c r="AZ67" s="747"/>
      <c r="BA67" s="747"/>
      <c r="BB67" s="747"/>
      <c r="BC67" s="853"/>
      <c r="BD67" s="853"/>
      <c r="BE67" s="853"/>
      <c r="BF67" s="853"/>
      <c r="BG67" s="853"/>
      <c r="BH67" s="853"/>
      <c r="BI67" s="853"/>
      <c r="BJ67" s="853"/>
      <c r="BK67" s="853"/>
      <c r="BL67" s="853"/>
    </row>
    <row r="68" spans="1:64" ht="15" customHeight="1">
      <c r="A68" s="606"/>
      <c r="B68" s="747"/>
      <c r="C68" s="747"/>
      <c r="D68" s="747"/>
      <c r="E68" s="747"/>
      <c r="F68" s="747"/>
      <c r="G68" s="747"/>
      <c r="H68" s="747"/>
      <c r="I68" s="747"/>
      <c r="J68" s="747"/>
      <c r="K68" s="747"/>
      <c r="L68" s="747"/>
      <c r="M68" s="606"/>
      <c r="N68" s="606"/>
      <c r="O68" s="789"/>
      <c r="P68" s="789"/>
      <c r="Q68" s="789"/>
      <c r="R68" s="789"/>
      <c r="S68" s="789"/>
      <c r="T68" s="789"/>
      <c r="U68" s="795"/>
      <c r="V68" s="795"/>
      <c r="W68" s="795"/>
      <c r="X68" s="795"/>
      <c r="Y68" s="747"/>
      <c r="Z68" s="747"/>
      <c r="AA68" s="747"/>
      <c r="AB68" s="803"/>
      <c r="AC68" s="747"/>
      <c r="AD68" s="847"/>
      <c r="AE68" s="847"/>
      <c r="AF68" s="847"/>
      <c r="AG68" s="847"/>
      <c r="AH68" s="430"/>
      <c r="AI68" s="430"/>
      <c r="AJ68" s="430"/>
      <c r="AK68" s="430"/>
      <c r="AL68" s="430"/>
      <c r="AM68" s="430"/>
      <c r="AN68" s="430"/>
      <c r="AO68" s="430"/>
      <c r="AP68" s="430"/>
      <c r="AQ68" s="430"/>
      <c r="AR68" s="430"/>
      <c r="AS68" s="340"/>
      <c r="AT68" s="340"/>
      <c r="AU68" s="340"/>
      <c r="AV68" s="848"/>
      <c r="AW68" s="848"/>
      <c r="AX68" s="848"/>
      <c r="AY68" s="848"/>
      <c r="AZ68" s="848"/>
      <c r="BA68" s="848"/>
      <c r="BB68" s="848"/>
      <c r="BC68" s="849"/>
      <c r="BD68" s="849"/>
      <c r="BE68" s="849"/>
      <c r="BF68" s="849"/>
      <c r="BG68" s="849"/>
      <c r="BH68" s="849"/>
      <c r="BI68" s="849"/>
      <c r="BJ68" s="849"/>
      <c r="BK68" s="849"/>
      <c r="BL68" s="849"/>
    </row>
    <row r="69" spans="1:64" ht="15" customHeight="1">
      <c r="A69" s="606"/>
      <c r="B69" s="747"/>
      <c r="C69" s="747"/>
      <c r="D69" s="747"/>
      <c r="E69" s="747"/>
      <c r="F69" s="747"/>
      <c r="G69" s="747"/>
      <c r="H69" s="747"/>
      <c r="I69" s="747"/>
      <c r="J69" s="747"/>
      <c r="K69" s="747"/>
      <c r="L69" s="747"/>
      <c r="M69" s="606"/>
      <c r="N69" s="606"/>
      <c r="O69" s="850"/>
      <c r="P69" s="850"/>
      <c r="Q69" s="850"/>
      <c r="R69" s="789"/>
      <c r="S69" s="789"/>
      <c r="T69" s="789"/>
      <c r="U69" s="795"/>
      <c r="V69" s="795"/>
      <c r="W69" s="795"/>
      <c r="X69" s="795"/>
      <c r="Y69" s="747"/>
      <c r="Z69" s="747"/>
      <c r="AA69" s="747"/>
      <c r="AB69" s="803"/>
      <c r="AC69" s="747"/>
      <c r="AD69" s="847"/>
      <c r="AE69" s="847"/>
      <c r="AF69" s="847"/>
      <c r="AG69" s="847"/>
      <c r="AH69" s="430"/>
      <c r="AI69" s="430"/>
      <c r="AJ69" s="430"/>
      <c r="AK69" s="430"/>
      <c r="AL69" s="430"/>
      <c r="AM69" s="430"/>
      <c r="AN69" s="430"/>
      <c r="AO69" s="430"/>
      <c r="AP69" s="430"/>
      <c r="AQ69" s="430"/>
      <c r="AR69" s="430"/>
      <c r="AS69" s="340"/>
      <c r="AT69" s="340"/>
      <c r="AU69" s="340"/>
      <c r="AV69" s="848"/>
      <c r="AW69" s="848"/>
      <c r="AX69" s="848"/>
      <c r="AY69" s="848"/>
      <c r="AZ69" s="848"/>
      <c r="BA69" s="848"/>
      <c r="BB69" s="848"/>
      <c r="BC69" s="849"/>
      <c r="BD69" s="849"/>
      <c r="BE69" s="849"/>
      <c r="BF69" s="849"/>
      <c r="BG69" s="849"/>
      <c r="BH69" s="849"/>
      <c r="BI69" s="849"/>
      <c r="BJ69" s="849"/>
      <c r="BK69" s="849"/>
      <c r="BL69" s="849"/>
    </row>
    <row r="70" spans="1:64" ht="15" customHeight="1">
      <c r="A70" s="606"/>
      <c r="B70" s="332"/>
      <c r="C70" s="332"/>
      <c r="D70" s="332"/>
      <c r="E70" s="851"/>
      <c r="F70" s="851"/>
      <c r="G70" s="747"/>
      <c r="H70" s="747"/>
      <c r="I70" s="747"/>
      <c r="J70" s="747"/>
      <c r="K70" s="747"/>
      <c r="L70" s="747"/>
      <c r="M70" s="606"/>
      <c r="N70" s="606"/>
      <c r="O70" s="850"/>
      <c r="P70" s="850"/>
      <c r="Q70" s="850"/>
      <c r="R70" s="789"/>
      <c r="S70" s="789"/>
      <c r="T70" s="789"/>
      <c r="U70" s="798"/>
      <c r="V70" s="798"/>
      <c r="W70" s="798"/>
      <c r="X70" s="747"/>
      <c r="Y70" s="801"/>
      <c r="Z70" s="747"/>
      <c r="AA70" s="801"/>
      <c r="AB70" s="803"/>
      <c r="AC70" s="801"/>
      <c r="AD70" s="852"/>
      <c r="AE70" s="835"/>
      <c r="AF70" s="852"/>
      <c r="AG70" s="835"/>
      <c r="AH70" s="430"/>
      <c r="AI70" s="430"/>
      <c r="AJ70" s="430"/>
      <c r="AK70" s="430"/>
      <c r="AL70" s="430"/>
      <c r="AM70" s="430"/>
      <c r="AN70" s="430"/>
      <c r="AO70" s="430"/>
      <c r="AP70" s="430"/>
      <c r="AQ70" s="430"/>
      <c r="AR70" s="430"/>
      <c r="AS70" s="340"/>
      <c r="AT70" s="340"/>
      <c r="AU70" s="340"/>
      <c r="AV70" s="747"/>
      <c r="AW70" s="747"/>
      <c r="AX70" s="747"/>
      <c r="AY70" s="747"/>
      <c r="AZ70" s="747"/>
      <c r="BA70" s="747"/>
      <c r="BB70" s="747"/>
      <c r="BC70" s="849"/>
      <c r="BD70" s="849"/>
      <c r="BE70" s="849"/>
      <c r="BF70" s="849"/>
      <c r="BG70" s="849"/>
      <c r="BH70" s="849"/>
      <c r="BI70" s="849"/>
      <c r="BJ70" s="849"/>
      <c r="BK70" s="849"/>
      <c r="BL70" s="849"/>
    </row>
    <row r="71" spans="1:64" ht="15" customHeight="1">
      <c r="A71" s="606"/>
      <c r="B71" s="747"/>
      <c r="C71" s="747"/>
      <c r="D71" s="747"/>
      <c r="E71" s="747"/>
      <c r="F71" s="747"/>
      <c r="G71" s="747"/>
      <c r="H71" s="747"/>
      <c r="I71" s="747"/>
      <c r="J71" s="747"/>
      <c r="K71" s="747"/>
      <c r="L71" s="747"/>
      <c r="M71" s="606"/>
      <c r="N71" s="606"/>
      <c r="O71" s="789"/>
      <c r="P71" s="789"/>
      <c r="Q71" s="789"/>
      <c r="R71" s="789"/>
      <c r="S71" s="789"/>
      <c r="T71" s="789"/>
      <c r="U71" s="795"/>
      <c r="V71" s="795"/>
      <c r="W71" s="795"/>
      <c r="X71" s="795"/>
      <c r="Y71" s="747"/>
      <c r="Z71" s="747"/>
      <c r="AA71" s="747"/>
      <c r="AB71" s="803"/>
      <c r="AC71" s="747"/>
      <c r="AD71" s="847"/>
      <c r="AE71" s="847"/>
      <c r="AF71" s="847"/>
      <c r="AG71" s="847"/>
      <c r="AH71" s="430"/>
      <c r="AI71" s="430"/>
      <c r="AJ71" s="430"/>
      <c r="AK71" s="430"/>
      <c r="AL71" s="430"/>
      <c r="AM71" s="430"/>
      <c r="AN71" s="430"/>
      <c r="AO71" s="430"/>
      <c r="AP71" s="430"/>
      <c r="AQ71" s="430"/>
      <c r="AR71" s="430"/>
      <c r="AS71" s="340"/>
      <c r="AT71" s="340"/>
      <c r="AU71" s="340"/>
      <c r="AV71" s="848"/>
      <c r="AW71" s="848"/>
      <c r="AX71" s="848"/>
      <c r="AY71" s="848"/>
      <c r="AZ71" s="848"/>
      <c r="BA71" s="848"/>
      <c r="BB71" s="848"/>
      <c r="BC71" s="849"/>
      <c r="BD71" s="849"/>
      <c r="BE71" s="849"/>
      <c r="BF71" s="849"/>
      <c r="BG71" s="849"/>
      <c r="BH71" s="849"/>
      <c r="BI71" s="849"/>
      <c r="BJ71" s="849"/>
      <c r="BK71" s="849"/>
      <c r="BL71" s="849"/>
    </row>
    <row r="72" spans="1:64" ht="15" customHeight="1">
      <c r="A72" s="606"/>
      <c r="B72" s="747"/>
      <c r="C72" s="747"/>
      <c r="D72" s="747"/>
      <c r="E72" s="747"/>
      <c r="F72" s="747"/>
      <c r="G72" s="747"/>
      <c r="H72" s="747"/>
      <c r="I72" s="747"/>
      <c r="J72" s="747"/>
      <c r="K72" s="747"/>
      <c r="L72" s="747"/>
      <c r="M72" s="606"/>
      <c r="N72" s="606"/>
      <c r="O72" s="850"/>
      <c r="P72" s="850"/>
      <c r="Q72" s="850"/>
      <c r="R72" s="789"/>
      <c r="S72" s="789"/>
      <c r="T72" s="789"/>
      <c r="U72" s="795"/>
      <c r="V72" s="795"/>
      <c r="W72" s="795"/>
      <c r="X72" s="795"/>
      <c r="Y72" s="747"/>
      <c r="Z72" s="747"/>
      <c r="AA72" s="747"/>
      <c r="AB72" s="803"/>
      <c r="AC72" s="747"/>
      <c r="AD72" s="847"/>
      <c r="AE72" s="847"/>
      <c r="AF72" s="847"/>
      <c r="AG72" s="847"/>
      <c r="AH72" s="430"/>
      <c r="AI72" s="430"/>
      <c r="AJ72" s="430"/>
      <c r="AK72" s="430"/>
      <c r="AL72" s="430"/>
      <c r="AM72" s="430"/>
      <c r="AN72" s="430"/>
      <c r="AO72" s="430"/>
      <c r="AP72" s="430"/>
      <c r="AQ72" s="430"/>
      <c r="AR72" s="430"/>
      <c r="AS72" s="340"/>
      <c r="AT72" s="340"/>
      <c r="AU72" s="340"/>
      <c r="AV72" s="848"/>
      <c r="AW72" s="848"/>
      <c r="AX72" s="848"/>
      <c r="AY72" s="848"/>
      <c r="AZ72" s="848"/>
      <c r="BA72" s="848"/>
      <c r="BB72" s="848"/>
      <c r="BC72" s="849"/>
      <c r="BD72" s="849"/>
      <c r="BE72" s="849"/>
      <c r="BF72" s="849"/>
      <c r="BG72" s="849"/>
      <c r="BH72" s="849"/>
      <c r="BI72" s="849"/>
      <c r="BJ72" s="849"/>
      <c r="BK72" s="849"/>
      <c r="BL72" s="849"/>
    </row>
    <row r="73" spans="1:64" ht="15" customHeight="1">
      <c r="A73" s="606"/>
      <c r="B73" s="332"/>
      <c r="C73" s="332"/>
      <c r="D73" s="332"/>
      <c r="E73" s="851"/>
      <c r="F73" s="851"/>
      <c r="G73" s="747"/>
      <c r="H73" s="747"/>
      <c r="I73" s="747"/>
      <c r="J73" s="747"/>
      <c r="K73" s="747"/>
      <c r="L73" s="747"/>
      <c r="M73" s="606"/>
      <c r="N73" s="606"/>
      <c r="O73" s="850"/>
      <c r="P73" s="850"/>
      <c r="Q73" s="850"/>
      <c r="R73" s="789"/>
      <c r="S73" s="789"/>
      <c r="T73" s="789"/>
      <c r="U73" s="798"/>
      <c r="V73" s="798"/>
      <c r="W73" s="798"/>
      <c r="X73" s="747"/>
      <c r="Y73" s="801"/>
      <c r="Z73" s="747"/>
      <c r="AA73" s="801"/>
      <c r="AB73" s="803"/>
      <c r="AC73" s="801"/>
      <c r="AD73" s="852"/>
      <c r="AE73" s="835"/>
      <c r="AF73" s="852"/>
      <c r="AG73" s="835"/>
      <c r="AH73" s="430"/>
      <c r="AI73" s="430"/>
      <c r="AJ73" s="430"/>
      <c r="AK73" s="430"/>
      <c r="AL73" s="430"/>
      <c r="AM73" s="430"/>
      <c r="AN73" s="430"/>
      <c r="AO73" s="430"/>
      <c r="AP73" s="430"/>
      <c r="AQ73" s="430"/>
      <c r="AR73" s="430"/>
      <c r="AS73" s="340"/>
      <c r="AT73" s="340"/>
      <c r="AU73" s="340"/>
      <c r="AV73" s="747"/>
      <c r="AW73" s="747"/>
      <c r="AX73" s="747"/>
      <c r="AY73" s="747"/>
      <c r="AZ73" s="747"/>
      <c r="BA73" s="747"/>
      <c r="BB73" s="747"/>
      <c r="BC73" s="849"/>
      <c r="BD73" s="849"/>
      <c r="BE73" s="849"/>
      <c r="BF73" s="849"/>
      <c r="BG73" s="849"/>
      <c r="BH73" s="849"/>
      <c r="BI73" s="849"/>
      <c r="BJ73" s="849"/>
      <c r="BK73" s="849"/>
      <c r="BL73" s="849"/>
    </row>
    <row r="74" spans="1:64" ht="14.1" customHeight="1">
      <c r="A74" s="789"/>
      <c r="B74" s="789"/>
      <c r="C74" s="789"/>
      <c r="D74" s="789"/>
      <c r="E74" s="789"/>
      <c r="F74" s="789"/>
      <c r="G74" s="789"/>
      <c r="H74" s="789"/>
      <c r="I74" s="789"/>
      <c r="J74" s="789"/>
      <c r="K74" s="789"/>
      <c r="L74" s="789"/>
      <c r="M74" s="789"/>
      <c r="N74" s="789"/>
      <c r="O74" s="789"/>
      <c r="P74" s="789"/>
      <c r="Q74" s="789"/>
      <c r="R74" s="789"/>
      <c r="S74" s="789"/>
      <c r="T74" s="789"/>
      <c r="U74" s="789"/>
      <c r="V74" s="789"/>
      <c r="W74" s="789"/>
      <c r="X74" s="805"/>
      <c r="Y74" s="854"/>
      <c r="Z74" s="800"/>
      <c r="AA74" s="854"/>
      <c r="AB74" s="803"/>
      <c r="AC74" s="854"/>
      <c r="AD74" s="804"/>
      <c r="AE74" s="804"/>
      <c r="AF74" s="804"/>
      <c r="AG74" s="804"/>
      <c r="AH74" s="855"/>
      <c r="AI74" s="855"/>
      <c r="AJ74" s="855"/>
      <c r="AK74" s="855"/>
      <c r="AL74" s="855"/>
      <c r="AM74" s="855"/>
      <c r="AN74" s="855"/>
      <c r="AO74" s="855"/>
      <c r="AP74" s="855"/>
      <c r="AQ74" s="855"/>
      <c r="AR74" s="855"/>
      <c r="AS74" s="803"/>
      <c r="AT74" s="803"/>
      <c r="AU74" s="803"/>
      <c r="AV74" s="805"/>
      <c r="AW74" s="805"/>
      <c r="AX74" s="805"/>
      <c r="AY74" s="805"/>
      <c r="AZ74" s="805"/>
      <c r="BA74" s="805"/>
      <c r="BB74" s="805"/>
      <c r="BC74" s="332"/>
      <c r="BD74" s="332"/>
      <c r="BE74" s="332"/>
      <c r="BF74" s="332"/>
      <c r="BG74" s="332"/>
      <c r="BH74" s="332"/>
      <c r="BI74" s="332"/>
      <c r="BJ74" s="332"/>
      <c r="BK74" s="332"/>
      <c r="BL74" s="332"/>
    </row>
    <row r="75" spans="1:64" ht="14.1" customHeight="1">
      <c r="A75" s="789"/>
      <c r="B75" s="789"/>
      <c r="C75" s="789"/>
      <c r="D75" s="789"/>
      <c r="E75" s="789"/>
      <c r="F75" s="789"/>
      <c r="G75" s="789"/>
      <c r="H75" s="789"/>
      <c r="I75" s="789"/>
      <c r="J75" s="789"/>
      <c r="K75" s="789"/>
      <c r="L75" s="789"/>
      <c r="M75" s="789"/>
      <c r="N75" s="789"/>
      <c r="O75" s="789"/>
      <c r="P75" s="789"/>
      <c r="Q75" s="789"/>
      <c r="R75" s="789"/>
      <c r="S75" s="789"/>
      <c r="T75" s="789"/>
      <c r="U75" s="789"/>
      <c r="V75" s="789"/>
      <c r="W75" s="789"/>
      <c r="X75" s="800"/>
      <c r="Y75" s="854"/>
      <c r="Z75" s="800"/>
      <c r="AA75" s="854"/>
      <c r="AB75" s="803"/>
      <c r="AC75" s="854"/>
      <c r="AD75" s="804"/>
      <c r="AE75" s="804"/>
      <c r="AF75" s="804"/>
      <c r="AG75" s="804"/>
      <c r="AH75" s="855"/>
      <c r="AI75" s="855"/>
      <c r="AJ75" s="855"/>
      <c r="AK75" s="855"/>
      <c r="AL75" s="855"/>
      <c r="AM75" s="855"/>
      <c r="AN75" s="855"/>
      <c r="AO75" s="855"/>
      <c r="AP75" s="855"/>
      <c r="AQ75" s="855"/>
      <c r="AR75" s="855"/>
      <c r="AS75" s="803"/>
      <c r="AT75" s="803"/>
      <c r="AU75" s="803"/>
      <c r="AV75" s="805"/>
      <c r="AW75" s="805"/>
      <c r="AX75" s="805"/>
      <c r="AY75" s="805"/>
      <c r="AZ75" s="805"/>
      <c r="BA75" s="805"/>
      <c r="BB75" s="805"/>
      <c r="BC75" s="332"/>
      <c r="BD75" s="332"/>
      <c r="BE75" s="332"/>
      <c r="BF75" s="332"/>
      <c r="BG75" s="332"/>
      <c r="BH75" s="332"/>
      <c r="BI75" s="332"/>
      <c r="BJ75" s="332"/>
      <c r="BK75" s="332"/>
      <c r="BL75" s="332"/>
    </row>
    <row r="76" spans="1:64">
      <c r="A76" s="224"/>
      <c r="B76" s="224"/>
      <c r="C76" s="781"/>
      <c r="D76" s="254"/>
      <c r="E76" s="254"/>
      <c r="F76" s="254"/>
      <c r="G76" s="254"/>
      <c r="H76" s="254"/>
      <c r="I76" s="254"/>
      <c r="J76" s="254"/>
      <c r="K76" s="254"/>
      <c r="L76" s="254"/>
      <c r="M76" s="254"/>
      <c r="N76" s="254"/>
      <c r="O76" s="254"/>
      <c r="P76" s="254"/>
      <c r="Q76" s="254"/>
      <c r="R76" s="254"/>
      <c r="S76" s="254"/>
      <c r="T76" s="254"/>
      <c r="U76" s="254"/>
      <c r="V76" s="254"/>
      <c r="W76" s="254"/>
      <c r="X76" s="254"/>
      <c r="Y76" s="254"/>
      <c r="Z76" s="254"/>
      <c r="AA76" s="254"/>
      <c r="AB76" s="254"/>
      <c r="AC76" s="254"/>
      <c r="AD76" s="254"/>
      <c r="AE76" s="254"/>
      <c r="AF76" s="254"/>
      <c r="AG76" s="254"/>
      <c r="AH76" s="254"/>
      <c r="AI76" s="254"/>
      <c r="AJ76" s="254"/>
      <c r="AK76" s="254"/>
      <c r="AL76" s="254"/>
      <c r="AM76" s="254"/>
      <c r="AN76" s="254"/>
      <c r="AO76" s="254"/>
      <c r="AP76" s="254"/>
      <c r="AQ76" s="254"/>
      <c r="AR76" s="254"/>
      <c r="AS76" s="254"/>
      <c r="AT76" s="254"/>
      <c r="AU76" s="254"/>
      <c r="AV76" s="254"/>
      <c r="AW76" s="254"/>
      <c r="AX76" s="254"/>
      <c r="AY76" s="254"/>
      <c r="AZ76" s="254"/>
      <c r="BA76" s="254"/>
      <c r="BB76" s="254"/>
      <c r="BC76" s="254"/>
      <c r="BD76" s="254"/>
      <c r="BE76" s="254"/>
      <c r="BF76" s="254"/>
      <c r="BG76" s="254"/>
      <c r="BH76" s="254"/>
      <c r="BI76" s="254"/>
      <c r="BJ76" s="254"/>
      <c r="BK76" s="254"/>
      <c r="BL76" s="224"/>
    </row>
    <row r="77" spans="1:64">
      <c r="A77" s="782"/>
      <c r="B77" s="782"/>
      <c r="C77" s="781"/>
      <c r="D77" s="254"/>
      <c r="E77" s="254"/>
      <c r="F77" s="254"/>
      <c r="G77" s="254"/>
      <c r="H77" s="254"/>
      <c r="I77" s="254"/>
      <c r="J77" s="254"/>
      <c r="K77" s="254"/>
      <c r="L77" s="254"/>
      <c r="M77" s="254"/>
      <c r="N77" s="254"/>
      <c r="O77" s="254"/>
      <c r="P77" s="254"/>
      <c r="Q77" s="254"/>
      <c r="R77" s="254"/>
      <c r="S77" s="254"/>
      <c r="T77" s="254"/>
      <c r="U77" s="254"/>
      <c r="V77" s="254"/>
      <c r="W77" s="254"/>
      <c r="X77" s="254"/>
      <c r="Y77" s="254"/>
      <c r="Z77" s="254"/>
      <c r="AA77" s="254"/>
      <c r="AB77" s="254"/>
      <c r="AC77" s="254"/>
      <c r="AD77" s="254"/>
      <c r="AE77" s="254"/>
      <c r="AF77" s="254"/>
      <c r="AG77" s="254"/>
      <c r="AH77" s="254"/>
      <c r="AI77" s="254"/>
      <c r="AJ77" s="254"/>
      <c r="AK77" s="254"/>
      <c r="AL77" s="254"/>
      <c r="AM77" s="254"/>
      <c r="AN77" s="254"/>
      <c r="AO77" s="254"/>
      <c r="AP77" s="254"/>
      <c r="AQ77" s="254"/>
      <c r="AR77" s="254"/>
      <c r="AS77" s="254"/>
      <c r="AT77" s="254"/>
      <c r="AU77" s="254"/>
      <c r="AV77" s="254"/>
      <c r="AW77" s="254"/>
      <c r="AX77" s="254"/>
      <c r="AY77" s="254"/>
      <c r="AZ77" s="254"/>
      <c r="BA77" s="254"/>
      <c r="BB77" s="254"/>
      <c r="BC77" s="254"/>
      <c r="BD77" s="254"/>
      <c r="BE77" s="254"/>
      <c r="BF77" s="254"/>
      <c r="BG77" s="254"/>
      <c r="BH77" s="254"/>
      <c r="BI77" s="254"/>
      <c r="BJ77" s="254"/>
      <c r="BK77" s="254"/>
      <c r="BL77" s="224"/>
    </row>
    <row r="78" spans="1:64">
      <c r="A78" s="224"/>
      <c r="B78" s="224"/>
      <c r="C78" s="781"/>
      <c r="D78" s="591"/>
      <c r="E78" s="591"/>
      <c r="F78" s="591"/>
      <c r="G78" s="591"/>
      <c r="H78" s="591"/>
      <c r="I78" s="591"/>
      <c r="J78" s="591"/>
      <c r="K78" s="591"/>
      <c r="L78" s="591"/>
      <c r="M78" s="591"/>
      <c r="N78" s="591"/>
      <c r="O78" s="591"/>
      <c r="P78" s="591"/>
      <c r="Q78" s="591"/>
      <c r="R78" s="591"/>
      <c r="S78" s="591"/>
      <c r="T78" s="591"/>
      <c r="U78" s="591"/>
      <c r="V78" s="591"/>
      <c r="W78" s="591"/>
      <c r="X78" s="591"/>
      <c r="Y78" s="591"/>
      <c r="Z78" s="591"/>
      <c r="AA78" s="591"/>
      <c r="AB78" s="591"/>
      <c r="AC78" s="591"/>
      <c r="AD78" s="591"/>
      <c r="AE78" s="591"/>
      <c r="AF78" s="591"/>
      <c r="AG78" s="591"/>
      <c r="AH78" s="591"/>
      <c r="AI78" s="591"/>
      <c r="AJ78" s="591"/>
      <c r="AK78" s="591"/>
      <c r="AL78" s="591"/>
      <c r="AM78" s="591"/>
      <c r="AN78" s="591"/>
      <c r="AO78" s="591"/>
      <c r="AP78" s="591"/>
      <c r="AQ78" s="591"/>
      <c r="AR78" s="591"/>
      <c r="AS78" s="591"/>
      <c r="AT78" s="591"/>
      <c r="AU78" s="591"/>
      <c r="AV78" s="591"/>
      <c r="AW78" s="591"/>
      <c r="AX78" s="591"/>
      <c r="AY78" s="591"/>
      <c r="AZ78" s="591"/>
      <c r="BA78" s="591"/>
      <c r="BB78" s="591"/>
      <c r="BC78" s="591"/>
      <c r="BD78" s="591"/>
      <c r="BE78" s="591"/>
      <c r="BF78" s="591"/>
      <c r="BG78" s="591"/>
      <c r="BH78" s="591"/>
      <c r="BI78" s="591"/>
      <c r="BJ78" s="591"/>
      <c r="BK78" s="591"/>
      <c r="BL78" s="224"/>
    </row>
    <row r="79" spans="1:64">
      <c r="A79" s="224"/>
      <c r="B79" s="224"/>
      <c r="C79" s="783"/>
      <c r="D79" s="406"/>
      <c r="E79" s="406"/>
      <c r="F79" s="406"/>
      <c r="G79" s="406"/>
      <c r="H79" s="406"/>
      <c r="I79" s="406"/>
      <c r="J79" s="406"/>
      <c r="K79" s="406"/>
      <c r="L79" s="406"/>
      <c r="M79" s="406"/>
      <c r="N79" s="406"/>
      <c r="O79" s="406"/>
      <c r="P79" s="406"/>
      <c r="Q79" s="406"/>
      <c r="R79" s="406"/>
      <c r="S79" s="406"/>
      <c r="T79" s="406"/>
      <c r="U79" s="406"/>
      <c r="V79" s="406"/>
      <c r="W79" s="406"/>
      <c r="X79" s="406"/>
      <c r="Y79" s="406"/>
      <c r="Z79" s="406"/>
      <c r="AA79" s="406"/>
      <c r="AB79" s="406"/>
      <c r="AC79" s="406"/>
      <c r="AD79" s="406"/>
      <c r="AE79" s="406"/>
      <c r="AF79" s="406"/>
      <c r="AG79" s="406"/>
      <c r="AH79" s="406"/>
      <c r="AI79" s="406"/>
      <c r="AJ79" s="406"/>
      <c r="AK79" s="406"/>
      <c r="AL79" s="406"/>
      <c r="AM79" s="406"/>
      <c r="AN79" s="406"/>
      <c r="AO79" s="406"/>
      <c r="AP79" s="406"/>
      <c r="AQ79" s="406"/>
      <c r="AR79" s="406"/>
      <c r="AS79" s="406"/>
      <c r="AT79" s="406"/>
      <c r="AU79" s="406"/>
      <c r="AV79" s="406"/>
      <c r="AW79" s="406"/>
      <c r="AX79" s="406"/>
      <c r="AY79" s="406"/>
      <c r="AZ79" s="406"/>
      <c r="BA79" s="406"/>
      <c r="BB79" s="406"/>
      <c r="BC79" s="406"/>
      <c r="BD79" s="406"/>
      <c r="BE79" s="406"/>
      <c r="BF79" s="406"/>
      <c r="BG79" s="406"/>
      <c r="BH79" s="406"/>
      <c r="BI79" s="406"/>
      <c r="BJ79" s="406"/>
      <c r="BK79" s="406"/>
      <c r="BL79" s="406"/>
    </row>
    <row r="80" spans="1:64">
      <c r="A80" s="224"/>
      <c r="B80" s="669"/>
      <c r="C80" s="783"/>
      <c r="D80" s="406"/>
      <c r="E80" s="406"/>
      <c r="F80" s="406"/>
      <c r="G80" s="406"/>
      <c r="H80" s="406"/>
      <c r="I80" s="406"/>
      <c r="J80" s="406"/>
      <c r="K80" s="406"/>
      <c r="L80" s="406"/>
      <c r="M80" s="406"/>
      <c r="N80" s="406"/>
      <c r="O80" s="406"/>
      <c r="P80" s="406"/>
      <c r="Q80" s="406"/>
      <c r="R80" s="406"/>
      <c r="S80" s="406"/>
      <c r="T80" s="406"/>
      <c r="U80" s="406"/>
      <c r="V80" s="406"/>
      <c r="W80" s="406"/>
      <c r="X80" s="406"/>
      <c r="Y80" s="406"/>
      <c r="Z80" s="406"/>
      <c r="AA80" s="406"/>
      <c r="AB80" s="406"/>
      <c r="AC80" s="406"/>
      <c r="AD80" s="406"/>
      <c r="AE80" s="406"/>
      <c r="AF80" s="406"/>
      <c r="AG80" s="406"/>
      <c r="AH80" s="406"/>
      <c r="AI80" s="406"/>
      <c r="AJ80" s="406"/>
      <c r="AK80" s="406"/>
      <c r="AL80" s="406"/>
      <c r="AM80" s="406"/>
      <c r="AN80" s="406"/>
      <c r="AO80" s="406"/>
      <c r="AP80" s="406"/>
      <c r="AQ80" s="406"/>
      <c r="AR80" s="406"/>
      <c r="AS80" s="406"/>
      <c r="AT80" s="406"/>
      <c r="AU80" s="406"/>
      <c r="AV80" s="406"/>
      <c r="AW80" s="406"/>
      <c r="AX80" s="406"/>
      <c r="AY80" s="406"/>
      <c r="AZ80" s="406"/>
      <c r="BA80" s="406"/>
      <c r="BB80" s="406"/>
      <c r="BC80" s="406"/>
      <c r="BD80" s="406"/>
      <c r="BE80" s="406"/>
      <c r="BF80" s="406"/>
      <c r="BG80" s="406"/>
      <c r="BH80" s="406"/>
      <c r="BI80" s="406"/>
      <c r="BJ80" s="406"/>
      <c r="BK80" s="406"/>
      <c r="BL80" s="406"/>
    </row>
    <row r="81" spans="1:64">
      <c r="A81" s="224"/>
      <c r="B81" s="224"/>
      <c r="C81" s="783"/>
      <c r="D81" s="406"/>
      <c r="E81" s="406"/>
      <c r="F81" s="406"/>
      <c r="G81" s="406"/>
      <c r="H81" s="406"/>
      <c r="I81" s="406"/>
      <c r="J81" s="406"/>
      <c r="K81" s="406"/>
      <c r="L81" s="406"/>
      <c r="M81" s="406"/>
      <c r="N81" s="406"/>
      <c r="O81" s="406"/>
      <c r="P81" s="406"/>
      <c r="Q81" s="406"/>
      <c r="R81" s="406"/>
      <c r="S81" s="406"/>
      <c r="T81" s="406"/>
      <c r="U81" s="406"/>
      <c r="V81" s="406"/>
      <c r="W81" s="406"/>
      <c r="X81" s="406"/>
      <c r="Y81" s="406"/>
      <c r="Z81" s="406"/>
      <c r="AA81" s="406"/>
      <c r="AB81" s="406"/>
      <c r="AC81" s="406"/>
      <c r="AD81" s="406"/>
      <c r="AE81" s="406"/>
      <c r="AF81" s="406"/>
      <c r="AG81" s="406"/>
      <c r="AH81" s="406"/>
      <c r="AI81" s="406"/>
      <c r="AJ81" s="406"/>
      <c r="AK81" s="406"/>
      <c r="AL81" s="406"/>
      <c r="AM81" s="406"/>
      <c r="AN81" s="406"/>
      <c r="AO81" s="406"/>
      <c r="AP81" s="406"/>
      <c r="AQ81" s="406"/>
      <c r="AR81" s="406"/>
      <c r="AS81" s="406"/>
      <c r="AT81" s="406"/>
      <c r="AU81" s="406"/>
      <c r="AV81" s="406"/>
      <c r="AW81" s="406"/>
      <c r="AX81" s="406"/>
      <c r="AY81" s="406"/>
      <c r="AZ81" s="406"/>
      <c r="BA81" s="406"/>
      <c r="BB81" s="406"/>
      <c r="BC81" s="406"/>
      <c r="BD81" s="406"/>
      <c r="BE81" s="406"/>
      <c r="BF81" s="406"/>
      <c r="BG81" s="406"/>
      <c r="BH81" s="406"/>
      <c r="BI81" s="406"/>
      <c r="BJ81" s="406"/>
      <c r="BK81" s="406"/>
      <c r="BL81" s="406"/>
    </row>
    <row r="82" spans="1:64">
      <c r="A82" s="224"/>
      <c r="B82" s="224"/>
      <c r="C82" s="783"/>
      <c r="D82" s="406"/>
      <c r="E82" s="406"/>
      <c r="F82" s="406"/>
      <c r="G82" s="406"/>
      <c r="H82" s="406"/>
      <c r="I82" s="406"/>
      <c r="J82" s="406"/>
      <c r="K82" s="406"/>
      <c r="L82" s="406"/>
      <c r="M82" s="406"/>
      <c r="N82" s="406"/>
      <c r="O82" s="406"/>
      <c r="P82" s="406"/>
      <c r="Q82" s="406"/>
      <c r="R82" s="406"/>
      <c r="S82" s="406"/>
      <c r="T82" s="406"/>
      <c r="U82" s="406"/>
      <c r="V82" s="406"/>
      <c r="W82" s="406"/>
      <c r="X82" s="406"/>
      <c r="Y82" s="406"/>
      <c r="Z82" s="406"/>
      <c r="AA82" s="406"/>
      <c r="AB82" s="406"/>
      <c r="AC82" s="406"/>
      <c r="AD82" s="406"/>
      <c r="AE82" s="406"/>
      <c r="AF82" s="406"/>
      <c r="AG82" s="406"/>
      <c r="AH82" s="406"/>
      <c r="AI82" s="406"/>
      <c r="AJ82" s="406"/>
      <c r="AK82" s="406"/>
      <c r="AL82" s="406"/>
      <c r="AM82" s="406"/>
      <c r="AN82" s="406"/>
      <c r="AO82" s="406"/>
      <c r="AP82" s="406"/>
      <c r="AQ82" s="406"/>
      <c r="AR82" s="406"/>
      <c r="AS82" s="406"/>
      <c r="AT82" s="406"/>
      <c r="AU82" s="406"/>
      <c r="AV82" s="406"/>
      <c r="AW82" s="406"/>
      <c r="AX82" s="406"/>
      <c r="AY82" s="406"/>
      <c r="AZ82" s="406"/>
      <c r="BA82" s="406"/>
      <c r="BB82" s="406"/>
      <c r="BC82" s="406"/>
      <c r="BD82" s="406"/>
      <c r="BE82" s="406"/>
      <c r="BF82" s="406"/>
      <c r="BG82" s="406"/>
      <c r="BH82" s="406"/>
      <c r="BI82" s="406"/>
      <c r="BJ82" s="406"/>
      <c r="BK82" s="406"/>
      <c r="BL82" s="406"/>
    </row>
    <row r="83" spans="1:64">
      <c r="A83" s="224"/>
      <c r="B83" s="224"/>
      <c r="C83" s="856"/>
      <c r="D83" s="406"/>
      <c r="E83" s="406"/>
      <c r="F83" s="406"/>
      <c r="G83" s="406"/>
      <c r="H83" s="406"/>
      <c r="I83" s="406"/>
      <c r="J83" s="406"/>
      <c r="K83" s="406"/>
      <c r="L83" s="406"/>
      <c r="M83" s="406"/>
      <c r="N83" s="406"/>
      <c r="O83" s="406"/>
      <c r="P83" s="406"/>
      <c r="Q83" s="406"/>
      <c r="R83" s="406"/>
      <c r="S83" s="406"/>
      <c r="T83" s="406"/>
      <c r="U83" s="406"/>
      <c r="V83" s="406"/>
      <c r="W83" s="406"/>
      <c r="X83" s="406"/>
      <c r="Y83" s="406"/>
      <c r="Z83" s="406"/>
      <c r="AA83" s="406"/>
      <c r="AB83" s="406"/>
      <c r="AC83" s="406"/>
      <c r="AD83" s="406"/>
      <c r="AE83" s="406"/>
      <c r="AF83" s="406"/>
      <c r="AG83" s="406"/>
      <c r="AH83" s="406"/>
      <c r="AI83" s="406"/>
      <c r="AJ83" s="406"/>
      <c r="AK83" s="406"/>
      <c r="AL83" s="406"/>
      <c r="AM83" s="406"/>
      <c r="AN83" s="406"/>
      <c r="AO83" s="406"/>
      <c r="AP83" s="406"/>
      <c r="AQ83" s="406"/>
      <c r="AR83" s="406"/>
      <c r="AS83" s="406"/>
      <c r="AT83" s="406"/>
      <c r="AU83" s="406"/>
      <c r="AV83" s="406"/>
      <c r="AW83" s="406"/>
      <c r="AX83" s="406"/>
      <c r="AY83" s="406"/>
      <c r="AZ83" s="406"/>
      <c r="BA83" s="406"/>
      <c r="BB83" s="406"/>
      <c r="BC83" s="406"/>
      <c r="BD83" s="406"/>
      <c r="BE83" s="406"/>
      <c r="BF83" s="406"/>
      <c r="BG83" s="406"/>
      <c r="BH83" s="406"/>
      <c r="BI83" s="406"/>
      <c r="BJ83" s="406"/>
      <c r="BK83" s="406"/>
      <c r="BL83" s="224"/>
    </row>
    <row r="84" spans="1:64">
      <c r="A84" s="224"/>
      <c r="B84" s="224"/>
      <c r="C84" s="857"/>
      <c r="D84" s="406"/>
      <c r="E84" s="406"/>
      <c r="F84" s="406"/>
      <c r="G84" s="406"/>
      <c r="H84" s="406"/>
      <c r="I84" s="406"/>
      <c r="J84" s="406"/>
      <c r="K84" s="406"/>
      <c r="L84" s="406"/>
      <c r="M84" s="406"/>
      <c r="N84" s="406"/>
      <c r="O84" s="406"/>
      <c r="P84" s="406"/>
      <c r="Q84" s="406"/>
      <c r="R84" s="406"/>
      <c r="S84" s="406"/>
      <c r="T84" s="406"/>
      <c r="U84" s="406"/>
      <c r="V84" s="406"/>
      <c r="W84" s="406"/>
      <c r="X84" s="406"/>
      <c r="Y84" s="406"/>
      <c r="Z84" s="406"/>
      <c r="AA84" s="406"/>
      <c r="AB84" s="406"/>
      <c r="AC84" s="406"/>
      <c r="AD84" s="406"/>
      <c r="AE84" s="406"/>
      <c r="AF84" s="406"/>
      <c r="AG84" s="406"/>
      <c r="AH84" s="406"/>
      <c r="AI84" s="406"/>
      <c r="AJ84" s="406"/>
      <c r="AK84" s="406"/>
      <c r="AL84" s="406"/>
      <c r="AM84" s="406"/>
      <c r="AN84" s="406"/>
      <c r="AO84" s="406"/>
      <c r="AP84" s="406"/>
      <c r="AQ84" s="406"/>
      <c r="AR84" s="406"/>
      <c r="AS84" s="406"/>
      <c r="AT84" s="406"/>
      <c r="AU84" s="406"/>
      <c r="AV84" s="406"/>
      <c r="AW84" s="406"/>
      <c r="AX84" s="406"/>
      <c r="AY84" s="406"/>
      <c r="AZ84" s="406"/>
      <c r="BA84" s="406"/>
      <c r="BB84" s="406"/>
      <c r="BC84" s="406"/>
      <c r="BD84" s="406"/>
      <c r="BE84" s="406"/>
      <c r="BF84" s="406"/>
      <c r="BG84" s="406"/>
      <c r="BH84" s="406"/>
      <c r="BI84" s="406"/>
      <c r="BJ84" s="406"/>
      <c r="BK84" s="406"/>
      <c r="BL84" s="224"/>
    </row>
    <row r="85" spans="1:64">
      <c r="C85" s="784"/>
      <c r="D85" s="224"/>
      <c r="E85" s="224"/>
      <c r="F85" s="224"/>
      <c r="G85" s="224"/>
      <c r="H85" s="224"/>
      <c r="I85" s="224"/>
      <c r="J85" s="224"/>
      <c r="K85" s="224"/>
      <c r="L85" s="224"/>
      <c r="M85" s="224"/>
      <c r="N85" s="224"/>
      <c r="O85" s="224"/>
      <c r="P85" s="224"/>
      <c r="Q85" s="224"/>
      <c r="R85" s="224"/>
      <c r="S85" s="224"/>
      <c r="T85" s="224"/>
      <c r="U85" s="224"/>
      <c r="V85" s="224"/>
      <c r="W85" s="224"/>
      <c r="X85" s="224"/>
      <c r="Y85" s="224"/>
      <c r="Z85" s="22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4"/>
      <c r="BI85" s="224"/>
      <c r="BJ85" s="224"/>
      <c r="BK85" s="224"/>
    </row>
  </sheetData>
  <sheetProtection algorithmName="SHA-512" hashValue="RMpijMs3l28GAkSQy4UU/uP6/YLZnt2KAxz8aUWAdg7AUbIhjUHuXb4TFfUiKZVK2fBvLkdXqdUh8+CrOIhKZA==" saltValue="2ZqaGkMuP9waJO0a5IK6QQ==" spinCount="100000" sheet="1" objects="1" scenarios="1"/>
  <mergeCells count="288">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BC23:BL25"/>
    <mergeCell ref="O24:Q25"/>
    <mergeCell ref="AH24:AJ24"/>
    <mergeCell ref="AK24:AN24"/>
    <mergeCell ref="AO24:AR24"/>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O23:Q23"/>
    <mergeCell ref="AK25:AN25"/>
    <mergeCell ref="AO25:AR25"/>
    <mergeCell ref="AV25:AX25"/>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BC26:BL28"/>
    <mergeCell ref="AH27:AJ27"/>
    <mergeCell ref="AK27:AN27"/>
    <mergeCell ref="AO27:AR27"/>
    <mergeCell ref="AV28:AX28"/>
    <mergeCell ref="AC26:AC27"/>
    <mergeCell ref="AD26:AE27"/>
    <mergeCell ref="AF26:AG27"/>
    <mergeCell ref="AH26:AJ26"/>
    <mergeCell ref="AK26:AN26"/>
    <mergeCell ref="AO26:AR26"/>
    <mergeCell ref="U28:W28"/>
    <mergeCell ref="AH28:AJ28"/>
    <mergeCell ref="AK28:AN28"/>
    <mergeCell ref="AO23:AR23"/>
    <mergeCell ref="AS23:AU25"/>
    <mergeCell ref="AO28:AR28"/>
    <mergeCell ref="AS26:AU28"/>
    <mergeCell ref="AV26:AX27"/>
    <mergeCell ref="U26:W27"/>
    <mergeCell ref="X26:X27"/>
    <mergeCell ref="Y26:Y27"/>
    <mergeCell ref="Z26:Z27"/>
    <mergeCell ref="AA26:AA27"/>
    <mergeCell ref="AV23:AX24"/>
    <mergeCell ref="AB26:AB27"/>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K31:AN31"/>
    <mergeCell ref="AO31:AR31"/>
    <mergeCell ref="AV31:AX31"/>
    <mergeCell ref="AV29:AX30"/>
    <mergeCell ref="A29:A31"/>
    <mergeCell ref="B29:F30"/>
    <mergeCell ref="G29:L31"/>
    <mergeCell ref="M29:M31"/>
    <mergeCell ref="N29:N31"/>
    <mergeCell ref="B31:D31"/>
    <mergeCell ref="E31:F31"/>
    <mergeCell ref="AO29:AR29"/>
    <mergeCell ref="AS29:AU31"/>
    <mergeCell ref="C39:C40"/>
    <mergeCell ref="D39:BI40"/>
    <mergeCell ref="D41:BI41"/>
    <mergeCell ref="AY32:BB33"/>
    <mergeCell ref="BC32:BL33"/>
    <mergeCell ref="A34:B34"/>
    <mergeCell ref="D34:BI35"/>
    <mergeCell ref="D36:BI36"/>
    <mergeCell ref="C37:C38"/>
    <mergeCell ref="D37:BI38"/>
    <mergeCell ref="A32:W33"/>
    <mergeCell ref="AD32:AE33"/>
    <mergeCell ref="AF32:AG33"/>
    <mergeCell ref="AH32:AR33"/>
    <mergeCell ref="AS32:AU33"/>
    <mergeCell ref="AV32:AX33"/>
  </mergeCells>
  <phoneticPr fontId="4"/>
  <conditionalFormatting sqref="B11:G11 B12:F12 E13:F13 B14:G14 B15:F15 E16:F16">
    <cfRule type="containsBlanks" dxfId="175" priority="6">
      <formula>LEN(TRIM(B11))=0</formula>
    </cfRule>
  </conditionalFormatting>
  <conditionalFormatting sqref="B53:G53 U53:AG54 B54:F54 E55:F55 U55:AC55 AE55 B56:G56 U56:AG57 B57:F57 E58:F58 U58:AC58 AE58 AG58 B62:G62 U62:AG63 B63:F63 E64:F64 U64:AC64 AE64 AG64 B65:G65 U65:AG66 B66:F66 E67:F67 U67:AC67 AE67 AG67 B68:G68 U68:AG69 B69:F69 E70:F70 U70:AC70 AE70 AG70 B71:G71 U71:AG72 B72:F72 E73:F73 U73:AC73 AE73 AG73">
    <cfRule type="containsBlanks" dxfId="174" priority="29">
      <formula>LEN(TRIM(B53))=0</formula>
    </cfRule>
  </conditionalFormatting>
  <conditionalFormatting sqref="M11:M31 U11:X31 Z11:Z31 B17:G17 B18:F18 E19:F19">
    <cfRule type="containsBlanks" dxfId="173" priority="4">
      <formula>LEN(TRIM(B11))=0</formula>
    </cfRule>
  </conditionalFormatting>
  <conditionalFormatting sqref="M53:M73 B59:G59 U59:AG60 B60:F60 E61:F61 U61:AC61 AE61 AG61">
    <cfRule type="containsBlanks" dxfId="172" priority="27">
      <formula>LEN(TRIM(B53))=0</formula>
    </cfRule>
  </conditionalFormatting>
  <conditionalFormatting sqref="N11:O12 B13:D13 N13 N14:O15 B16:D16 N16">
    <cfRule type="containsBlanks" dxfId="171" priority="5">
      <formula>LEN(TRIM(B11))=0</formula>
    </cfRule>
  </conditionalFormatting>
  <conditionalFormatting sqref="N20:O21 B22:D22 N22 AD22 AF22 N23:O24 B25:D25 N25 AD25 AF25 N26:O27 B28:D28 N28 AD28 AF28 N29:O30 B31:D31 N31 AD31 AF31">
    <cfRule type="containsBlanks" dxfId="170" priority="31">
      <formula>LEN(TRIM(B20))=0</formula>
    </cfRule>
  </conditionalFormatting>
  <conditionalFormatting sqref="N53:O54 B55:D55 N55 AD55 AF55 N56:O57 B58:D58 N58 AD58 AF58 N62:O63 B64:D64 N64 AD64 AF64 N65:O66 B67:D67 N67 AD67 AF67 N68:O69 B70:D70 N70 AD70 AF70 N71:O72 B73:D73 N73 AD73 AF73">
    <cfRule type="containsBlanks" dxfId="169" priority="28">
      <formula>LEN(TRIM(B53))=0</formula>
    </cfRule>
  </conditionalFormatting>
  <conditionalFormatting sqref="R11:T31 N17:O18 B19:D19 N19">
    <cfRule type="containsBlanks" dxfId="168" priority="3">
      <formula>LEN(TRIM(B11))=0</formula>
    </cfRule>
  </conditionalFormatting>
  <conditionalFormatting sqref="R53:T73 N59:O60 B61:D61 N61 AD61 AF61">
    <cfRule type="containsBlanks" dxfId="167" priority="26">
      <formula>LEN(TRIM(B53))=0</formula>
    </cfRule>
  </conditionalFormatting>
  <conditionalFormatting sqref="AD13 AF13 AD16 AF16">
    <cfRule type="containsBlanks" dxfId="166" priority="9">
      <formula>LEN(TRIM(AD13))=0</formula>
    </cfRule>
  </conditionalFormatting>
  <conditionalFormatting sqref="AD19 AF19">
    <cfRule type="containsBlanks" dxfId="165" priority="7">
      <formula>LEN(TRIM(AD19))=0</formula>
    </cfRule>
  </conditionalFormatting>
  <conditionalFormatting sqref="AD11:AG12 AE13 AG13:AK13 AD14:AG15 AE16 AG16">
    <cfRule type="containsBlanks" dxfId="164" priority="10">
      <formula>LEN(TRIM(AD11))=0</formula>
    </cfRule>
  </conditionalFormatting>
  <conditionalFormatting sqref="AD17:AG18 AE19 AG19">
    <cfRule type="containsBlanks" dxfId="163" priority="8">
      <formula>LEN(TRIM(AD17))=0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62" priority="32">
      <formula>LEN(TRIM(B11))=0</formula>
    </cfRule>
  </conditionalFormatting>
  <conditionalFormatting sqref="AH53:AK53 BC53 AG55:AK55 BC56 BC62 BC68 BC71">
    <cfRule type="containsBlanks" dxfId="161" priority="19">
      <formula>LEN(TRIM(AG53))=0</formula>
    </cfRule>
  </conditionalFormatting>
  <conditionalFormatting sqref="AH12:AN12">
    <cfRule type="containsBlanks" dxfId="160" priority="25">
      <formula>LEN(TRIM(AH12))=0</formula>
    </cfRule>
  </conditionalFormatting>
  <conditionalFormatting sqref="AH54:AN54">
    <cfRule type="containsBlanks" dxfId="159" priority="16">
      <formula>LEN(TRIM(AH54))=0</formula>
    </cfRule>
  </conditionalFormatting>
  <conditionalFormatting sqref="AH56:AN73">
    <cfRule type="containsBlanks" dxfId="158" priority="15">
      <formula>LEN(TRIM(AH56))=0</formula>
    </cfRule>
  </conditionalFormatting>
  <conditionalFormatting sqref="AK14:AN31">
    <cfRule type="containsBlanks" dxfId="157" priority="24">
      <formula>LEN(TRIM(AK14))=0</formula>
    </cfRule>
  </conditionalFormatting>
  <conditionalFormatting sqref="AO11:AR31 AH14:AJ19 BC17">
    <cfRule type="containsBlanks" dxfId="156" priority="30">
      <formula>LEN(TRIM(AH11))=0</formula>
    </cfRule>
  </conditionalFormatting>
  <conditionalFormatting sqref="AO53:AU73">
    <cfRule type="containsBlanks" dxfId="155" priority="17">
      <formula>LEN(TRIM(AO53))=0</formula>
    </cfRule>
  </conditionalFormatting>
  <conditionalFormatting sqref="AV11 AV31">
    <cfRule type="containsBlanks" dxfId="154" priority="23">
      <formula>LEN(TRIM(AV11))=0</formula>
    </cfRule>
  </conditionalFormatting>
  <conditionalFormatting sqref="AV13:AV14">
    <cfRule type="containsBlanks" dxfId="153" priority="2">
      <formula>LEN(TRIM(AV13))=0</formula>
    </cfRule>
  </conditionalFormatting>
  <conditionalFormatting sqref="AV16:AV17 AV19:AV20">
    <cfRule type="containsBlanks" dxfId="152" priority="1">
      <formula>LEN(TRIM(AV16))=0</formula>
    </cfRule>
  </conditionalFormatting>
  <conditionalFormatting sqref="AV22:AV23 AV25:AV26">
    <cfRule type="containsBlanks" dxfId="151" priority="22">
      <formula>LEN(TRIM(AV22))=0</formula>
    </cfRule>
  </conditionalFormatting>
  <conditionalFormatting sqref="AV28:AV29">
    <cfRule type="containsBlanks" dxfId="150" priority="21">
      <formula>LEN(TRIM(AV28))=0</formula>
    </cfRule>
  </conditionalFormatting>
  <conditionalFormatting sqref="AV53 AV55:AV56 AV73">
    <cfRule type="containsBlanks" dxfId="149" priority="14">
      <formula>LEN(TRIM(AV53))=0</formula>
    </cfRule>
  </conditionalFormatting>
  <conditionalFormatting sqref="AV58:AV59 AV61:AV62 AV64:AV65 AV67:AV68">
    <cfRule type="containsBlanks" dxfId="148" priority="13">
      <formula>LEN(TRIM(AV58))=0</formula>
    </cfRule>
  </conditionalFormatting>
  <conditionalFormatting sqref="AV70:AV71">
    <cfRule type="containsBlanks" dxfId="147" priority="12">
      <formula>LEN(TRIM(AV70))=0</formula>
    </cfRule>
  </conditionalFormatting>
  <conditionalFormatting sqref="BC23">
    <cfRule type="containsBlanks" dxfId="146" priority="20">
      <formula>LEN(TRIM(BC23))=0</formula>
    </cfRule>
  </conditionalFormatting>
  <conditionalFormatting sqref="BC59">
    <cfRule type="containsBlanks" dxfId="145" priority="18">
      <formula>LEN(TRIM(BC59))=0</formula>
    </cfRule>
  </conditionalFormatting>
  <conditionalFormatting sqref="BC65">
    <cfRule type="containsBlanks" dxfId="144" priority="11">
      <formula>LEN(TRIM(BC65))=0</formula>
    </cfRule>
  </conditionalFormatting>
  <dataValidations count="7">
    <dataValidation type="list" allowBlank="1" showInputMessage="1" showErrorMessage="1" sqref="O12:Q13 O18:Q19" xr:uid="{F9B59AC1-F7AF-4DFF-A793-9E5E57988B5F}">
      <formula1>"　,施設長,保育士,看護師,准看護師,管理栄養士,栄養士,調理師,子育て支援員(地域型保育),幼稚園教諭,小学校教諭,養護教諭"</formula1>
    </dataValidation>
    <dataValidation type="list" allowBlank="1" showInputMessage="1" showErrorMessage="1" sqref="O66:Q67 O69:Q70 O72:Q73 O21:Q22 O24:Q25 O27:Q28 O30:Q31 O54:Q55 O57:Q58 O60:Q61 O63:Q64 O15:Q16" xr:uid="{40BBB1E1-2E19-4DC2-A02F-33CF5E0AEFD2}">
      <formula1>"　,施設長,保育士,看護師,准看護師,管理栄養士,栄養士,調理師,子育て支援員(地域型保育コース),幼稚園教諭,小学校教諭,養護教諭"</formula1>
    </dataValidation>
    <dataValidation type="list" allowBlank="1" showInputMessage="1" showErrorMessage="1" sqref="AD28 AF70 AF64 AF31 AD31 AD64 AF67 AD25 AF28 AF22 AD22 AF25 AF61 AD61 AD70 AF55 AD55 AF73 AD73 AF58 AD58 AD67 AF13 AD13 AF16 AD16 AF19 AD19" xr:uid="{08B4A79D-B0AF-426D-8594-2AAF5E877E2C}">
      <formula1>"　,格付表,月給,日給,時給"</formula1>
    </dataValidation>
    <dataValidation type="list" allowBlank="1" showInputMessage="1" showErrorMessage="1" sqref="O53:Q53 O20:Q20 O23:Q23 O26:Q26 O29:Q29 N11:N31 N53:N73 O59:Q59 O56:Q56 O62:Q62 O65:Q65 O68:Q68 O71:Q71 O14:Q14 O11:Q11 O17:Q17" xr:uid="{CDDFA1C0-D84A-4EE9-BEEA-77623A3C4014}">
      <formula1>"　,有,無"</formula1>
    </dataValidation>
    <dataValidation type="list" allowBlank="1" showInputMessage="1" showErrorMessage="1" sqref="R53:T73 R11:T31" xr:uid="{65D59FA7-F525-47A1-9C89-598873A63026}">
      <formula1>"　,大学院,大学,短大,専門学校,高校,中学校,特別支援学校"</formula1>
    </dataValidation>
    <dataValidation type="list" allowBlank="1" showInputMessage="1" showErrorMessage="1" sqref="B67:D67 B70:D70 B55:D55 B64:D64 B73:D73 B58:D58 B61:D61" xr:uid="{A6507DB8-8BB1-48B5-8810-48B58FDCC9D0}">
      <formula1>"　,常勤,非常勤"</formula1>
    </dataValidation>
    <dataValidation type="list" allowBlank="1" showInputMessage="1" showErrorMessage="1" sqref="B13:D13 B16:D16 B31:D31 B22:D22 B25:D25 B28:D28 B19:D19" xr:uid="{FFD39DC5-6DC2-4E43-AEAD-F2B916AC14EF}">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2"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1414145"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4146"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4147"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414148"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414149"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414150"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414151"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4152"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4153"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414154"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414155"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414156"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414157"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414158"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414159"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414160"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AC5D4-6AE3-4FA6-A3E0-05D5257EF694}">
  <sheetPr>
    <tabColor rgb="FFFFC000"/>
  </sheetPr>
  <dimension ref="A2:O53"/>
  <sheetViews>
    <sheetView showGridLines="0" topLeftCell="A10" zoomScaleNormal="100" zoomScaleSheetLayoutView="85" workbookViewId="0">
      <selection activeCell="N19" sqref="N19"/>
    </sheetView>
  </sheetViews>
  <sheetFormatPr defaultColWidth="9.75" defaultRowHeight="18.75"/>
  <cols>
    <col min="1" max="2" width="9.375" style="900" customWidth="1"/>
    <col min="3" max="11" width="6.875" style="900" customWidth="1"/>
    <col min="12" max="12" width="12.25" style="900" customWidth="1"/>
    <col min="13" max="13" width="12.375" style="900" customWidth="1"/>
    <col min="14" max="14" width="10.875" style="901" customWidth="1"/>
    <col min="15" max="16384" width="9.75" style="901"/>
  </cols>
  <sheetData>
    <row r="2" spans="1:15" ht="28.5" customHeight="1">
      <c r="L2" s="1482" t="s">
        <v>1686</v>
      </c>
      <c r="M2" s="1482"/>
    </row>
    <row r="3" spans="1:15" ht="28.5" customHeight="1">
      <c r="A3" s="902" t="s">
        <v>1662</v>
      </c>
      <c r="L3" s="903"/>
      <c r="M3" s="903"/>
    </row>
    <row r="4" spans="1:15" ht="28.5" customHeight="1">
      <c r="A4" s="902" t="s">
        <v>1663</v>
      </c>
    </row>
    <row r="6" spans="1:15" ht="28.5" customHeight="1">
      <c r="C6" s="904"/>
      <c r="D6" s="904"/>
      <c r="E6" s="904"/>
      <c r="F6" s="904"/>
      <c r="G6" s="905" t="s">
        <v>1664</v>
      </c>
      <c r="H6" s="906"/>
      <c r="I6" s="907"/>
      <c r="J6" s="908"/>
      <c r="K6" s="1483" t="s">
        <v>1665</v>
      </c>
      <c r="L6" s="1483"/>
      <c r="M6" s="1483"/>
      <c r="N6" s="910"/>
    </row>
    <row r="7" spans="1:15" ht="28.5" customHeight="1">
      <c r="C7" s="904"/>
      <c r="D7" s="904"/>
      <c r="E7" s="904"/>
      <c r="F7" s="904"/>
      <c r="G7" s="905" t="s">
        <v>1666</v>
      </c>
      <c r="H7" s="906"/>
      <c r="I7" s="907"/>
      <c r="J7" s="908"/>
      <c r="K7" s="1483" t="s">
        <v>1667</v>
      </c>
      <c r="L7" s="1483"/>
      <c r="M7" s="1483"/>
      <c r="N7" s="910"/>
    </row>
    <row r="8" spans="1:15" ht="28.5" customHeight="1">
      <c r="B8" s="911"/>
      <c r="D8" s="912"/>
      <c r="E8" s="912"/>
      <c r="F8" s="912"/>
      <c r="G8" s="913"/>
      <c r="H8" s="913"/>
      <c r="I8" s="906"/>
      <c r="J8" s="906"/>
      <c r="K8" s="1483" t="s">
        <v>1668</v>
      </c>
      <c r="L8" s="1483"/>
      <c r="M8" s="1483"/>
      <c r="N8" s="914"/>
      <c r="O8" s="915"/>
    </row>
    <row r="9" spans="1:15" ht="22.5" customHeight="1">
      <c r="A9" s="916"/>
      <c r="B9" s="912"/>
      <c r="C9" s="912"/>
      <c r="D9" s="912"/>
      <c r="E9" s="912"/>
      <c r="F9" s="912"/>
      <c r="G9" s="913"/>
      <c r="H9" s="913"/>
      <c r="I9" s="917"/>
      <c r="J9" s="917"/>
      <c r="K9" s="918"/>
      <c r="L9" s="909" t="s">
        <v>1669</v>
      </c>
      <c r="M9" s="918"/>
      <c r="O9" s="919"/>
    </row>
    <row r="10" spans="1:15" ht="22.5" customHeight="1">
      <c r="A10" s="916"/>
      <c r="B10" s="912"/>
      <c r="C10" s="912"/>
      <c r="D10" s="912"/>
      <c r="E10" s="912"/>
      <c r="F10" s="912"/>
      <c r="G10" s="913"/>
      <c r="H10" s="913"/>
      <c r="I10" s="917"/>
      <c r="J10" s="917"/>
      <c r="K10" s="918"/>
      <c r="L10" s="909" t="s">
        <v>1670</v>
      </c>
      <c r="M10" s="918"/>
    </row>
    <row r="11" spans="1:15" ht="22.5" customHeight="1">
      <c r="A11" s="916"/>
      <c r="B11" s="912"/>
      <c r="C11" s="912"/>
      <c r="D11" s="912"/>
      <c r="E11" s="912"/>
      <c r="F11" s="912"/>
      <c r="G11" s="913"/>
      <c r="H11" s="913"/>
      <c r="I11" s="906"/>
      <c r="J11" s="906"/>
      <c r="K11" s="918"/>
      <c r="L11" s="920" t="s">
        <v>1671</v>
      </c>
      <c r="M11" s="918"/>
      <c r="N11" s="921"/>
    </row>
    <row r="12" spans="1:15" ht="22.5" customHeight="1">
      <c r="A12" s="916"/>
      <c r="B12" s="912"/>
      <c r="C12" s="912"/>
      <c r="D12" s="912"/>
      <c r="E12" s="912"/>
      <c r="F12" s="912"/>
      <c r="G12" s="912"/>
      <c r="H12" s="912"/>
      <c r="L12" s="922"/>
      <c r="N12" s="921"/>
    </row>
    <row r="13" spans="1:15" ht="12.75" customHeight="1">
      <c r="A13" s="916"/>
      <c r="B13" s="912"/>
      <c r="C13" s="912"/>
      <c r="D13" s="912"/>
      <c r="E13" s="912"/>
      <c r="F13" s="912"/>
      <c r="G13" s="912"/>
      <c r="H13" s="912"/>
      <c r="L13" s="922"/>
      <c r="M13" s="922"/>
      <c r="N13" s="923"/>
    </row>
    <row r="14" spans="1:15" ht="45" customHeight="1">
      <c r="A14" s="916"/>
      <c r="B14" s="912"/>
      <c r="C14" s="1484" t="s">
        <v>1687</v>
      </c>
      <c r="D14" s="1484"/>
      <c r="E14" s="1484"/>
      <c r="F14" s="1484"/>
      <c r="G14" s="1484"/>
      <c r="H14" s="1484"/>
      <c r="I14" s="1484"/>
      <c r="J14" s="1484"/>
      <c r="K14" s="1484"/>
      <c r="L14" s="1484"/>
      <c r="M14" s="922"/>
      <c r="N14" s="923"/>
    </row>
    <row r="15" spans="1:15" ht="12.75" customHeight="1">
      <c r="A15" s="916"/>
      <c r="B15" s="912"/>
      <c r="C15" s="912"/>
      <c r="D15" s="912"/>
      <c r="E15" s="912"/>
      <c r="F15" s="912"/>
      <c r="G15" s="912"/>
      <c r="H15" s="912"/>
      <c r="L15" s="922"/>
      <c r="M15" s="922"/>
      <c r="N15" s="923"/>
    </row>
    <row r="16" spans="1:15" ht="15" customHeight="1">
      <c r="B16" s="924"/>
    </row>
    <row r="17" spans="1:13" ht="26.25" customHeight="1">
      <c r="A17" s="1481" t="s">
        <v>1688</v>
      </c>
      <c r="B17" s="1481"/>
      <c r="C17" s="1481"/>
      <c r="D17" s="1481"/>
      <c r="E17" s="1481"/>
      <c r="F17" s="1481"/>
      <c r="G17" s="1481"/>
      <c r="H17" s="1481"/>
      <c r="I17" s="1481"/>
      <c r="J17" s="1481"/>
      <c r="K17" s="1481"/>
      <c r="L17" s="1481"/>
      <c r="M17" s="1481"/>
    </row>
    <row r="18" spans="1:13" ht="26.25" customHeight="1">
      <c r="A18" s="1481"/>
      <c r="B18" s="1481"/>
      <c r="C18" s="1481"/>
      <c r="D18" s="1481"/>
      <c r="E18" s="1481"/>
      <c r="F18" s="1481"/>
      <c r="G18" s="1481"/>
      <c r="H18" s="1481"/>
      <c r="I18" s="1481"/>
      <c r="J18" s="1481"/>
      <c r="K18" s="1481"/>
      <c r="L18" s="1481"/>
      <c r="M18" s="1481"/>
    </row>
    <row r="19" spans="1:13" ht="26.25" customHeight="1">
      <c r="A19" s="1481" t="s">
        <v>1672</v>
      </c>
      <c r="B19" s="1481"/>
      <c r="C19" s="1481"/>
      <c r="D19" s="1481"/>
      <c r="E19" s="1481"/>
      <c r="F19" s="1481"/>
      <c r="G19" s="1481"/>
      <c r="H19" s="1481"/>
      <c r="I19" s="1481"/>
      <c r="J19" s="1481"/>
      <c r="K19" s="1481"/>
      <c r="L19" s="1481"/>
      <c r="M19" s="1481"/>
    </row>
    <row r="20" spans="1:13" ht="26.25" customHeight="1">
      <c r="A20" s="1481"/>
      <c r="B20" s="1481"/>
      <c r="C20" s="1481"/>
      <c r="D20" s="1481"/>
      <c r="E20" s="1481"/>
      <c r="F20" s="1481"/>
      <c r="G20" s="1481"/>
      <c r="H20" s="1481"/>
      <c r="I20" s="1481"/>
      <c r="J20" s="1481"/>
      <c r="K20" s="1481"/>
      <c r="L20" s="1481"/>
      <c r="M20" s="1481"/>
    </row>
    <row r="21" spans="1:13" ht="15" customHeight="1">
      <c r="B21" s="902"/>
      <c r="C21" s="924"/>
      <c r="D21" s="924"/>
      <c r="E21" s="924"/>
      <c r="F21" s="924"/>
      <c r="G21" s="924"/>
      <c r="H21" s="924"/>
      <c r="I21" s="924"/>
      <c r="J21" s="924"/>
      <c r="K21" s="924"/>
      <c r="L21" s="924"/>
      <c r="M21" s="924"/>
    </row>
    <row r="22" spans="1:13" ht="26.25" customHeight="1">
      <c r="B22" s="902"/>
      <c r="C22" s="924"/>
      <c r="D22" s="924"/>
      <c r="E22" s="924"/>
      <c r="F22" s="924"/>
      <c r="G22" s="924"/>
      <c r="H22" s="924"/>
      <c r="I22" s="924"/>
      <c r="J22" s="924"/>
      <c r="K22" s="924"/>
      <c r="L22" s="924"/>
      <c r="M22" s="925" t="s">
        <v>1673</v>
      </c>
    </row>
    <row r="23" spans="1:13" ht="26.25" customHeight="1">
      <c r="B23" s="902"/>
      <c r="C23" s="924"/>
      <c r="D23" s="924"/>
      <c r="E23" s="924"/>
      <c r="F23" s="924"/>
      <c r="G23" s="924"/>
      <c r="H23" s="924"/>
      <c r="I23" s="924"/>
      <c r="J23" s="924"/>
      <c r="K23" s="924"/>
      <c r="L23" s="924"/>
      <c r="M23" s="926"/>
    </row>
    <row r="24" spans="1:13" ht="26.25" customHeight="1">
      <c r="B24" s="902"/>
      <c r="C24" s="924"/>
      <c r="D24" s="924"/>
      <c r="E24" s="924"/>
      <c r="F24" s="924"/>
      <c r="G24" s="924"/>
      <c r="H24" s="924"/>
      <c r="I24" s="924"/>
      <c r="J24" s="924"/>
      <c r="K24" s="924"/>
      <c r="L24" s="924"/>
      <c r="M24" s="924"/>
    </row>
    <row r="25" spans="1:13" ht="26.25" customHeight="1">
      <c r="A25" s="924"/>
      <c r="B25" s="924"/>
      <c r="C25" s="924"/>
      <c r="D25" s="924"/>
      <c r="E25" s="924"/>
      <c r="F25" s="924"/>
      <c r="G25" s="924"/>
      <c r="H25" s="927" t="s">
        <v>1674</v>
      </c>
      <c r="I25" s="924"/>
      <c r="J25" s="924"/>
      <c r="K25" s="924"/>
    </row>
    <row r="26" spans="1:13" ht="26.25" customHeight="1">
      <c r="A26" s="924"/>
      <c r="B26" s="924"/>
      <c r="C26" s="924"/>
      <c r="D26" s="924"/>
      <c r="E26" s="924"/>
      <c r="F26" s="924"/>
      <c r="G26" s="924"/>
      <c r="H26" s="927"/>
      <c r="I26" s="924"/>
      <c r="J26" s="924"/>
      <c r="K26" s="924"/>
    </row>
    <row r="27" spans="1:13" ht="26.25" customHeight="1">
      <c r="A27" s="924"/>
      <c r="B27" s="924"/>
      <c r="C27" s="924"/>
      <c r="D27" s="924"/>
      <c r="E27" s="924"/>
      <c r="F27" s="924"/>
      <c r="G27" s="924"/>
    </row>
    <row r="28" spans="1:13" ht="26.25" customHeight="1">
      <c r="A28" s="928"/>
      <c r="B28" s="928"/>
      <c r="C28" s="928"/>
      <c r="D28" s="905" t="s">
        <v>1689</v>
      </c>
      <c r="E28" s="905"/>
      <c r="F28" s="905"/>
      <c r="G28" s="905"/>
      <c r="H28" s="929"/>
      <c r="I28" s="905"/>
      <c r="J28" s="907"/>
      <c r="K28" s="907"/>
      <c r="L28" s="906"/>
      <c r="M28" s="906"/>
    </row>
    <row r="29" spans="1:13" ht="26.25" customHeight="1">
      <c r="A29" s="928"/>
      <c r="B29" s="928"/>
      <c r="C29" s="928"/>
      <c r="D29" s="905" t="s">
        <v>1675</v>
      </c>
      <c r="E29" s="905"/>
      <c r="F29" s="905"/>
      <c r="G29" s="905"/>
      <c r="H29" s="929"/>
      <c r="I29" s="905"/>
      <c r="J29" s="907"/>
      <c r="K29" s="907"/>
      <c r="L29" s="906"/>
      <c r="M29" s="906"/>
    </row>
    <row r="30" spans="1:13" ht="26.25" customHeight="1">
      <c r="A30" s="928"/>
      <c r="B30" s="928"/>
      <c r="C30" s="928"/>
      <c r="D30" s="905"/>
      <c r="E30" s="905"/>
      <c r="F30" s="905"/>
      <c r="G30" s="905"/>
      <c r="H30" s="929"/>
      <c r="I30" s="930"/>
      <c r="J30" s="907"/>
      <c r="K30" s="907"/>
      <c r="L30" s="931"/>
      <c r="M30" s="931"/>
    </row>
    <row r="31" spans="1:13" ht="26.25" customHeight="1">
      <c r="A31" s="928"/>
      <c r="B31" s="928"/>
      <c r="C31" s="928"/>
      <c r="D31" s="918"/>
      <c r="E31" s="918"/>
      <c r="F31" s="918"/>
      <c r="G31" s="918"/>
      <c r="H31" s="931"/>
      <c r="I31" s="931"/>
      <c r="J31" s="931"/>
      <c r="K31" s="931"/>
      <c r="L31" s="931"/>
      <c r="M31" s="931"/>
    </row>
    <row r="32" spans="1:13" ht="26.25" customHeight="1">
      <c r="A32" s="928"/>
      <c r="B32" s="928"/>
      <c r="C32" s="928"/>
      <c r="D32" s="918"/>
      <c r="E32" s="918"/>
      <c r="F32" s="918"/>
      <c r="G32" s="918"/>
      <c r="H32" s="906"/>
      <c r="I32" s="906"/>
      <c r="J32" s="906"/>
      <c r="K32" s="906"/>
      <c r="L32" s="907"/>
      <c r="M32" s="931"/>
    </row>
    <row r="33" spans="1:15" ht="26.25" customHeight="1">
      <c r="A33" s="928"/>
      <c r="B33" s="928"/>
      <c r="C33" s="928"/>
      <c r="D33" s="928"/>
      <c r="E33" s="928"/>
      <c r="F33" s="928"/>
      <c r="G33" s="928"/>
      <c r="M33" s="925" t="s">
        <v>1676</v>
      </c>
      <c r="O33" s="932"/>
    </row>
    <row r="34" spans="1:15" ht="26.25" customHeight="1">
      <c r="A34" s="928"/>
      <c r="B34" s="928"/>
      <c r="C34" s="928"/>
      <c r="D34" s="928"/>
      <c r="E34" s="928"/>
      <c r="F34" s="928"/>
      <c r="G34" s="928"/>
      <c r="L34" s="928"/>
      <c r="M34" s="928"/>
      <c r="N34" s="932"/>
      <c r="O34" s="932"/>
    </row>
    <row r="35" spans="1:15" ht="26.25" customHeight="1">
      <c r="A35" s="928"/>
      <c r="B35" s="928"/>
      <c r="C35" s="928"/>
      <c r="D35" s="928"/>
      <c r="E35" s="928"/>
      <c r="F35" s="928"/>
      <c r="G35" s="928"/>
      <c r="L35" s="928"/>
      <c r="M35" s="928"/>
      <c r="N35" s="932"/>
      <c r="O35" s="932"/>
    </row>
    <row r="36" spans="1:15" ht="26.25" customHeight="1">
      <c r="A36" s="928"/>
      <c r="B36" s="928"/>
      <c r="M36" s="928"/>
      <c r="N36" s="932"/>
      <c r="O36" s="932"/>
    </row>
    <row r="37" spans="1:15" ht="26.25" customHeight="1">
      <c r="A37" s="928"/>
      <c r="B37" s="928"/>
      <c r="C37" s="928"/>
      <c r="D37" s="928"/>
      <c r="E37" s="928"/>
      <c r="F37" s="928"/>
      <c r="G37" s="928"/>
      <c r="M37" s="928"/>
      <c r="N37" s="932"/>
      <c r="O37" s="932"/>
    </row>
    <row r="38" spans="1:15" ht="26.25" customHeight="1">
      <c r="A38" s="928"/>
      <c r="B38" s="928"/>
      <c r="C38" s="928"/>
      <c r="D38" s="928"/>
      <c r="E38" s="928"/>
      <c r="F38" s="928"/>
      <c r="G38" s="928"/>
      <c r="M38" s="928"/>
      <c r="N38" s="932"/>
      <c r="O38" s="932"/>
    </row>
    <row r="39" spans="1:15" ht="26.25" customHeight="1">
      <c r="A39" s="928"/>
      <c r="B39" s="928"/>
      <c r="C39" s="928"/>
      <c r="D39" s="928"/>
      <c r="E39" s="928"/>
      <c r="F39" s="928"/>
      <c r="G39" s="928"/>
      <c r="M39" s="928"/>
      <c r="N39" s="932"/>
      <c r="O39" s="932"/>
    </row>
    <row r="40" spans="1:15" ht="26.25" customHeight="1">
      <c r="A40" s="928"/>
      <c r="B40" s="928"/>
      <c r="C40" s="928"/>
      <c r="D40" s="928"/>
      <c r="E40" s="928"/>
      <c r="F40" s="928"/>
      <c r="G40" s="928"/>
      <c r="M40" s="928"/>
      <c r="N40" s="932"/>
      <c r="O40" s="932"/>
    </row>
    <row r="41" spans="1:15" ht="26.25" customHeight="1">
      <c r="A41" s="928"/>
      <c r="B41" s="928"/>
      <c r="C41" s="928"/>
      <c r="D41" s="928"/>
      <c r="E41" s="928"/>
      <c r="F41" s="928"/>
      <c r="G41" s="928"/>
      <c r="M41" s="928"/>
      <c r="N41" s="932"/>
      <c r="O41" s="932"/>
    </row>
    <row r="42" spans="1:15" ht="26.25" customHeight="1">
      <c r="A42" s="928"/>
      <c r="B42" s="928"/>
      <c r="C42" s="928"/>
      <c r="D42" s="928"/>
      <c r="E42" s="928"/>
      <c r="F42" s="928"/>
      <c r="G42" s="928"/>
      <c r="H42" s="928"/>
      <c r="I42" s="928"/>
      <c r="J42" s="928"/>
      <c r="K42" s="928"/>
      <c r="L42" s="928"/>
      <c r="M42" s="928"/>
      <c r="N42" s="932"/>
      <c r="O42" s="932"/>
    </row>
    <row r="43" spans="1:15" ht="26.25" customHeight="1">
      <c r="A43" s="928"/>
      <c r="B43" s="928"/>
      <c r="C43" s="928"/>
      <c r="D43" s="928"/>
      <c r="E43" s="928"/>
      <c r="F43" s="928"/>
      <c r="G43" s="928"/>
      <c r="H43" s="928"/>
      <c r="I43" s="928"/>
      <c r="J43" s="928"/>
      <c r="K43" s="928"/>
      <c r="L43" s="928"/>
      <c r="M43" s="928"/>
      <c r="N43" s="932"/>
      <c r="O43" s="932"/>
    </row>
    <row r="44" spans="1:15" ht="26.25" customHeight="1">
      <c r="A44" s="928"/>
      <c r="B44" s="928"/>
      <c r="C44" s="928"/>
      <c r="D44" s="928"/>
      <c r="E44" s="928"/>
      <c r="F44" s="928"/>
      <c r="G44" s="928"/>
      <c r="H44" s="928"/>
      <c r="I44" s="928"/>
      <c r="J44" s="928"/>
      <c r="K44" s="928"/>
      <c r="L44" s="928"/>
      <c r="M44" s="928"/>
      <c r="N44" s="932"/>
      <c r="O44" s="932"/>
    </row>
    <row r="45" spans="1:15" ht="26.25" customHeight="1">
      <c r="A45" s="928"/>
      <c r="B45" s="928"/>
      <c r="C45" s="928"/>
      <c r="D45" s="928"/>
      <c r="E45" s="928"/>
      <c r="F45" s="928"/>
      <c r="G45" s="928"/>
      <c r="H45" s="928"/>
      <c r="I45" s="928"/>
      <c r="J45" s="928"/>
      <c r="K45" s="928"/>
      <c r="L45" s="928"/>
      <c r="M45" s="928"/>
      <c r="N45" s="932"/>
      <c r="O45" s="932"/>
    </row>
    <row r="46" spans="1:15" ht="26.25" customHeight="1">
      <c r="A46" s="928"/>
      <c r="B46" s="928"/>
      <c r="C46" s="928"/>
      <c r="D46" s="928"/>
      <c r="E46" s="928"/>
      <c r="F46" s="928"/>
      <c r="G46" s="928"/>
      <c r="H46" s="928"/>
      <c r="I46" s="928"/>
      <c r="J46" s="928"/>
      <c r="K46" s="928"/>
      <c r="L46" s="928"/>
      <c r="M46" s="928"/>
      <c r="N46" s="932"/>
      <c r="O46" s="932"/>
    </row>
    <row r="47" spans="1:15" ht="26.25" customHeight="1">
      <c r="A47" s="928"/>
      <c r="B47" s="928"/>
      <c r="C47" s="928"/>
      <c r="D47" s="928"/>
      <c r="E47" s="928"/>
      <c r="F47" s="928"/>
      <c r="G47" s="928"/>
      <c r="H47" s="928"/>
      <c r="I47" s="928"/>
      <c r="J47" s="928"/>
      <c r="K47" s="928"/>
      <c r="L47" s="928"/>
      <c r="M47" s="928"/>
      <c r="N47" s="932"/>
      <c r="O47" s="932"/>
    </row>
    <row r="48" spans="1:15" ht="26.25" customHeight="1">
      <c r="A48" s="928"/>
      <c r="B48" s="928"/>
      <c r="C48" s="928"/>
      <c r="D48" s="928"/>
      <c r="E48" s="928"/>
      <c r="F48" s="928"/>
      <c r="G48" s="928"/>
      <c r="H48" s="928"/>
      <c r="I48" s="928"/>
      <c r="J48" s="928"/>
      <c r="K48" s="928"/>
      <c r="L48" s="928"/>
      <c r="M48" s="928"/>
      <c r="N48" s="932"/>
      <c r="O48" s="932"/>
    </row>
    <row r="49" spans="1:15" ht="26.25" customHeight="1">
      <c r="A49" s="928"/>
      <c r="B49" s="928"/>
      <c r="C49" s="928"/>
      <c r="D49" s="928"/>
      <c r="E49" s="928"/>
      <c r="F49" s="928"/>
      <c r="G49" s="928"/>
      <c r="H49" s="928"/>
      <c r="I49" s="928"/>
      <c r="J49" s="928"/>
      <c r="K49" s="928"/>
      <c r="L49" s="928"/>
      <c r="M49" s="928"/>
      <c r="N49" s="932"/>
      <c r="O49" s="932"/>
    </row>
    <row r="50" spans="1:15" ht="24">
      <c r="A50" s="928"/>
      <c r="B50" s="928"/>
      <c r="C50" s="928"/>
      <c r="D50" s="928"/>
      <c r="E50" s="928"/>
      <c r="F50" s="928"/>
      <c r="G50" s="928"/>
      <c r="H50" s="928"/>
      <c r="I50" s="928"/>
      <c r="J50" s="928"/>
      <c r="K50" s="928"/>
      <c r="L50" s="928"/>
      <c r="M50" s="916"/>
      <c r="N50" s="933"/>
      <c r="O50" s="933"/>
    </row>
    <row r="51" spans="1:15" ht="24">
      <c r="A51" s="916"/>
      <c r="B51" s="916"/>
      <c r="C51" s="916"/>
      <c r="D51" s="916"/>
      <c r="E51" s="916"/>
      <c r="F51" s="916"/>
      <c r="G51" s="916"/>
      <c r="H51" s="916"/>
      <c r="I51" s="916"/>
      <c r="J51" s="916"/>
      <c r="K51" s="916"/>
      <c r="L51" s="916"/>
      <c r="M51" s="916"/>
      <c r="N51" s="933"/>
      <c r="O51" s="933"/>
    </row>
    <row r="52" spans="1:15" ht="24">
      <c r="A52" s="916"/>
      <c r="B52" s="916"/>
      <c r="C52" s="916"/>
      <c r="D52" s="916"/>
      <c r="E52" s="916"/>
      <c r="F52" s="916"/>
      <c r="G52" s="916"/>
      <c r="H52" s="916"/>
      <c r="I52" s="916"/>
      <c r="J52" s="916"/>
      <c r="K52" s="916"/>
      <c r="L52" s="916"/>
      <c r="M52" s="916"/>
      <c r="N52" s="933"/>
      <c r="O52" s="933"/>
    </row>
    <row r="53" spans="1:15">
      <c r="A53" s="916"/>
      <c r="B53" s="916"/>
      <c r="C53" s="916"/>
      <c r="D53" s="916"/>
      <c r="E53" s="916"/>
      <c r="F53" s="916"/>
      <c r="G53" s="916"/>
      <c r="H53" s="916"/>
      <c r="I53" s="916"/>
      <c r="J53" s="916"/>
      <c r="K53" s="916"/>
      <c r="L53" s="916"/>
    </row>
  </sheetData>
  <sheetProtection formatCells="0" formatColumns="0" formatRows="0" insertColumns="0" insertRows="0" selectLockedCells="1"/>
  <mergeCells count="7">
    <mergeCell ref="A19:M20"/>
    <mergeCell ref="L2:M2"/>
    <mergeCell ref="K6:M6"/>
    <mergeCell ref="K7:M7"/>
    <mergeCell ref="K8:M8"/>
    <mergeCell ref="C14:L14"/>
    <mergeCell ref="A17:M18"/>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DB3B2-E29A-459E-BCF2-520C7B72A832}">
  <sheetPr>
    <tabColor rgb="FFFFC000"/>
  </sheetPr>
  <dimension ref="A1:BS91"/>
  <sheetViews>
    <sheetView showGridLines="0" view="pageBreakPreview" zoomScaleNormal="100" zoomScaleSheetLayoutView="100" workbookViewId="0">
      <selection activeCell="Y54" sqref="Y54"/>
    </sheetView>
  </sheetViews>
  <sheetFormatPr defaultColWidth="8" defaultRowHeight="12"/>
  <cols>
    <col min="1" max="1" width="2.375" style="598" customWidth="1"/>
    <col min="2" max="4" width="2" style="598" customWidth="1"/>
    <col min="5" max="6" width="2.375" style="598" customWidth="1"/>
    <col min="7" max="11" width="2" style="598" customWidth="1"/>
    <col min="12" max="14" width="2.625" style="598" customWidth="1"/>
    <col min="15" max="17" width="3.125" style="598" customWidth="1"/>
    <col min="18" max="20" width="1.875" style="598" customWidth="1"/>
    <col min="21" max="21" width="2.125" style="598" customWidth="1"/>
    <col min="22" max="22" width="1.625" style="598" customWidth="1"/>
    <col min="23" max="23" width="2.125" style="598" customWidth="1"/>
    <col min="24" max="28" width="2.625" style="598" customWidth="1"/>
    <col min="29" max="29" width="2.375" style="598" customWidth="1"/>
    <col min="30" max="33" width="4.625" style="598" customWidth="1"/>
    <col min="34" max="36" width="2.625" style="598" customWidth="1"/>
    <col min="37" max="47" width="2" style="598" customWidth="1"/>
    <col min="48" max="50" width="2.125" style="598" customWidth="1"/>
    <col min="51" max="54" width="1.875" style="598" customWidth="1"/>
    <col min="55" max="57" width="2.625" style="598" customWidth="1"/>
    <col min="58" max="64" width="1.875" style="598" customWidth="1"/>
    <col min="65" max="66" width="2.125" style="598" customWidth="1"/>
    <col min="67" max="68" width="8" style="598" hidden="1" customWidth="1"/>
    <col min="69" max="69" width="8" style="598" customWidth="1"/>
    <col min="70" max="16384" width="8" style="598"/>
  </cols>
  <sheetData>
    <row r="1" spans="1:70" ht="14.1" customHeight="1">
      <c r="A1" s="2836" t="s">
        <v>1529</v>
      </c>
      <c r="B1" s="2836"/>
      <c r="C1" s="2836"/>
      <c r="D1" s="2836"/>
      <c r="E1" s="2836"/>
      <c r="F1" s="2836"/>
      <c r="G1" s="2836"/>
      <c r="H1" s="2836"/>
      <c r="I1" s="2836"/>
      <c r="J1" s="2836"/>
      <c r="K1" s="2836"/>
      <c r="L1" s="2836"/>
      <c r="M1" s="2836"/>
      <c r="N1" s="2836"/>
      <c r="O1" s="2836"/>
      <c r="P1" s="2836"/>
      <c r="Q1" s="2836"/>
      <c r="R1" s="2836"/>
      <c r="S1" s="2836"/>
      <c r="T1" s="2836"/>
      <c r="U1" s="2836"/>
      <c r="V1" s="2836"/>
      <c r="W1" s="2836"/>
      <c r="X1" s="2836"/>
      <c r="Y1" s="2836"/>
      <c r="Z1" s="2836"/>
      <c r="AA1" s="2836"/>
      <c r="AB1" s="2836"/>
      <c r="AC1" s="2836"/>
      <c r="AD1" s="2836"/>
      <c r="AE1" s="2836"/>
      <c r="AF1" s="2836"/>
      <c r="AG1" s="2836"/>
      <c r="AH1" s="2836"/>
      <c r="AI1" s="2836"/>
      <c r="AJ1" s="2836"/>
      <c r="AK1" s="2836"/>
      <c r="AL1" s="2836"/>
      <c r="AM1" s="2836"/>
      <c r="AN1" s="2836"/>
      <c r="AO1" s="2836"/>
      <c r="AP1" s="2836"/>
      <c r="AQ1" s="2836"/>
      <c r="AR1" s="2836"/>
      <c r="AS1" s="2836"/>
      <c r="AT1" s="2836"/>
      <c r="AU1" s="2836"/>
      <c r="AV1" s="2836"/>
      <c r="AW1" s="2836"/>
      <c r="AX1" s="2836"/>
      <c r="AY1" s="2836"/>
      <c r="AZ1" s="2836"/>
      <c r="BA1" s="2836"/>
      <c r="BB1" s="2836"/>
      <c r="BC1" s="2836"/>
      <c r="BD1" s="2836"/>
      <c r="BE1" s="2836"/>
      <c r="BF1" s="2836"/>
      <c r="BG1" s="2836"/>
      <c r="BH1" s="2836"/>
      <c r="BI1" s="2836"/>
      <c r="BJ1" s="2836"/>
      <c r="BK1" s="2836"/>
      <c r="BL1" s="2836"/>
      <c r="BN1" s="382"/>
      <c r="BO1" s="382"/>
      <c r="BP1" s="382"/>
      <c r="BQ1" s="382"/>
      <c r="BR1" s="382"/>
    </row>
    <row r="2" spans="1:70" ht="5.0999999999999996" customHeight="1"/>
    <row r="3" spans="1:70" ht="14.1" customHeight="1">
      <c r="A3" s="2838" t="s">
        <v>1501</v>
      </c>
      <c r="B3" s="2838"/>
      <c r="C3" s="2838"/>
      <c r="D3" s="2838"/>
      <c r="E3" s="2838"/>
      <c r="F3" s="2838"/>
      <c r="G3" s="2838"/>
      <c r="H3" s="2838"/>
      <c r="I3" s="2838"/>
      <c r="J3" s="2838"/>
      <c r="K3" s="2838"/>
      <c r="L3" s="2838"/>
      <c r="M3" s="2838"/>
      <c r="N3" s="2838"/>
      <c r="O3" s="2838"/>
      <c r="P3" s="2838"/>
      <c r="Q3" s="2838"/>
      <c r="R3" s="2838"/>
      <c r="S3" s="2838"/>
      <c r="T3" s="2838"/>
      <c r="U3" s="2838"/>
      <c r="V3" s="2838"/>
      <c r="W3" s="2838"/>
      <c r="X3" s="2838"/>
      <c r="Y3" s="2838"/>
      <c r="Z3" s="2838"/>
      <c r="AA3" s="2838"/>
      <c r="AB3" s="2838"/>
      <c r="AC3" s="2838"/>
      <c r="AD3" s="2838"/>
      <c r="AE3" s="2838"/>
      <c r="AF3" s="2838"/>
      <c r="AG3" s="2838"/>
      <c r="AH3" s="2838"/>
      <c r="AI3" s="2838"/>
      <c r="AJ3" s="2838"/>
      <c r="AK3" s="2838"/>
      <c r="AL3" s="2838"/>
      <c r="AM3" s="2838"/>
      <c r="AN3" s="2838"/>
      <c r="AO3" s="2838"/>
      <c r="AP3" s="2838"/>
      <c r="AQ3" s="2838"/>
      <c r="AR3" s="2838"/>
      <c r="AS3" s="2838"/>
      <c r="AT3" s="2838"/>
      <c r="AU3" s="2838"/>
      <c r="AV3" s="2838"/>
      <c r="AW3" s="2838"/>
      <c r="AX3" s="2838"/>
      <c r="AY3" s="2838"/>
      <c r="AZ3" s="2838"/>
      <c r="BA3" s="2838"/>
      <c r="BB3" s="2838"/>
      <c r="BC3" s="2838"/>
      <c r="BD3" s="2838"/>
      <c r="BE3" s="2838"/>
      <c r="BF3" s="2838"/>
      <c r="BG3" s="2838"/>
      <c r="BH3" s="2838"/>
      <c r="BI3" s="2838"/>
      <c r="BJ3" s="2838"/>
      <c r="BK3" s="2838"/>
      <c r="BL3" s="2838"/>
    </row>
    <row r="4" spans="1:70" ht="6.95" customHeight="1" thickBot="1">
      <c r="A4" s="735"/>
      <c r="B4" s="735"/>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row>
    <row r="5" spans="1:70" s="224" customFormat="1" ht="12.95" customHeight="1">
      <c r="A5" s="3423" t="s">
        <v>56</v>
      </c>
      <c r="B5" s="3425" t="s">
        <v>57</v>
      </c>
      <c r="C5" s="3426"/>
      <c r="D5" s="3426"/>
      <c r="E5" s="3426"/>
      <c r="F5" s="3427"/>
      <c r="G5" s="3425" t="s">
        <v>52</v>
      </c>
      <c r="H5" s="3426"/>
      <c r="I5" s="3426"/>
      <c r="J5" s="3426"/>
      <c r="K5" s="3426"/>
      <c r="L5" s="3427"/>
      <c r="M5" s="3814" t="s">
        <v>53</v>
      </c>
      <c r="N5" s="3433" t="s">
        <v>947</v>
      </c>
      <c r="O5" s="3436" t="s">
        <v>977</v>
      </c>
      <c r="P5" s="3437"/>
      <c r="Q5" s="3438"/>
      <c r="R5" s="3436" t="s">
        <v>95</v>
      </c>
      <c r="S5" s="3437"/>
      <c r="T5" s="3438"/>
      <c r="U5" s="3425" t="s">
        <v>58</v>
      </c>
      <c r="V5" s="3426"/>
      <c r="W5" s="3426"/>
      <c r="X5" s="3426"/>
      <c r="Y5" s="3426"/>
      <c r="Z5" s="3426"/>
      <c r="AA5" s="3426"/>
      <c r="AB5" s="3426"/>
      <c r="AC5" s="3426"/>
      <c r="AD5" s="3822" t="s">
        <v>1277</v>
      </c>
      <c r="AE5" s="3823"/>
      <c r="AF5" s="3823"/>
      <c r="AG5" s="3824"/>
      <c r="AH5" s="3459" t="s">
        <v>1452</v>
      </c>
      <c r="AI5" s="3460"/>
      <c r="AJ5" s="3460"/>
      <c r="AK5" s="3460"/>
      <c r="AL5" s="3460"/>
      <c r="AM5" s="3460"/>
      <c r="AN5" s="3460"/>
      <c r="AO5" s="3460"/>
      <c r="AP5" s="3460"/>
      <c r="AQ5" s="3460"/>
      <c r="AR5" s="3460"/>
      <c r="AS5" s="3465" t="s">
        <v>1215</v>
      </c>
      <c r="AT5" s="3466"/>
      <c r="AU5" s="3825"/>
      <c r="AV5" s="3828" t="s">
        <v>260</v>
      </c>
      <c r="AW5" s="3829"/>
      <c r="AX5" s="3830"/>
      <c r="AY5" s="3834" t="s">
        <v>1450</v>
      </c>
      <c r="AZ5" s="3835"/>
      <c r="BA5" s="3835"/>
      <c r="BB5" s="3836"/>
      <c r="BC5" s="3484" t="s">
        <v>1631</v>
      </c>
      <c r="BD5" s="3437"/>
      <c r="BE5" s="3437"/>
      <c r="BF5" s="3437"/>
      <c r="BG5" s="3437"/>
      <c r="BH5" s="3437"/>
      <c r="BI5" s="3437"/>
      <c r="BJ5" s="3437"/>
      <c r="BK5" s="3437"/>
      <c r="BL5" s="3485"/>
    </row>
    <row r="6" spans="1:70" s="224" customFormat="1" ht="12.95" customHeight="1">
      <c r="A6" s="3424"/>
      <c r="B6" s="3207"/>
      <c r="C6" s="3394"/>
      <c r="D6" s="3394"/>
      <c r="E6" s="3394"/>
      <c r="F6" s="3270"/>
      <c r="G6" s="3207"/>
      <c r="H6" s="3394"/>
      <c r="I6" s="3394"/>
      <c r="J6" s="3394"/>
      <c r="K6" s="3394"/>
      <c r="L6" s="3270"/>
      <c r="M6" s="3815"/>
      <c r="N6" s="3434"/>
      <c r="O6" s="3261"/>
      <c r="P6" s="3262"/>
      <c r="Q6" s="3263"/>
      <c r="R6" s="3261"/>
      <c r="S6" s="3262"/>
      <c r="T6" s="3263"/>
      <c r="U6" s="3208"/>
      <c r="V6" s="3439"/>
      <c r="W6" s="3439"/>
      <c r="X6" s="3439"/>
      <c r="Y6" s="3439"/>
      <c r="Z6" s="3439"/>
      <c r="AA6" s="3439"/>
      <c r="AB6" s="3439"/>
      <c r="AC6" s="3439"/>
      <c r="AD6" s="3843" t="s">
        <v>1042</v>
      </c>
      <c r="AE6" s="3378"/>
      <c r="AF6" s="3377" t="s">
        <v>1043</v>
      </c>
      <c r="AG6" s="3379"/>
      <c r="AH6" s="3462"/>
      <c r="AI6" s="3463"/>
      <c r="AJ6" s="3463"/>
      <c r="AK6" s="3463"/>
      <c r="AL6" s="3463"/>
      <c r="AM6" s="3463"/>
      <c r="AN6" s="3463"/>
      <c r="AO6" s="3463"/>
      <c r="AP6" s="3463"/>
      <c r="AQ6" s="3463"/>
      <c r="AR6" s="3463"/>
      <c r="AS6" s="3412"/>
      <c r="AT6" s="3413"/>
      <c r="AU6" s="3826"/>
      <c r="AV6" s="3831"/>
      <c r="AW6" s="3832"/>
      <c r="AX6" s="3833"/>
      <c r="AY6" s="3837"/>
      <c r="AZ6" s="3838"/>
      <c r="BA6" s="3838"/>
      <c r="BB6" s="3839"/>
      <c r="BC6" s="3486"/>
      <c r="BD6" s="3265"/>
      <c r="BE6" s="3265"/>
      <c r="BF6" s="3265"/>
      <c r="BG6" s="3265"/>
      <c r="BH6" s="3265"/>
      <c r="BI6" s="3265"/>
      <c r="BJ6" s="3265"/>
      <c r="BK6" s="3265"/>
      <c r="BL6" s="3487"/>
    </row>
    <row r="7" spans="1:70" s="224" customFormat="1" ht="15" customHeight="1">
      <c r="A7" s="3424"/>
      <c r="B7" s="3207"/>
      <c r="C7" s="3394"/>
      <c r="D7" s="3394"/>
      <c r="E7" s="3394"/>
      <c r="F7" s="3270"/>
      <c r="G7" s="3207"/>
      <c r="H7" s="3394"/>
      <c r="I7" s="3394"/>
      <c r="J7" s="3394"/>
      <c r="K7" s="3394"/>
      <c r="L7" s="3270"/>
      <c r="M7" s="3815"/>
      <c r="N7" s="3434"/>
      <c r="O7" s="3272"/>
      <c r="P7" s="3273"/>
      <c r="Q7" s="3274"/>
      <c r="R7" s="3261"/>
      <c r="S7" s="3262"/>
      <c r="T7" s="3263"/>
      <c r="U7" s="3440" t="s">
        <v>59</v>
      </c>
      <c r="V7" s="3441"/>
      <c r="W7" s="3441"/>
      <c r="X7" s="3441"/>
      <c r="Y7" s="3441"/>
      <c r="Z7" s="3442" t="s">
        <v>61</v>
      </c>
      <c r="AA7" s="3443"/>
      <c r="AB7" s="3377" t="s">
        <v>97</v>
      </c>
      <c r="AC7" s="3378"/>
      <c r="AD7" s="3343"/>
      <c r="AE7" s="3262"/>
      <c r="AF7" s="3261"/>
      <c r="AG7" s="3263"/>
      <c r="AH7" s="3445" t="s">
        <v>1453</v>
      </c>
      <c r="AI7" s="3446"/>
      <c r="AJ7" s="3446"/>
      <c r="AK7" s="3446"/>
      <c r="AL7" s="3446"/>
      <c r="AM7" s="3446"/>
      <c r="AN7" s="3446"/>
      <c r="AO7" s="3446"/>
      <c r="AP7" s="3446"/>
      <c r="AQ7" s="3446"/>
      <c r="AR7" s="3446"/>
      <c r="AS7" s="3412"/>
      <c r="AT7" s="3413"/>
      <c r="AU7" s="3826"/>
      <c r="AV7" s="3816" t="s">
        <v>261</v>
      </c>
      <c r="AW7" s="3817"/>
      <c r="AX7" s="3818"/>
      <c r="AY7" s="3837"/>
      <c r="AZ7" s="3838"/>
      <c r="BA7" s="3838"/>
      <c r="BB7" s="3839"/>
      <c r="BC7" s="3451" t="s">
        <v>1454</v>
      </c>
      <c r="BD7" s="2025"/>
      <c r="BE7" s="2025"/>
      <c r="BF7" s="2025"/>
      <c r="BG7" s="2025"/>
      <c r="BH7" s="2025"/>
      <c r="BI7" s="2025"/>
      <c r="BJ7" s="2025"/>
      <c r="BK7" s="2025"/>
      <c r="BL7" s="3452"/>
    </row>
    <row r="8" spans="1:70" s="224" customFormat="1" ht="15" customHeight="1">
      <c r="A8" s="3424"/>
      <c r="B8" s="3309"/>
      <c r="C8" s="3428"/>
      <c r="D8" s="3428"/>
      <c r="E8" s="3428"/>
      <c r="F8" s="3429"/>
      <c r="G8" s="3207"/>
      <c r="H8" s="3394"/>
      <c r="I8" s="3394"/>
      <c r="J8" s="3394"/>
      <c r="K8" s="3394"/>
      <c r="L8" s="3270"/>
      <c r="M8" s="3815"/>
      <c r="N8" s="3434"/>
      <c r="O8" s="3412" t="s">
        <v>868</v>
      </c>
      <c r="P8" s="3413"/>
      <c r="Q8" s="3414"/>
      <c r="R8" s="3261"/>
      <c r="S8" s="3262"/>
      <c r="T8" s="3263"/>
      <c r="U8" s="3377" t="s">
        <v>1387</v>
      </c>
      <c r="V8" s="3378"/>
      <c r="W8" s="3378"/>
      <c r="X8" s="3377" t="s">
        <v>96</v>
      </c>
      <c r="Y8" s="3379"/>
      <c r="Z8" s="3444"/>
      <c r="AA8" s="3444"/>
      <c r="AB8" s="3261"/>
      <c r="AC8" s="3262"/>
      <c r="AD8" s="3343"/>
      <c r="AE8" s="3262"/>
      <c r="AF8" s="3261"/>
      <c r="AG8" s="3263"/>
      <c r="AH8" s="3415" t="s">
        <v>1205</v>
      </c>
      <c r="AI8" s="3416"/>
      <c r="AJ8" s="3417"/>
      <c r="AK8" s="3415" t="s">
        <v>259</v>
      </c>
      <c r="AL8" s="3416"/>
      <c r="AM8" s="3416"/>
      <c r="AN8" s="3417"/>
      <c r="AO8" s="3415" t="s">
        <v>1208</v>
      </c>
      <c r="AP8" s="3416"/>
      <c r="AQ8" s="3416"/>
      <c r="AR8" s="3417"/>
      <c r="AS8" s="3412"/>
      <c r="AT8" s="3413"/>
      <c r="AU8" s="3826"/>
      <c r="AV8" s="3819"/>
      <c r="AW8" s="3820"/>
      <c r="AX8" s="3821"/>
      <c r="AY8" s="3837"/>
      <c r="AZ8" s="3838"/>
      <c r="BA8" s="3838"/>
      <c r="BB8" s="3839"/>
      <c r="BC8" s="3451"/>
      <c r="BD8" s="2025"/>
      <c r="BE8" s="2025"/>
      <c r="BF8" s="2025"/>
      <c r="BG8" s="2025"/>
      <c r="BH8" s="2025"/>
      <c r="BI8" s="2025"/>
      <c r="BJ8" s="2025"/>
      <c r="BK8" s="2025"/>
      <c r="BL8" s="3452"/>
    </row>
    <row r="9" spans="1:70" s="224" customFormat="1" ht="15" customHeight="1">
      <c r="A9" s="3424"/>
      <c r="B9" s="3314" t="s">
        <v>264</v>
      </c>
      <c r="C9" s="3392"/>
      <c r="D9" s="3393"/>
      <c r="E9" s="3802" t="s">
        <v>263</v>
      </c>
      <c r="F9" s="3803"/>
      <c r="G9" s="3207"/>
      <c r="H9" s="3394"/>
      <c r="I9" s="3394"/>
      <c r="J9" s="3394"/>
      <c r="K9" s="3394"/>
      <c r="L9" s="3270"/>
      <c r="M9" s="3815"/>
      <c r="N9" s="3434"/>
      <c r="O9" s="3412"/>
      <c r="P9" s="3413"/>
      <c r="Q9" s="3414"/>
      <c r="R9" s="3261"/>
      <c r="S9" s="3262"/>
      <c r="T9" s="3263"/>
      <c r="U9" s="3261"/>
      <c r="V9" s="3262"/>
      <c r="W9" s="3262"/>
      <c r="X9" s="3261"/>
      <c r="Y9" s="3263"/>
      <c r="Z9" s="3444"/>
      <c r="AA9" s="3444"/>
      <c r="AB9" s="3261"/>
      <c r="AC9" s="3262"/>
      <c r="AD9" s="3844"/>
      <c r="AE9" s="3273"/>
      <c r="AF9" s="3272"/>
      <c r="AG9" s="3274"/>
      <c r="AH9" s="3400" t="s">
        <v>1206</v>
      </c>
      <c r="AI9" s="3401"/>
      <c r="AJ9" s="3402"/>
      <c r="AK9" s="3400" t="s">
        <v>950</v>
      </c>
      <c r="AL9" s="3401"/>
      <c r="AM9" s="3401"/>
      <c r="AN9" s="3402"/>
      <c r="AO9" s="3400" t="s">
        <v>1209</v>
      </c>
      <c r="AP9" s="3401"/>
      <c r="AQ9" s="3401"/>
      <c r="AR9" s="3402"/>
      <c r="AS9" s="3412"/>
      <c r="AT9" s="3413"/>
      <c r="AU9" s="3826"/>
      <c r="AV9" s="3806" t="s">
        <v>262</v>
      </c>
      <c r="AW9" s="3807"/>
      <c r="AX9" s="3808"/>
      <c r="AY9" s="3837"/>
      <c r="AZ9" s="3838"/>
      <c r="BA9" s="3838"/>
      <c r="BB9" s="3839"/>
      <c r="BC9" s="3451"/>
      <c r="BD9" s="2025"/>
      <c r="BE9" s="2025"/>
      <c r="BF9" s="2025"/>
      <c r="BG9" s="2025"/>
      <c r="BH9" s="2025"/>
      <c r="BI9" s="2025"/>
      <c r="BJ9" s="2025"/>
      <c r="BK9" s="2025"/>
      <c r="BL9" s="3452"/>
    </row>
    <row r="10" spans="1:70" s="224" customFormat="1" ht="15" customHeight="1">
      <c r="A10" s="3424"/>
      <c r="B10" s="3207"/>
      <c r="C10" s="3394"/>
      <c r="D10" s="3395"/>
      <c r="E10" s="3804"/>
      <c r="F10" s="3805"/>
      <c r="G10" s="3207"/>
      <c r="H10" s="3394"/>
      <c r="I10" s="3394"/>
      <c r="J10" s="3394"/>
      <c r="K10" s="3394"/>
      <c r="L10" s="3270"/>
      <c r="M10" s="3815"/>
      <c r="N10" s="3434"/>
      <c r="O10" s="3412"/>
      <c r="P10" s="3413"/>
      <c r="Q10" s="3414"/>
      <c r="R10" s="3261"/>
      <c r="S10" s="3262"/>
      <c r="T10" s="3263"/>
      <c r="U10" s="3261"/>
      <c r="V10" s="3262"/>
      <c r="W10" s="3262"/>
      <c r="X10" s="3261"/>
      <c r="Y10" s="3263"/>
      <c r="Z10" s="3444"/>
      <c r="AA10" s="3444"/>
      <c r="AB10" s="3261"/>
      <c r="AC10" s="3262"/>
      <c r="AD10" s="3812" t="s">
        <v>267</v>
      </c>
      <c r="AE10" s="3813"/>
      <c r="AF10" s="3813" t="s">
        <v>267</v>
      </c>
      <c r="AG10" s="3813"/>
      <c r="AH10" s="3195" t="s">
        <v>1270</v>
      </c>
      <c r="AI10" s="3196"/>
      <c r="AJ10" s="3197"/>
      <c r="AK10" s="3409" t="s">
        <v>1207</v>
      </c>
      <c r="AL10" s="3410"/>
      <c r="AM10" s="3410"/>
      <c r="AN10" s="3411"/>
      <c r="AO10" s="3195" t="s">
        <v>157</v>
      </c>
      <c r="AP10" s="3196"/>
      <c r="AQ10" s="3196"/>
      <c r="AR10" s="3197"/>
      <c r="AS10" s="3467"/>
      <c r="AT10" s="3468"/>
      <c r="AU10" s="3827"/>
      <c r="AV10" s="3809"/>
      <c r="AW10" s="3810"/>
      <c r="AX10" s="3811"/>
      <c r="AY10" s="3840"/>
      <c r="AZ10" s="3841"/>
      <c r="BA10" s="3841"/>
      <c r="BB10" s="3842"/>
      <c r="BC10" s="3453"/>
      <c r="BD10" s="3454"/>
      <c r="BE10" s="3454"/>
      <c r="BF10" s="3454"/>
      <c r="BG10" s="3454"/>
      <c r="BH10" s="3454"/>
      <c r="BI10" s="3454"/>
      <c r="BJ10" s="3454"/>
      <c r="BK10" s="3454"/>
      <c r="BL10" s="3455"/>
    </row>
    <row r="11" spans="1:70" s="224" customFormat="1" ht="15" customHeight="1">
      <c r="A11" s="3351">
        <v>1</v>
      </c>
      <c r="B11" s="3633"/>
      <c r="C11" s="3634"/>
      <c r="D11" s="3634"/>
      <c r="E11" s="3634"/>
      <c r="F11" s="3635"/>
      <c r="G11" s="3633"/>
      <c r="H11" s="3634"/>
      <c r="I11" s="3634"/>
      <c r="J11" s="3634"/>
      <c r="K11" s="3634"/>
      <c r="L11" s="3635"/>
      <c r="M11" s="3636"/>
      <c r="N11" s="3637"/>
      <c r="O11" s="3654"/>
      <c r="P11" s="3655"/>
      <c r="Q11" s="3656"/>
      <c r="R11" s="3654"/>
      <c r="S11" s="3655"/>
      <c r="T11" s="3656"/>
      <c r="U11" s="3928"/>
      <c r="V11" s="3929"/>
      <c r="W11" s="3929"/>
      <c r="X11" s="3663"/>
      <c r="Y11" s="3354" t="s">
        <v>98</v>
      </c>
      <c r="Z11" s="3664"/>
      <c r="AA11" s="3354" t="s">
        <v>98</v>
      </c>
      <c r="AB11" s="3368">
        <f>IF((X13+Z13)&gt;=12,X11+Z11+1,X11+Z11)</f>
        <v>0</v>
      </c>
      <c r="AC11" s="3353" t="s">
        <v>98</v>
      </c>
      <c r="AD11" s="3919"/>
      <c r="AE11" s="3920"/>
      <c r="AF11" s="3921"/>
      <c r="AG11" s="3920"/>
      <c r="AH11" s="3922"/>
      <c r="AI11" s="3923"/>
      <c r="AJ11" s="3924"/>
      <c r="AK11" s="3925"/>
      <c r="AL11" s="3926"/>
      <c r="AM11" s="3926"/>
      <c r="AN11" s="3927"/>
      <c r="AO11" s="3907"/>
      <c r="AP11" s="3908"/>
      <c r="AQ11" s="3908"/>
      <c r="AR11" s="3909"/>
      <c r="AS11" s="3774">
        <f>AF11+SUM(AH11:AR13)</f>
        <v>0</v>
      </c>
      <c r="AT11" s="3775"/>
      <c r="AU11" s="3776"/>
      <c r="AV11" s="3910"/>
      <c r="AW11" s="3911"/>
      <c r="AX11" s="3912"/>
      <c r="AY11" s="822"/>
      <c r="AZ11" s="822"/>
      <c r="BA11" s="822"/>
      <c r="BB11" s="822"/>
      <c r="BC11" s="3916"/>
      <c r="BD11" s="3917"/>
      <c r="BE11" s="3917"/>
      <c r="BF11" s="3917"/>
      <c r="BG11" s="3917"/>
      <c r="BH11" s="3917"/>
      <c r="BI11" s="3917"/>
      <c r="BJ11" s="3917"/>
      <c r="BK11" s="3917"/>
      <c r="BL11" s="3918"/>
    </row>
    <row r="12" spans="1:70" s="224" customFormat="1" ht="15" customHeight="1">
      <c r="A12" s="3193"/>
      <c r="B12" s="3499"/>
      <c r="C12" s="3500"/>
      <c r="D12" s="3500"/>
      <c r="E12" s="3500"/>
      <c r="F12" s="3501"/>
      <c r="G12" s="3502"/>
      <c r="H12" s="3503"/>
      <c r="I12" s="3503"/>
      <c r="J12" s="3503"/>
      <c r="K12" s="3503"/>
      <c r="L12" s="3504"/>
      <c r="M12" s="3508"/>
      <c r="N12" s="3510"/>
      <c r="O12" s="3628"/>
      <c r="P12" s="3629"/>
      <c r="Q12" s="3630"/>
      <c r="R12" s="3555"/>
      <c r="S12" s="3556"/>
      <c r="T12" s="3557"/>
      <c r="U12" s="3561"/>
      <c r="V12" s="3562"/>
      <c r="W12" s="3562"/>
      <c r="X12" s="3563"/>
      <c r="Y12" s="3203"/>
      <c r="Z12" s="3564"/>
      <c r="AA12" s="3203"/>
      <c r="AB12" s="3252"/>
      <c r="AC12" s="3202"/>
      <c r="AD12" s="3874"/>
      <c r="AE12" s="3875"/>
      <c r="AF12" s="3877"/>
      <c r="AG12" s="3875"/>
      <c r="AH12" s="3869"/>
      <c r="AI12" s="3870"/>
      <c r="AJ12" s="3871"/>
      <c r="AK12" s="3869"/>
      <c r="AL12" s="3870"/>
      <c r="AM12" s="3870"/>
      <c r="AN12" s="3871"/>
      <c r="AO12" s="3851"/>
      <c r="AP12" s="3852"/>
      <c r="AQ12" s="3852"/>
      <c r="AR12" s="3853"/>
      <c r="AS12" s="3711"/>
      <c r="AT12" s="3712"/>
      <c r="AU12" s="3713"/>
      <c r="AV12" s="3913"/>
      <c r="AW12" s="3914"/>
      <c r="AX12" s="3915"/>
      <c r="AY12" s="823"/>
      <c r="AZ12" s="823"/>
      <c r="BA12" s="823"/>
      <c r="BB12" s="823"/>
      <c r="BC12" s="3857"/>
      <c r="BD12" s="3858"/>
      <c r="BE12" s="3858"/>
      <c r="BF12" s="3858"/>
      <c r="BG12" s="3858"/>
      <c r="BH12" s="3858"/>
      <c r="BI12" s="3858"/>
      <c r="BJ12" s="3858"/>
      <c r="BK12" s="3858"/>
      <c r="BL12" s="3859"/>
    </row>
    <row r="13" spans="1:70" s="224" customFormat="1" ht="15" customHeight="1">
      <c r="A13" s="3307"/>
      <c r="B13" s="3025"/>
      <c r="C13" s="3026"/>
      <c r="D13" s="3512"/>
      <c r="E13" s="3513"/>
      <c r="F13" s="3514"/>
      <c r="G13" s="3499"/>
      <c r="H13" s="3500"/>
      <c r="I13" s="3500"/>
      <c r="J13" s="3500"/>
      <c r="K13" s="3500"/>
      <c r="L13" s="3501"/>
      <c r="M13" s="3597"/>
      <c r="N13" s="3599"/>
      <c r="O13" s="3581"/>
      <c r="P13" s="3582"/>
      <c r="Q13" s="3583"/>
      <c r="R13" s="3565"/>
      <c r="S13" s="3566"/>
      <c r="T13" s="3567"/>
      <c r="U13" s="3609"/>
      <c r="V13" s="3610"/>
      <c r="W13" s="3610"/>
      <c r="X13" s="267"/>
      <c r="Y13" s="824" t="s">
        <v>28</v>
      </c>
      <c r="Z13" s="268"/>
      <c r="AA13" s="824" t="s">
        <v>28</v>
      </c>
      <c r="AB13" s="748">
        <f>IF((X13+Z13)&gt;=12,X13+Z13-12,X13+Z13)</f>
        <v>0</v>
      </c>
      <c r="AC13" s="825" t="s">
        <v>28</v>
      </c>
      <c r="AD13" s="216"/>
      <c r="AE13" s="217"/>
      <c r="AF13" s="218"/>
      <c r="AG13" s="219"/>
      <c r="AH13" s="3869"/>
      <c r="AI13" s="3870"/>
      <c r="AJ13" s="3871"/>
      <c r="AK13" s="3930"/>
      <c r="AL13" s="3931"/>
      <c r="AM13" s="3931"/>
      <c r="AN13" s="3932"/>
      <c r="AO13" s="3851"/>
      <c r="AP13" s="3852"/>
      <c r="AQ13" s="3852"/>
      <c r="AR13" s="3853"/>
      <c r="AS13" s="3711"/>
      <c r="AT13" s="3712"/>
      <c r="AU13" s="3713"/>
      <c r="AV13" s="3933"/>
      <c r="AW13" s="3500"/>
      <c r="AX13" s="3934"/>
      <c r="AY13" s="743"/>
      <c r="AZ13" s="743"/>
      <c r="BA13" s="743"/>
      <c r="BB13" s="743"/>
      <c r="BC13" s="3887"/>
      <c r="BD13" s="3888"/>
      <c r="BE13" s="3888"/>
      <c r="BF13" s="3888"/>
      <c r="BG13" s="3888"/>
      <c r="BH13" s="3888"/>
      <c r="BI13" s="3888"/>
      <c r="BJ13" s="3888"/>
      <c r="BK13" s="3888"/>
      <c r="BL13" s="3889"/>
    </row>
    <row r="14" spans="1:70" s="224" customFormat="1" ht="15" customHeight="1">
      <c r="A14" s="3306">
        <v>2</v>
      </c>
      <c r="B14" s="3496"/>
      <c r="C14" s="3497"/>
      <c r="D14" s="3497"/>
      <c r="E14" s="3497"/>
      <c r="F14" s="3498"/>
      <c r="G14" s="3496"/>
      <c r="H14" s="3497"/>
      <c r="I14" s="3497"/>
      <c r="J14" s="3497"/>
      <c r="K14" s="3497"/>
      <c r="L14" s="3498"/>
      <c r="M14" s="3596"/>
      <c r="N14" s="3598"/>
      <c r="O14" s="3602"/>
      <c r="P14" s="3603"/>
      <c r="Q14" s="3604"/>
      <c r="R14" s="3602"/>
      <c r="S14" s="3603"/>
      <c r="T14" s="3604"/>
      <c r="U14" s="3605"/>
      <c r="V14" s="3606"/>
      <c r="W14" s="3606"/>
      <c r="X14" s="3594"/>
      <c r="Y14" s="3197" t="s">
        <v>98</v>
      </c>
      <c r="Z14" s="3595"/>
      <c r="AA14" s="3197" t="s">
        <v>98</v>
      </c>
      <c r="AB14" s="3304">
        <f>IF((X16+Z16)&gt;=12,X14+Z14+1,X14+Z14)</f>
        <v>0</v>
      </c>
      <c r="AC14" s="3196" t="s">
        <v>98</v>
      </c>
      <c r="AD14" s="3893"/>
      <c r="AE14" s="3894"/>
      <c r="AF14" s="3895"/>
      <c r="AG14" s="3894"/>
      <c r="AH14" s="3869"/>
      <c r="AI14" s="3870"/>
      <c r="AJ14" s="3871"/>
      <c r="AK14" s="3869"/>
      <c r="AL14" s="3870"/>
      <c r="AM14" s="3870"/>
      <c r="AN14" s="3871"/>
      <c r="AO14" s="3851"/>
      <c r="AP14" s="3852"/>
      <c r="AQ14" s="3852"/>
      <c r="AR14" s="3853"/>
      <c r="AS14" s="3219">
        <f>AF14+SUM(AH14:AR16)</f>
        <v>0</v>
      </c>
      <c r="AT14" s="3220"/>
      <c r="AU14" s="3750"/>
      <c r="AV14" s="3884"/>
      <c r="AW14" s="3885"/>
      <c r="AX14" s="3886"/>
      <c r="AY14" s="830"/>
      <c r="AZ14" s="830"/>
      <c r="BA14" s="830"/>
      <c r="BB14" s="830"/>
      <c r="BC14" s="3854"/>
      <c r="BD14" s="3899"/>
      <c r="BE14" s="3899"/>
      <c r="BF14" s="3899"/>
      <c r="BG14" s="3899"/>
      <c r="BH14" s="3899"/>
      <c r="BI14" s="3899"/>
      <c r="BJ14" s="3899"/>
      <c r="BK14" s="3899"/>
      <c r="BL14" s="3900"/>
    </row>
    <row r="15" spans="1:70" s="224" customFormat="1" ht="15" customHeight="1">
      <c r="A15" s="3193"/>
      <c r="B15" s="3499"/>
      <c r="C15" s="3500"/>
      <c r="D15" s="3500"/>
      <c r="E15" s="3500"/>
      <c r="F15" s="3501"/>
      <c r="G15" s="3502"/>
      <c r="H15" s="3503"/>
      <c r="I15" s="3503"/>
      <c r="J15" s="3503"/>
      <c r="K15" s="3503"/>
      <c r="L15" s="3504"/>
      <c r="M15" s="3508"/>
      <c r="N15" s="3510"/>
      <c r="O15" s="3628"/>
      <c r="P15" s="3629"/>
      <c r="Q15" s="3630"/>
      <c r="R15" s="3555"/>
      <c r="S15" s="3556"/>
      <c r="T15" s="3557"/>
      <c r="U15" s="3561"/>
      <c r="V15" s="3562"/>
      <c r="W15" s="3562"/>
      <c r="X15" s="3563"/>
      <c r="Y15" s="3203"/>
      <c r="Z15" s="3564"/>
      <c r="AA15" s="3203"/>
      <c r="AB15" s="3252"/>
      <c r="AC15" s="3202"/>
      <c r="AD15" s="3874"/>
      <c r="AE15" s="3875"/>
      <c r="AF15" s="3877"/>
      <c r="AG15" s="3875"/>
      <c r="AH15" s="3869"/>
      <c r="AI15" s="3870"/>
      <c r="AJ15" s="3871"/>
      <c r="AK15" s="3869"/>
      <c r="AL15" s="3870"/>
      <c r="AM15" s="3870"/>
      <c r="AN15" s="3871"/>
      <c r="AO15" s="3851"/>
      <c r="AP15" s="3852"/>
      <c r="AQ15" s="3852"/>
      <c r="AR15" s="3853"/>
      <c r="AS15" s="3219"/>
      <c r="AT15" s="3220"/>
      <c r="AU15" s="3750"/>
      <c r="AV15" s="3884"/>
      <c r="AW15" s="3885"/>
      <c r="AX15" s="3886"/>
      <c r="AY15" s="823"/>
      <c r="AZ15" s="823"/>
      <c r="BA15" s="823"/>
      <c r="BB15" s="823"/>
      <c r="BC15" s="3901"/>
      <c r="BD15" s="3902"/>
      <c r="BE15" s="3902"/>
      <c r="BF15" s="3902"/>
      <c r="BG15" s="3902"/>
      <c r="BH15" s="3902"/>
      <c r="BI15" s="3902"/>
      <c r="BJ15" s="3902"/>
      <c r="BK15" s="3902"/>
      <c r="BL15" s="3903"/>
    </row>
    <row r="16" spans="1:70" s="224" customFormat="1" ht="15" customHeight="1">
      <c r="A16" s="3307"/>
      <c r="B16" s="3025"/>
      <c r="C16" s="3026"/>
      <c r="D16" s="3512"/>
      <c r="E16" s="3513"/>
      <c r="F16" s="3514"/>
      <c r="G16" s="3499"/>
      <c r="H16" s="3500"/>
      <c r="I16" s="3500"/>
      <c r="J16" s="3500"/>
      <c r="K16" s="3500"/>
      <c r="L16" s="3501"/>
      <c r="M16" s="3597"/>
      <c r="N16" s="3599"/>
      <c r="O16" s="3581"/>
      <c r="P16" s="3582"/>
      <c r="Q16" s="3583"/>
      <c r="R16" s="3565"/>
      <c r="S16" s="3566"/>
      <c r="T16" s="3567"/>
      <c r="U16" s="3609"/>
      <c r="V16" s="3610"/>
      <c r="W16" s="3610"/>
      <c r="X16" s="267"/>
      <c r="Y16" s="824" t="s">
        <v>28</v>
      </c>
      <c r="Z16" s="268"/>
      <c r="AA16" s="824" t="s">
        <v>28</v>
      </c>
      <c r="AB16" s="831">
        <f>IF((X16+Z16)&gt;=12,X16+Z16-12,X16+Z16)</f>
        <v>0</v>
      </c>
      <c r="AC16" s="825" t="s">
        <v>28</v>
      </c>
      <c r="AD16" s="216"/>
      <c r="AE16" s="217"/>
      <c r="AF16" s="218"/>
      <c r="AG16" s="219"/>
      <c r="AH16" s="3869"/>
      <c r="AI16" s="3870"/>
      <c r="AJ16" s="3871"/>
      <c r="AK16" s="3869"/>
      <c r="AL16" s="3870"/>
      <c r="AM16" s="3870"/>
      <c r="AN16" s="3871"/>
      <c r="AO16" s="3851"/>
      <c r="AP16" s="3852"/>
      <c r="AQ16" s="3852"/>
      <c r="AR16" s="3853"/>
      <c r="AS16" s="3219"/>
      <c r="AT16" s="3220"/>
      <c r="AU16" s="3750"/>
      <c r="AV16" s="3890"/>
      <c r="AW16" s="3891"/>
      <c r="AX16" s="3892"/>
      <c r="AY16" s="743"/>
      <c r="AZ16" s="743"/>
      <c r="BA16" s="743"/>
      <c r="BB16" s="743"/>
      <c r="BC16" s="3904"/>
      <c r="BD16" s="3905"/>
      <c r="BE16" s="3905"/>
      <c r="BF16" s="3905"/>
      <c r="BG16" s="3905"/>
      <c r="BH16" s="3905"/>
      <c r="BI16" s="3905"/>
      <c r="BJ16" s="3905"/>
      <c r="BK16" s="3905"/>
      <c r="BL16" s="3906"/>
    </row>
    <row r="17" spans="1:71" s="224" customFormat="1" ht="15" customHeight="1">
      <c r="A17" s="3193">
        <v>3</v>
      </c>
      <c r="B17" s="3496"/>
      <c r="C17" s="3497"/>
      <c r="D17" s="3497"/>
      <c r="E17" s="3497"/>
      <c r="F17" s="3498"/>
      <c r="G17" s="3496"/>
      <c r="H17" s="3497"/>
      <c r="I17" s="3497"/>
      <c r="J17" s="3497"/>
      <c r="K17" s="3497"/>
      <c r="L17" s="3498"/>
      <c r="M17" s="3596"/>
      <c r="N17" s="3598"/>
      <c r="O17" s="3602"/>
      <c r="P17" s="3603"/>
      <c r="Q17" s="3604"/>
      <c r="R17" s="3602"/>
      <c r="S17" s="3603"/>
      <c r="T17" s="3604"/>
      <c r="U17" s="3605"/>
      <c r="V17" s="3606"/>
      <c r="W17" s="3606"/>
      <c r="X17" s="3594"/>
      <c r="Y17" s="3197" t="s">
        <v>98</v>
      </c>
      <c r="Z17" s="3595"/>
      <c r="AA17" s="3197" t="s">
        <v>98</v>
      </c>
      <c r="AB17" s="3770">
        <f>IF((X19+Z19)&gt;=12,X17+Z17+1,X17+Z17)</f>
        <v>0</v>
      </c>
      <c r="AC17" s="3196" t="s">
        <v>98</v>
      </c>
      <c r="AD17" s="3893"/>
      <c r="AE17" s="3894"/>
      <c r="AF17" s="3895"/>
      <c r="AG17" s="3894"/>
      <c r="AH17" s="3869"/>
      <c r="AI17" s="3870"/>
      <c r="AJ17" s="3871"/>
      <c r="AK17" s="3869"/>
      <c r="AL17" s="3870"/>
      <c r="AM17" s="3870"/>
      <c r="AN17" s="3871"/>
      <c r="AO17" s="3851"/>
      <c r="AP17" s="3852"/>
      <c r="AQ17" s="3852"/>
      <c r="AR17" s="3853"/>
      <c r="AS17" s="3219">
        <f>AF17+SUM(AH17:AR19)</f>
        <v>0</v>
      </c>
      <c r="AT17" s="3220"/>
      <c r="AU17" s="3750"/>
      <c r="AV17" s="3884"/>
      <c r="AW17" s="3885"/>
      <c r="AX17" s="3886"/>
      <c r="AY17" s="830"/>
      <c r="AZ17" s="830"/>
      <c r="BA17" s="830"/>
      <c r="BB17" s="830"/>
      <c r="BC17" s="3854"/>
      <c r="BD17" s="3899"/>
      <c r="BE17" s="3899"/>
      <c r="BF17" s="3899"/>
      <c r="BG17" s="3899"/>
      <c r="BH17" s="3899"/>
      <c r="BI17" s="3899"/>
      <c r="BJ17" s="3899"/>
      <c r="BK17" s="3899"/>
      <c r="BL17" s="3900"/>
    </row>
    <row r="18" spans="1:71" s="224" customFormat="1" ht="15" customHeight="1">
      <c r="A18" s="3193"/>
      <c r="B18" s="3499"/>
      <c r="C18" s="3500"/>
      <c r="D18" s="3500"/>
      <c r="E18" s="3500"/>
      <c r="F18" s="3501"/>
      <c r="G18" s="3502"/>
      <c r="H18" s="3503"/>
      <c r="I18" s="3503"/>
      <c r="J18" s="3503"/>
      <c r="K18" s="3503"/>
      <c r="L18" s="3504"/>
      <c r="M18" s="3508"/>
      <c r="N18" s="3510"/>
      <c r="O18" s="3628"/>
      <c r="P18" s="3629"/>
      <c r="Q18" s="3630"/>
      <c r="R18" s="3555"/>
      <c r="S18" s="3556"/>
      <c r="T18" s="3557"/>
      <c r="U18" s="3561"/>
      <c r="V18" s="3562"/>
      <c r="W18" s="3562"/>
      <c r="X18" s="3563"/>
      <c r="Y18" s="3203"/>
      <c r="Z18" s="3564"/>
      <c r="AA18" s="3203"/>
      <c r="AB18" s="3304"/>
      <c r="AC18" s="3202"/>
      <c r="AD18" s="3874"/>
      <c r="AE18" s="3875"/>
      <c r="AF18" s="3877"/>
      <c r="AG18" s="3875"/>
      <c r="AH18" s="3869"/>
      <c r="AI18" s="3870"/>
      <c r="AJ18" s="3871"/>
      <c r="AK18" s="3869"/>
      <c r="AL18" s="3870"/>
      <c r="AM18" s="3870"/>
      <c r="AN18" s="3871"/>
      <c r="AO18" s="3851"/>
      <c r="AP18" s="3852"/>
      <c r="AQ18" s="3852"/>
      <c r="AR18" s="3853"/>
      <c r="AS18" s="3219"/>
      <c r="AT18" s="3220"/>
      <c r="AU18" s="3750"/>
      <c r="AV18" s="3884"/>
      <c r="AW18" s="3885"/>
      <c r="AX18" s="3886"/>
      <c r="AY18" s="823"/>
      <c r="AZ18" s="823"/>
      <c r="BA18" s="823"/>
      <c r="BB18" s="823"/>
      <c r="BC18" s="3901"/>
      <c r="BD18" s="3902"/>
      <c r="BE18" s="3902"/>
      <c r="BF18" s="3902"/>
      <c r="BG18" s="3902"/>
      <c r="BH18" s="3902"/>
      <c r="BI18" s="3902"/>
      <c r="BJ18" s="3902"/>
      <c r="BK18" s="3902"/>
      <c r="BL18" s="3903"/>
    </row>
    <row r="19" spans="1:71" s="224" customFormat="1" ht="15" customHeight="1">
      <c r="A19" s="3193"/>
      <c r="B19" s="3025"/>
      <c r="C19" s="3026"/>
      <c r="D19" s="3512"/>
      <c r="E19" s="3513"/>
      <c r="F19" s="3514"/>
      <c r="G19" s="3499"/>
      <c r="H19" s="3500"/>
      <c r="I19" s="3500"/>
      <c r="J19" s="3500"/>
      <c r="K19" s="3500"/>
      <c r="L19" s="3501"/>
      <c r="M19" s="3597"/>
      <c r="N19" s="3599"/>
      <c r="O19" s="3581"/>
      <c r="P19" s="3582"/>
      <c r="Q19" s="3583"/>
      <c r="R19" s="3565"/>
      <c r="S19" s="3566"/>
      <c r="T19" s="3567"/>
      <c r="U19" s="3609"/>
      <c r="V19" s="3610"/>
      <c r="W19" s="3610"/>
      <c r="X19" s="267"/>
      <c r="Y19" s="824" t="s">
        <v>28</v>
      </c>
      <c r="Z19" s="268"/>
      <c r="AA19" s="824" t="s">
        <v>28</v>
      </c>
      <c r="AB19" s="832">
        <f>IF((X19+Z19)&gt;=12,X19+Z19-12,X19+Z19)</f>
        <v>0</v>
      </c>
      <c r="AC19" s="825" t="s">
        <v>28</v>
      </c>
      <c r="AD19" s="216"/>
      <c r="AE19" s="858"/>
      <c r="AF19" s="218"/>
      <c r="AG19" s="219"/>
      <c r="AH19" s="3869"/>
      <c r="AI19" s="3870"/>
      <c r="AJ19" s="3871"/>
      <c r="AK19" s="3869"/>
      <c r="AL19" s="3870"/>
      <c r="AM19" s="3870"/>
      <c r="AN19" s="3871"/>
      <c r="AO19" s="3851"/>
      <c r="AP19" s="3852"/>
      <c r="AQ19" s="3852"/>
      <c r="AR19" s="3853"/>
      <c r="AS19" s="3219"/>
      <c r="AT19" s="3220"/>
      <c r="AU19" s="3750"/>
      <c r="AV19" s="3890"/>
      <c r="AW19" s="3891"/>
      <c r="AX19" s="3892"/>
      <c r="AY19" s="743"/>
      <c r="AZ19" s="743"/>
      <c r="BA19" s="743"/>
      <c r="BB19" s="743"/>
      <c r="BC19" s="3904"/>
      <c r="BD19" s="3905"/>
      <c r="BE19" s="3905"/>
      <c r="BF19" s="3905"/>
      <c r="BG19" s="3905"/>
      <c r="BH19" s="3905"/>
      <c r="BI19" s="3905"/>
      <c r="BJ19" s="3905"/>
      <c r="BK19" s="3905"/>
      <c r="BL19" s="3906"/>
    </row>
    <row r="20" spans="1:71" s="224" customFormat="1" ht="15" customHeight="1">
      <c r="A20" s="3306">
        <v>4</v>
      </c>
      <c r="B20" s="3496"/>
      <c r="C20" s="3497"/>
      <c r="D20" s="3497"/>
      <c r="E20" s="3497"/>
      <c r="F20" s="3498"/>
      <c r="G20" s="3496"/>
      <c r="H20" s="3497"/>
      <c r="I20" s="3497"/>
      <c r="J20" s="3497"/>
      <c r="K20" s="3497"/>
      <c r="L20" s="3498"/>
      <c r="M20" s="3596"/>
      <c r="N20" s="3598"/>
      <c r="O20" s="3602"/>
      <c r="P20" s="3603"/>
      <c r="Q20" s="3604"/>
      <c r="R20" s="3602"/>
      <c r="S20" s="3603"/>
      <c r="T20" s="3604"/>
      <c r="U20" s="3605"/>
      <c r="V20" s="3606"/>
      <c r="W20" s="3606"/>
      <c r="X20" s="3594"/>
      <c r="Y20" s="3197" t="s">
        <v>98</v>
      </c>
      <c r="Z20" s="3595"/>
      <c r="AA20" s="3197" t="s">
        <v>98</v>
      </c>
      <c r="AB20" s="3770">
        <f>IF((X22+Z22)&gt;=12,X20+Z20+1,X20+Z20)</f>
        <v>0</v>
      </c>
      <c r="AC20" s="3196" t="s">
        <v>98</v>
      </c>
      <c r="AD20" s="3893"/>
      <c r="AE20" s="3894"/>
      <c r="AF20" s="3895"/>
      <c r="AG20" s="3894"/>
      <c r="AH20" s="3869"/>
      <c r="AI20" s="3870"/>
      <c r="AJ20" s="3871"/>
      <c r="AK20" s="3869"/>
      <c r="AL20" s="3870"/>
      <c r="AM20" s="3870"/>
      <c r="AN20" s="3871"/>
      <c r="AO20" s="3851"/>
      <c r="AP20" s="3852"/>
      <c r="AQ20" s="3852"/>
      <c r="AR20" s="3853"/>
      <c r="AS20" s="3219">
        <f>AF20+SUM(AH20:AR22)</f>
        <v>0</v>
      </c>
      <c r="AT20" s="3220"/>
      <c r="AU20" s="3750"/>
      <c r="AV20" s="3884"/>
      <c r="AW20" s="3885"/>
      <c r="AX20" s="3886"/>
      <c r="AY20" s="830"/>
      <c r="AZ20" s="830"/>
      <c r="BA20" s="830"/>
      <c r="BB20" s="830"/>
      <c r="BC20" s="3854"/>
      <c r="BD20" s="3899"/>
      <c r="BE20" s="3899"/>
      <c r="BF20" s="3899"/>
      <c r="BG20" s="3899"/>
      <c r="BH20" s="3899"/>
      <c r="BI20" s="3899"/>
      <c r="BJ20" s="3899"/>
      <c r="BK20" s="3899"/>
      <c r="BL20" s="3900"/>
    </row>
    <row r="21" spans="1:71" s="224" customFormat="1" ht="15" customHeight="1">
      <c r="A21" s="3193"/>
      <c r="B21" s="3499"/>
      <c r="C21" s="3500"/>
      <c r="D21" s="3500"/>
      <c r="E21" s="3500"/>
      <c r="F21" s="3501"/>
      <c r="G21" s="3502"/>
      <c r="H21" s="3503"/>
      <c r="I21" s="3503"/>
      <c r="J21" s="3503"/>
      <c r="K21" s="3503"/>
      <c r="L21" s="3504"/>
      <c r="M21" s="3508"/>
      <c r="N21" s="3510"/>
      <c r="O21" s="3863"/>
      <c r="P21" s="3864"/>
      <c r="Q21" s="3865"/>
      <c r="R21" s="3555"/>
      <c r="S21" s="3556"/>
      <c r="T21" s="3557"/>
      <c r="U21" s="3561"/>
      <c r="V21" s="3562"/>
      <c r="W21" s="3562"/>
      <c r="X21" s="3563"/>
      <c r="Y21" s="3203"/>
      <c r="Z21" s="3564"/>
      <c r="AA21" s="3203"/>
      <c r="AB21" s="3304"/>
      <c r="AC21" s="3202"/>
      <c r="AD21" s="3874"/>
      <c r="AE21" s="3875"/>
      <c r="AF21" s="3877"/>
      <c r="AG21" s="3875"/>
      <c r="AH21" s="3869"/>
      <c r="AI21" s="3870"/>
      <c r="AJ21" s="3871"/>
      <c r="AK21" s="3869"/>
      <c r="AL21" s="3870"/>
      <c r="AM21" s="3870"/>
      <c r="AN21" s="3871"/>
      <c r="AO21" s="3851"/>
      <c r="AP21" s="3852"/>
      <c r="AQ21" s="3852"/>
      <c r="AR21" s="3853"/>
      <c r="AS21" s="3219"/>
      <c r="AT21" s="3220"/>
      <c r="AU21" s="3750"/>
      <c r="AV21" s="3884"/>
      <c r="AW21" s="3885"/>
      <c r="AX21" s="3886"/>
      <c r="AY21" s="823"/>
      <c r="AZ21" s="823"/>
      <c r="BA21" s="823"/>
      <c r="BB21" s="823"/>
      <c r="BC21" s="3901"/>
      <c r="BD21" s="3902"/>
      <c r="BE21" s="3902"/>
      <c r="BF21" s="3902"/>
      <c r="BG21" s="3902"/>
      <c r="BH21" s="3902"/>
      <c r="BI21" s="3902"/>
      <c r="BJ21" s="3902"/>
      <c r="BK21" s="3902"/>
      <c r="BL21" s="3903"/>
    </row>
    <row r="22" spans="1:71" s="224" customFormat="1" ht="15" customHeight="1">
      <c r="A22" s="3307"/>
      <c r="B22" s="3025"/>
      <c r="C22" s="3026"/>
      <c r="D22" s="3512"/>
      <c r="E22" s="3513"/>
      <c r="F22" s="3514"/>
      <c r="G22" s="3499"/>
      <c r="H22" s="3500"/>
      <c r="I22" s="3500"/>
      <c r="J22" s="3500"/>
      <c r="K22" s="3500"/>
      <c r="L22" s="3501"/>
      <c r="M22" s="3597"/>
      <c r="N22" s="3599"/>
      <c r="O22" s="3896"/>
      <c r="P22" s="3897"/>
      <c r="Q22" s="3898"/>
      <c r="R22" s="3565"/>
      <c r="S22" s="3566"/>
      <c r="T22" s="3567"/>
      <c r="U22" s="3609"/>
      <c r="V22" s="3610"/>
      <c r="W22" s="3610"/>
      <c r="X22" s="267"/>
      <c r="Y22" s="824" t="s">
        <v>28</v>
      </c>
      <c r="Z22" s="268"/>
      <c r="AA22" s="824" t="s">
        <v>28</v>
      </c>
      <c r="AB22" s="832">
        <f>IF((X22+Z22)&gt;=12,X22+Z22-12,X22+Z22)</f>
        <v>0</v>
      </c>
      <c r="AC22" s="825" t="s">
        <v>28</v>
      </c>
      <c r="AD22" s="216"/>
      <c r="AE22" s="217"/>
      <c r="AF22" s="218"/>
      <c r="AG22" s="219"/>
      <c r="AH22" s="3869"/>
      <c r="AI22" s="3870"/>
      <c r="AJ22" s="3871"/>
      <c r="AK22" s="3869"/>
      <c r="AL22" s="3870"/>
      <c r="AM22" s="3870"/>
      <c r="AN22" s="3871"/>
      <c r="AO22" s="3851"/>
      <c r="AP22" s="3852"/>
      <c r="AQ22" s="3852"/>
      <c r="AR22" s="3853"/>
      <c r="AS22" s="3219"/>
      <c r="AT22" s="3220"/>
      <c r="AU22" s="3750"/>
      <c r="AV22" s="3890"/>
      <c r="AW22" s="3891"/>
      <c r="AX22" s="3892"/>
      <c r="AY22" s="743"/>
      <c r="AZ22" s="743"/>
      <c r="BA22" s="743"/>
      <c r="BB22" s="743"/>
      <c r="BC22" s="3904"/>
      <c r="BD22" s="3905"/>
      <c r="BE22" s="3905"/>
      <c r="BF22" s="3905"/>
      <c r="BG22" s="3905"/>
      <c r="BH22" s="3905"/>
      <c r="BI22" s="3905"/>
      <c r="BJ22" s="3905"/>
      <c r="BK22" s="3905"/>
      <c r="BL22" s="3906"/>
    </row>
    <row r="23" spans="1:71" s="224" customFormat="1" ht="15" customHeight="1">
      <c r="A23" s="3193">
        <v>5</v>
      </c>
      <c r="B23" s="3502"/>
      <c r="C23" s="3503"/>
      <c r="D23" s="3503"/>
      <c r="E23" s="3503"/>
      <c r="F23" s="3504"/>
      <c r="G23" s="3496"/>
      <c r="H23" s="3497"/>
      <c r="I23" s="3497"/>
      <c r="J23" s="3497"/>
      <c r="K23" s="3497"/>
      <c r="L23" s="3498"/>
      <c r="M23" s="3508"/>
      <c r="N23" s="3510"/>
      <c r="O23" s="3602"/>
      <c r="P23" s="3603"/>
      <c r="Q23" s="3604"/>
      <c r="R23" s="3555"/>
      <c r="S23" s="3556"/>
      <c r="T23" s="3557"/>
      <c r="U23" s="3561"/>
      <c r="V23" s="3562"/>
      <c r="W23" s="3562"/>
      <c r="X23" s="3563"/>
      <c r="Y23" s="3203" t="s">
        <v>98</v>
      </c>
      <c r="Z23" s="3564"/>
      <c r="AA23" s="3203" t="s">
        <v>98</v>
      </c>
      <c r="AB23" s="3770">
        <f>IF((X25+Z25)&gt;=12,X23+Z23+1,X23+Z23)</f>
        <v>0</v>
      </c>
      <c r="AC23" s="3202" t="s">
        <v>98</v>
      </c>
      <c r="AD23" s="3872"/>
      <c r="AE23" s="3873"/>
      <c r="AF23" s="3876"/>
      <c r="AG23" s="3873"/>
      <c r="AH23" s="3869"/>
      <c r="AI23" s="3870"/>
      <c r="AJ23" s="3871"/>
      <c r="AK23" s="3869"/>
      <c r="AL23" s="3870"/>
      <c r="AM23" s="3870"/>
      <c r="AN23" s="3871"/>
      <c r="AO23" s="3851"/>
      <c r="AP23" s="3852"/>
      <c r="AQ23" s="3852"/>
      <c r="AR23" s="3853"/>
      <c r="AS23" s="3219">
        <f>AF23+SUM(AH23:AR25)</f>
        <v>0</v>
      </c>
      <c r="AT23" s="3220"/>
      <c r="AU23" s="3750"/>
      <c r="AV23" s="3884"/>
      <c r="AW23" s="3885"/>
      <c r="AX23" s="3886"/>
      <c r="AY23" s="830"/>
      <c r="AZ23" s="830"/>
      <c r="BA23" s="830"/>
      <c r="BB23" s="830"/>
      <c r="BC23" s="3854"/>
      <c r="BD23" s="3899"/>
      <c r="BE23" s="3899"/>
      <c r="BF23" s="3899"/>
      <c r="BG23" s="3899"/>
      <c r="BH23" s="3899"/>
      <c r="BI23" s="3899"/>
      <c r="BJ23" s="3899"/>
      <c r="BK23" s="3899"/>
      <c r="BL23" s="3900"/>
    </row>
    <row r="24" spans="1:71" s="224" customFormat="1" ht="15" customHeight="1">
      <c r="A24" s="3193"/>
      <c r="B24" s="3499"/>
      <c r="C24" s="3500"/>
      <c r="D24" s="3500"/>
      <c r="E24" s="3500"/>
      <c r="F24" s="3501"/>
      <c r="G24" s="3502"/>
      <c r="H24" s="3503"/>
      <c r="I24" s="3503"/>
      <c r="J24" s="3503"/>
      <c r="K24" s="3503"/>
      <c r="L24" s="3504"/>
      <c r="M24" s="3508"/>
      <c r="N24" s="3510"/>
      <c r="O24" s="3863"/>
      <c r="P24" s="3864"/>
      <c r="Q24" s="3865"/>
      <c r="R24" s="3555"/>
      <c r="S24" s="3556"/>
      <c r="T24" s="3557"/>
      <c r="U24" s="3561"/>
      <c r="V24" s="3562"/>
      <c r="W24" s="3562"/>
      <c r="X24" s="3563"/>
      <c r="Y24" s="3203"/>
      <c r="Z24" s="3564"/>
      <c r="AA24" s="3203"/>
      <c r="AB24" s="3304"/>
      <c r="AC24" s="3202"/>
      <c r="AD24" s="3874"/>
      <c r="AE24" s="3875"/>
      <c r="AF24" s="3877"/>
      <c r="AG24" s="3875"/>
      <c r="AH24" s="3869"/>
      <c r="AI24" s="3870"/>
      <c r="AJ24" s="3871"/>
      <c r="AK24" s="3869"/>
      <c r="AL24" s="3870"/>
      <c r="AM24" s="3870"/>
      <c r="AN24" s="3871"/>
      <c r="AO24" s="3851"/>
      <c r="AP24" s="3852"/>
      <c r="AQ24" s="3852"/>
      <c r="AR24" s="3853"/>
      <c r="AS24" s="3219"/>
      <c r="AT24" s="3220"/>
      <c r="AU24" s="3750"/>
      <c r="AV24" s="3884"/>
      <c r="AW24" s="3885"/>
      <c r="AX24" s="3886"/>
      <c r="AY24" s="823"/>
      <c r="AZ24" s="823"/>
      <c r="BA24" s="823"/>
      <c r="BB24" s="823"/>
      <c r="BC24" s="3901"/>
      <c r="BD24" s="3902"/>
      <c r="BE24" s="3902"/>
      <c r="BF24" s="3902"/>
      <c r="BG24" s="3902"/>
      <c r="BH24" s="3902"/>
      <c r="BI24" s="3902"/>
      <c r="BJ24" s="3902"/>
      <c r="BK24" s="3902"/>
      <c r="BL24" s="3903"/>
    </row>
    <row r="25" spans="1:71" s="224" customFormat="1" ht="15" customHeight="1">
      <c r="A25" s="3193"/>
      <c r="B25" s="3085"/>
      <c r="C25" s="3089"/>
      <c r="D25" s="3848"/>
      <c r="E25" s="3849"/>
      <c r="F25" s="3850"/>
      <c r="G25" s="3499"/>
      <c r="H25" s="3500"/>
      <c r="I25" s="3500"/>
      <c r="J25" s="3500"/>
      <c r="K25" s="3500"/>
      <c r="L25" s="3501"/>
      <c r="M25" s="3508"/>
      <c r="N25" s="3510"/>
      <c r="O25" s="3896"/>
      <c r="P25" s="3897"/>
      <c r="Q25" s="3898"/>
      <c r="R25" s="3555"/>
      <c r="S25" s="3556"/>
      <c r="T25" s="3557"/>
      <c r="U25" s="3607"/>
      <c r="V25" s="3608"/>
      <c r="W25" s="3608"/>
      <c r="X25" s="229"/>
      <c r="Y25" s="833" t="s">
        <v>28</v>
      </c>
      <c r="Z25" s="230"/>
      <c r="AA25" s="833" t="s">
        <v>28</v>
      </c>
      <c r="AB25" s="832">
        <f>IF((X25+Z25)&gt;=12,X25+Z25-12,X25+Z25)</f>
        <v>0</v>
      </c>
      <c r="AC25" s="801" t="s">
        <v>28</v>
      </c>
      <c r="AD25" s="208"/>
      <c r="AE25" s="209"/>
      <c r="AF25" s="210"/>
      <c r="AG25" s="211"/>
      <c r="AH25" s="3869"/>
      <c r="AI25" s="3870"/>
      <c r="AJ25" s="3871"/>
      <c r="AK25" s="3869"/>
      <c r="AL25" s="3870"/>
      <c r="AM25" s="3870"/>
      <c r="AN25" s="3871"/>
      <c r="AO25" s="3851"/>
      <c r="AP25" s="3852"/>
      <c r="AQ25" s="3852"/>
      <c r="AR25" s="3853"/>
      <c r="AS25" s="3219"/>
      <c r="AT25" s="3220"/>
      <c r="AU25" s="3750"/>
      <c r="AV25" s="3890"/>
      <c r="AW25" s="3891"/>
      <c r="AX25" s="3892"/>
      <c r="AY25" s="743"/>
      <c r="AZ25" s="743"/>
      <c r="BA25" s="743"/>
      <c r="BB25" s="743"/>
      <c r="BC25" s="3904"/>
      <c r="BD25" s="3905"/>
      <c r="BE25" s="3905"/>
      <c r="BF25" s="3905"/>
      <c r="BG25" s="3905"/>
      <c r="BH25" s="3905"/>
      <c r="BI25" s="3905"/>
      <c r="BJ25" s="3905"/>
      <c r="BK25" s="3905"/>
      <c r="BL25" s="3906"/>
    </row>
    <row r="26" spans="1:71" s="224" customFormat="1" ht="15" customHeight="1">
      <c r="A26" s="3306">
        <v>6</v>
      </c>
      <c r="B26" s="3496"/>
      <c r="C26" s="3497"/>
      <c r="D26" s="3497"/>
      <c r="E26" s="3497"/>
      <c r="F26" s="3498"/>
      <c r="G26" s="3496"/>
      <c r="H26" s="3497"/>
      <c r="I26" s="3497"/>
      <c r="J26" s="3497"/>
      <c r="K26" s="3497"/>
      <c r="L26" s="3498"/>
      <c r="M26" s="3596"/>
      <c r="N26" s="3598"/>
      <c r="O26" s="3602"/>
      <c r="P26" s="3603"/>
      <c r="Q26" s="3604"/>
      <c r="R26" s="3602"/>
      <c r="S26" s="3603"/>
      <c r="T26" s="3604"/>
      <c r="U26" s="3605"/>
      <c r="V26" s="3606"/>
      <c r="W26" s="3606"/>
      <c r="X26" s="3594"/>
      <c r="Y26" s="3197" t="s">
        <v>98</v>
      </c>
      <c r="Z26" s="3595"/>
      <c r="AA26" s="3197" t="s">
        <v>98</v>
      </c>
      <c r="AB26" s="3252">
        <f>IF((X28+Z28)&gt;=12,X26+Z26+1,X26+Z26)</f>
        <v>0</v>
      </c>
      <c r="AC26" s="3196" t="s">
        <v>98</v>
      </c>
      <c r="AD26" s="3893"/>
      <c r="AE26" s="3894"/>
      <c r="AF26" s="3895"/>
      <c r="AG26" s="3894"/>
      <c r="AH26" s="3869"/>
      <c r="AI26" s="3870"/>
      <c r="AJ26" s="3871"/>
      <c r="AK26" s="3869"/>
      <c r="AL26" s="3870"/>
      <c r="AM26" s="3870"/>
      <c r="AN26" s="3871"/>
      <c r="AO26" s="3851"/>
      <c r="AP26" s="3852"/>
      <c r="AQ26" s="3852"/>
      <c r="AR26" s="3853"/>
      <c r="AS26" s="3219">
        <f>AF26+SUM(AH26:AR28)</f>
        <v>0</v>
      </c>
      <c r="AT26" s="3220"/>
      <c r="AU26" s="3750"/>
      <c r="AV26" s="3884"/>
      <c r="AW26" s="3885"/>
      <c r="AX26" s="3886"/>
      <c r="AY26" s="830"/>
      <c r="AZ26" s="830"/>
      <c r="BA26" s="830"/>
      <c r="BB26" s="830"/>
      <c r="BC26" s="3854"/>
      <c r="BD26" s="3855"/>
      <c r="BE26" s="3855"/>
      <c r="BF26" s="3855"/>
      <c r="BG26" s="3855"/>
      <c r="BH26" s="3855"/>
      <c r="BI26" s="3855"/>
      <c r="BJ26" s="3855"/>
      <c r="BK26" s="3855"/>
      <c r="BL26" s="3856"/>
    </row>
    <row r="27" spans="1:71" s="224" customFormat="1" ht="15" customHeight="1">
      <c r="A27" s="3193"/>
      <c r="B27" s="3499"/>
      <c r="C27" s="3500"/>
      <c r="D27" s="3500"/>
      <c r="E27" s="3500"/>
      <c r="F27" s="3501"/>
      <c r="G27" s="3502"/>
      <c r="H27" s="3503"/>
      <c r="I27" s="3503"/>
      <c r="J27" s="3503"/>
      <c r="K27" s="3503"/>
      <c r="L27" s="3504"/>
      <c r="M27" s="3508"/>
      <c r="N27" s="3510"/>
      <c r="O27" s="3863"/>
      <c r="P27" s="3864"/>
      <c r="Q27" s="3865"/>
      <c r="R27" s="3555"/>
      <c r="S27" s="3556"/>
      <c r="T27" s="3557"/>
      <c r="U27" s="3561"/>
      <c r="V27" s="3562"/>
      <c r="W27" s="3562"/>
      <c r="X27" s="3563"/>
      <c r="Y27" s="3203"/>
      <c r="Z27" s="3564"/>
      <c r="AA27" s="3203"/>
      <c r="AB27" s="3252"/>
      <c r="AC27" s="3202"/>
      <c r="AD27" s="3874"/>
      <c r="AE27" s="3875"/>
      <c r="AF27" s="3877"/>
      <c r="AG27" s="3875"/>
      <c r="AH27" s="3869"/>
      <c r="AI27" s="3870"/>
      <c r="AJ27" s="3871"/>
      <c r="AK27" s="3869"/>
      <c r="AL27" s="3870"/>
      <c r="AM27" s="3870"/>
      <c r="AN27" s="3871"/>
      <c r="AO27" s="3851"/>
      <c r="AP27" s="3852"/>
      <c r="AQ27" s="3852"/>
      <c r="AR27" s="3853"/>
      <c r="AS27" s="3219"/>
      <c r="AT27" s="3220"/>
      <c r="AU27" s="3750"/>
      <c r="AV27" s="3884"/>
      <c r="AW27" s="3885"/>
      <c r="AX27" s="3886"/>
      <c r="AY27" s="823"/>
      <c r="AZ27" s="823"/>
      <c r="BA27" s="823"/>
      <c r="BB27" s="823"/>
      <c r="BC27" s="3857"/>
      <c r="BD27" s="3858"/>
      <c r="BE27" s="3858"/>
      <c r="BF27" s="3858"/>
      <c r="BG27" s="3858"/>
      <c r="BH27" s="3858"/>
      <c r="BI27" s="3858"/>
      <c r="BJ27" s="3858"/>
      <c r="BK27" s="3858"/>
      <c r="BL27" s="3859"/>
    </row>
    <row r="28" spans="1:71" s="224" customFormat="1" ht="15" customHeight="1">
      <c r="A28" s="3307"/>
      <c r="B28" s="3025"/>
      <c r="C28" s="3026"/>
      <c r="D28" s="3512"/>
      <c r="E28" s="3513"/>
      <c r="F28" s="3514"/>
      <c r="G28" s="3499"/>
      <c r="H28" s="3500"/>
      <c r="I28" s="3500"/>
      <c r="J28" s="3500"/>
      <c r="K28" s="3500"/>
      <c r="L28" s="3501"/>
      <c r="M28" s="3597"/>
      <c r="N28" s="3599"/>
      <c r="O28" s="3896"/>
      <c r="P28" s="3897"/>
      <c r="Q28" s="3898"/>
      <c r="R28" s="3565"/>
      <c r="S28" s="3566"/>
      <c r="T28" s="3567"/>
      <c r="U28" s="3609"/>
      <c r="V28" s="3610"/>
      <c r="W28" s="3610"/>
      <c r="X28" s="267"/>
      <c r="Y28" s="824" t="s">
        <v>28</v>
      </c>
      <c r="Z28" s="268"/>
      <c r="AA28" s="824" t="s">
        <v>28</v>
      </c>
      <c r="AB28" s="832">
        <f>IF((X28+Z28)&gt;=12,X28+Z28-12,X28+Z28)</f>
        <v>0</v>
      </c>
      <c r="AC28" s="825" t="s">
        <v>28</v>
      </c>
      <c r="AD28" s="216"/>
      <c r="AE28" s="217"/>
      <c r="AF28" s="218"/>
      <c r="AG28" s="219"/>
      <c r="AH28" s="3869"/>
      <c r="AI28" s="3870"/>
      <c r="AJ28" s="3871"/>
      <c r="AK28" s="3869"/>
      <c r="AL28" s="3870"/>
      <c r="AM28" s="3870"/>
      <c r="AN28" s="3871"/>
      <c r="AO28" s="3851"/>
      <c r="AP28" s="3852"/>
      <c r="AQ28" s="3852"/>
      <c r="AR28" s="3853"/>
      <c r="AS28" s="3219"/>
      <c r="AT28" s="3220"/>
      <c r="AU28" s="3750"/>
      <c r="AV28" s="3890"/>
      <c r="AW28" s="3891"/>
      <c r="AX28" s="3892"/>
      <c r="AY28" s="743"/>
      <c r="AZ28" s="743"/>
      <c r="BA28" s="743"/>
      <c r="BB28" s="743"/>
      <c r="BC28" s="3887"/>
      <c r="BD28" s="3888"/>
      <c r="BE28" s="3888"/>
      <c r="BF28" s="3888"/>
      <c r="BG28" s="3888"/>
      <c r="BH28" s="3888"/>
      <c r="BI28" s="3888"/>
      <c r="BJ28" s="3888"/>
      <c r="BK28" s="3888"/>
      <c r="BL28" s="3889"/>
      <c r="BS28" s="838"/>
    </row>
    <row r="29" spans="1:71" s="224" customFormat="1" ht="15" customHeight="1">
      <c r="A29" s="3193">
        <v>7</v>
      </c>
      <c r="B29" s="3502"/>
      <c r="C29" s="3503"/>
      <c r="D29" s="3503"/>
      <c r="E29" s="3503"/>
      <c r="F29" s="3504"/>
      <c r="G29" s="3496"/>
      <c r="H29" s="3497"/>
      <c r="I29" s="3497"/>
      <c r="J29" s="3497"/>
      <c r="K29" s="3497"/>
      <c r="L29" s="3498"/>
      <c r="M29" s="3508"/>
      <c r="N29" s="3510"/>
      <c r="O29" s="3602"/>
      <c r="P29" s="3603"/>
      <c r="Q29" s="3604"/>
      <c r="R29" s="3555"/>
      <c r="S29" s="3556"/>
      <c r="T29" s="3557"/>
      <c r="U29" s="3561"/>
      <c r="V29" s="3562"/>
      <c r="W29" s="3562"/>
      <c r="X29" s="3563"/>
      <c r="Y29" s="3203" t="s">
        <v>98</v>
      </c>
      <c r="Z29" s="3564"/>
      <c r="AA29" s="3203" t="s">
        <v>98</v>
      </c>
      <c r="AB29" s="3252">
        <f>IF((X31+Z31)&gt;=12,X29+Z29+1,X29+Z29)</f>
        <v>0</v>
      </c>
      <c r="AC29" s="3202" t="s">
        <v>98</v>
      </c>
      <c r="AD29" s="3872"/>
      <c r="AE29" s="3873"/>
      <c r="AF29" s="3876"/>
      <c r="AG29" s="3873"/>
      <c r="AH29" s="3869"/>
      <c r="AI29" s="3870"/>
      <c r="AJ29" s="3871"/>
      <c r="AK29" s="3869"/>
      <c r="AL29" s="3870"/>
      <c r="AM29" s="3870"/>
      <c r="AN29" s="3871"/>
      <c r="AO29" s="3851"/>
      <c r="AP29" s="3852"/>
      <c r="AQ29" s="3852"/>
      <c r="AR29" s="3853"/>
      <c r="AS29" s="3711">
        <f>AF29+SUM(AH29:AR31)</f>
        <v>0</v>
      </c>
      <c r="AT29" s="3712"/>
      <c r="AU29" s="3713"/>
      <c r="AV29" s="3884"/>
      <c r="AW29" s="3885"/>
      <c r="AX29" s="3886"/>
      <c r="AY29" s="830"/>
      <c r="AZ29" s="830"/>
      <c r="BA29" s="830"/>
      <c r="BB29" s="830"/>
      <c r="BC29" s="3854"/>
      <c r="BD29" s="3855"/>
      <c r="BE29" s="3855"/>
      <c r="BF29" s="3855"/>
      <c r="BG29" s="3855"/>
      <c r="BH29" s="3855"/>
      <c r="BI29" s="3855"/>
      <c r="BJ29" s="3855"/>
      <c r="BK29" s="3855"/>
      <c r="BL29" s="3856"/>
    </row>
    <row r="30" spans="1:71" s="224" customFormat="1" ht="15" customHeight="1">
      <c r="A30" s="3193"/>
      <c r="B30" s="3499"/>
      <c r="C30" s="3500"/>
      <c r="D30" s="3500"/>
      <c r="E30" s="3500"/>
      <c r="F30" s="3501"/>
      <c r="G30" s="3502"/>
      <c r="H30" s="3503"/>
      <c r="I30" s="3503"/>
      <c r="J30" s="3503"/>
      <c r="K30" s="3503"/>
      <c r="L30" s="3504"/>
      <c r="M30" s="3508"/>
      <c r="N30" s="3510"/>
      <c r="O30" s="3863"/>
      <c r="P30" s="3864"/>
      <c r="Q30" s="3865"/>
      <c r="R30" s="3555"/>
      <c r="S30" s="3556"/>
      <c r="T30" s="3557"/>
      <c r="U30" s="3561"/>
      <c r="V30" s="3562"/>
      <c r="W30" s="3562"/>
      <c r="X30" s="3563"/>
      <c r="Y30" s="3203"/>
      <c r="Z30" s="3564"/>
      <c r="AA30" s="3203"/>
      <c r="AB30" s="3252"/>
      <c r="AC30" s="3202"/>
      <c r="AD30" s="3874"/>
      <c r="AE30" s="3875"/>
      <c r="AF30" s="3877"/>
      <c r="AG30" s="3875"/>
      <c r="AH30" s="3869"/>
      <c r="AI30" s="3870"/>
      <c r="AJ30" s="3871"/>
      <c r="AK30" s="3869"/>
      <c r="AL30" s="3870"/>
      <c r="AM30" s="3870"/>
      <c r="AN30" s="3871"/>
      <c r="AO30" s="3851"/>
      <c r="AP30" s="3852"/>
      <c r="AQ30" s="3852"/>
      <c r="AR30" s="3853"/>
      <c r="AS30" s="3711"/>
      <c r="AT30" s="3712"/>
      <c r="AU30" s="3713"/>
      <c r="AV30" s="3884"/>
      <c r="AW30" s="3885"/>
      <c r="AX30" s="3886"/>
      <c r="AY30" s="823"/>
      <c r="AZ30" s="823"/>
      <c r="BA30" s="823"/>
      <c r="BB30" s="823"/>
      <c r="BC30" s="3857"/>
      <c r="BD30" s="3858"/>
      <c r="BE30" s="3858"/>
      <c r="BF30" s="3858"/>
      <c r="BG30" s="3858"/>
      <c r="BH30" s="3858"/>
      <c r="BI30" s="3858"/>
      <c r="BJ30" s="3858"/>
      <c r="BK30" s="3858"/>
      <c r="BL30" s="3859"/>
    </row>
    <row r="31" spans="1:71" s="224" customFormat="1" ht="15" customHeight="1" thickBot="1">
      <c r="A31" s="3193"/>
      <c r="B31" s="3085"/>
      <c r="C31" s="3089"/>
      <c r="D31" s="3848"/>
      <c r="E31" s="3849"/>
      <c r="F31" s="3850"/>
      <c r="G31" s="3845"/>
      <c r="H31" s="3846"/>
      <c r="I31" s="3846"/>
      <c r="J31" s="3846"/>
      <c r="K31" s="3846"/>
      <c r="L31" s="3847"/>
      <c r="M31" s="3508"/>
      <c r="N31" s="3510"/>
      <c r="O31" s="3866"/>
      <c r="P31" s="3867"/>
      <c r="Q31" s="3868"/>
      <c r="R31" s="3555"/>
      <c r="S31" s="3556"/>
      <c r="T31" s="3557"/>
      <c r="U31" s="3607"/>
      <c r="V31" s="3608"/>
      <c r="W31" s="3608"/>
      <c r="X31" s="229"/>
      <c r="Y31" s="833" t="s">
        <v>28</v>
      </c>
      <c r="Z31" s="230"/>
      <c r="AA31" s="833" t="s">
        <v>28</v>
      </c>
      <c r="AB31" s="767">
        <f>IF((X31+Z31)&gt;=12,X31+Z31-12,X31+Z31)</f>
        <v>0</v>
      </c>
      <c r="AC31" s="801" t="s">
        <v>28</v>
      </c>
      <c r="AD31" s="208"/>
      <c r="AE31" s="209"/>
      <c r="AF31" s="210"/>
      <c r="AG31" s="211"/>
      <c r="AH31" s="3571"/>
      <c r="AI31" s="3572"/>
      <c r="AJ31" s="3573"/>
      <c r="AK31" s="3869"/>
      <c r="AL31" s="3870"/>
      <c r="AM31" s="3870"/>
      <c r="AN31" s="3871"/>
      <c r="AO31" s="3878"/>
      <c r="AP31" s="3879"/>
      <c r="AQ31" s="3879"/>
      <c r="AR31" s="3880"/>
      <c r="AS31" s="3714"/>
      <c r="AT31" s="3715"/>
      <c r="AU31" s="3716"/>
      <c r="AV31" s="3881"/>
      <c r="AW31" s="3882"/>
      <c r="AX31" s="3883"/>
      <c r="AY31" s="839"/>
      <c r="AZ31" s="839"/>
      <c r="BA31" s="839"/>
      <c r="BB31" s="839"/>
      <c r="BC31" s="3860"/>
      <c r="BD31" s="3861"/>
      <c r="BE31" s="3861"/>
      <c r="BF31" s="3861"/>
      <c r="BG31" s="3861"/>
      <c r="BH31" s="3861"/>
      <c r="BI31" s="3861"/>
      <c r="BJ31" s="3861"/>
      <c r="BK31" s="3861"/>
      <c r="BL31" s="3862"/>
    </row>
    <row r="32" spans="1:71" s="224" customFormat="1" ht="14.1" customHeight="1">
      <c r="A32" s="3171" t="s">
        <v>976</v>
      </c>
      <c r="B32" s="3172"/>
      <c r="C32" s="3172"/>
      <c r="D32" s="3172"/>
      <c r="E32" s="3172"/>
      <c r="F32" s="3172"/>
      <c r="G32" s="3172"/>
      <c r="H32" s="3172"/>
      <c r="I32" s="3172"/>
      <c r="J32" s="3172"/>
      <c r="K32" s="3172"/>
      <c r="L32" s="3172"/>
      <c r="M32" s="3172"/>
      <c r="N32" s="3172"/>
      <c r="O32" s="3172"/>
      <c r="P32" s="3172"/>
      <c r="Q32" s="3172"/>
      <c r="R32" s="3172"/>
      <c r="S32" s="3172"/>
      <c r="T32" s="3172"/>
      <c r="U32" s="3172"/>
      <c r="V32" s="3172"/>
      <c r="W32" s="3173"/>
      <c r="X32" s="840" t="str">
        <f>IFERROR((X11+X14+X17+X20+X23+X26+X29)/COUNTA(G11:L31),"")</f>
        <v/>
      </c>
      <c r="Y32" s="841" t="s">
        <v>98</v>
      </c>
      <c r="Z32" s="842" t="str">
        <f>IFERROR((Z11+Z14+Z17+Z20+Z23+Z26+Z29)/COUNTA(G11:L31),"")</f>
        <v/>
      </c>
      <c r="AA32" s="841" t="s">
        <v>98</v>
      </c>
      <c r="AB32" s="773">
        <f>BP33</f>
        <v>0</v>
      </c>
      <c r="AC32" s="841" t="s">
        <v>98</v>
      </c>
      <c r="AD32" s="3678" t="str">
        <f>IFERROR(AVERAGE(AD11,AD14,AD17,AD20,AD23,AD26,AD29),"")</f>
        <v/>
      </c>
      <c r="AE32" s="3679"/>
      <c r="AF32" s="3678" t="str">
        <f>IFERROR(AVERAGE(AF11,AF14,AF17,AF20,AF23,AF26,AF29),"")</f>
        <v/>
      </c>
      <c r="AG32" s="3679"/>
      <c r="AH32" s="3682"/>
      <c r="AI32" s="3683"/>
      <c r="AJ32" s="3683"/>
      <c r="AK32" s="3683"/>
      <c r="AL32" s="3683"/>
      <c r="AM32" s="3683"/>
      <c r="AN32" s="3683"/>
      <c r="AO32" s="3683"/>
      <c r="AP32" s="3683"/>
      <c r="AQ32" s="3683"/>
      <c r="AR32" s="3684"/>
      <c r="AS32" s="3688" t="str">
        <f>IFERROR(SUM(AS11:AU31)/COUNTA(G11:L31),"")</f>
        <v/>
      </c>
      <c r="AT32" s="3689"/>
      <c r="AU32" s="3690"/>
      <c r="AV32" s="3694" t="str">
        <f>IFERROR(AVERAGE(AV11,AV14,AV17,AV20,AV23,AV26,AV29),"")</f>
        <v/>
      </c>
      <c r="AW32" s="3695"/>
      <c r="AX32" s="3696"/>
      <c r="AY32" s="3670"/>
      <c r="AZ32" s="3671"/>
      <c r="BA32" s="3671"/>
      <c r="BB32" s="3672"/>
      <c r="BC32" s="3670" t="str">
        <f>IFERROR(AVERAGE(BC11,BC14,BC17,BC20,#REF!,BC26,BC29),"")</f>
        <v/>
      </c>
      <c r="BD32" s="3671"/>
      <c r="BE32" s="3671"/>
      <c r="BF32" s="3671"/>
      <c r="BG32" s="3671"/>
      <c r="BH32" s="3671"/>
      <c r="BI32" s="3671"/>
      <c r="BJ32" s="3671"/>
      <c r="BK32" s="3671"/>
      <c r="BL32" s="3672"/>
      <c r="BO32" s="432">
        <f>INT(BO33/12)</f>
        <v>0</v>
      </c>
      <c r="BP32" s="432">
        <f>MOD(BO33,12)</f>
        <v>0</v>
      </c>
    </row>
    <row r="33" spans="1:70" ht="14.1" customHeight="1" thickBot="1">
      <c r="A33" s="3174"/>
      <c r="B33" s="3175"/>
      <c r="C33" s="3175"/>
      <c r="D33" s="3175"/>
      <c r="E33" s="3175"/>
      <c r="F33" s="3175"/>
      <c r="G33" s="3175"/>
      <c r="H33" s="3175"/>
      <c r="I33" s="3175"/>
      <c r="J33" s="3175"/>
      <c r="K33" s="3175"/>
      <c r="L33" s="3175"/>
      <c r="M33" s="3175"/>
      <c r="N33" s="3175"/>
      <c r="O33" s="3175"/>
      <c r="P33" s="3175"/>
      <c r="Q33" s="3175"/>
      <c r="R33" s="3175"/>
      <c r="S33" s="3175"/>
      <c r="T33" s="3175"/>
      <c r="U33" s="3175"/>
      <c r="V33" s="3175"/>
      <c r="W33" s="3176"/>
      <c r="X33" s="843" t="str">
        <f>IFERROR((X13+X16+X19+X22+X25+X28+X31)/COUNTA(G11:L31),"")</f>
        <v/>
      </c>
      <c r="Y33" s="844" t="s">
        <v>28</v>
      </c>
      <c r="Z33" s="843" t="str">
        <f>IFERROR((Z13+Z16+Z19+Z22+Z25+Z28+Z31)/COUNTA(G11:L31),"")</f>
        <v/>
      </c>
      <c r="AA33" s="844" t="s">
        <v>28</v>
      </c>
      <c r="AB33" s="778">
        <f>BP32</f>
        <v>0</v>
      </c>
      <c r="AC33" s="844" t="s">
        <v>28</v>
      </c>
      <c r="AD33" s="3680"/>
      <c r="AE33" s="3681"/>
      <c r="AF33" s="3680"/>
      <c r="AG33" s="3681"/>
      <c r="AH33" s="3685"/>
      <c r="AI33" s="3686"/>
      <c r="AJ33" s="3686"/>
      <c r="AK33" s="3686"/>
      <c r="AL33" s="3686"/>
      <c r="AM33" s="3686"/>
      <c r="AN33" s="3686"/>
      <c r="AO33" s="3686"/>
      <c r="AP33" s="3686"/>
      <c r="AQ33" s="3686"/>
      <c r="AR33" s="3687"/>
      <c r="AS33" s="3691"/>
      <c r="AT33" s="3692"/>
      <c r="AU33" s="3693"/>
      <c r="AV33" s="3697"/>
      <c r="AW33" s="3698"/>
      <c r="AX33" s="3699"/>
      <c r="AY33" s="3673"/>
      <c r="AZ33" s="3674"/>
      <c r="BA33" s="3674"/>
      <c r="BB33" s="3675"/>
      <c r="BC33" s="3673"/>
      <c r="BD33" s="3674"/>
      <c r="BE33" s="3674"/>
      <c r="BF33" s="3674"/>
      <c r="BG33" s="3674"/>
      <c r="BH33" s="3674"/>
      <c r="BI33" s="3674"/>
      <c r="BJ33" s="3674"/>
      <c r="BK33" s="3674"/>
      <c r="BL33" s="3675"/>
      <c r="BM33" s="599"/>
      <c r="BN33" s="599"/>
      <c r="BO33" s="432">
        <f>IFERROR(SUM(AB13,AB16,AB19,AB22,AB25,AB28,AB31)/COUNTA(G11:L31),0)</f>
        <v>0</v>
      </c>
      <c r="BP33" s="432">
        <f>IFERROR(SUM(AB11,AB14,AB17,AB20,AB23,AB26,AB29)/COUNTA(G11:L31),0)</f>
        <v>0</v>
      </c>
      <c r="BQ33" s="599"/>
      <c r="BR33" s="599"/>
    </row>
    <row r="34" spans="1:70" s="224" customFormat="1" ht="14.1" customHeight="1">
      <c r="A34" s="1849" t="s">
        <v>91</v>
      </c>
      <c r="B34" s="1849"/>
      <c r="C34" s="781" t="s">
        <v>92</v>
      </c>
      <c r="D34" s="3166" t="s">
        <v>1388</v>
      </c>
      <c r="E34" s="3166"/>
      <c r="F34" s="3166"/>
      <c r="G34" s="3166"/>
      <c r="H34" s="3166"/>
      <c r="I34" s="3166"/>
      <c r="J34" s="3166"/>
      <c r="K34" s="3166"/>
      <c r="L34" s="3166"/>
      <c r="M34" s="3166"/>
      <c r="N34" s="3166"/>
      <c r="O34" s="3166"/>
      <c r="P34" s="3166"/>
      <c r="Q34" s="3166"/>
      <c r="R34" s="3166"/>
      <c r="S34" s="3166"/>
      <c r="T34" s="3166"/>
      <c r="U34" s="3166"/>
      <c r="V34" s="3166"/>
      <c r="W34" s="3166"/>
      <c r="X34" s="3166"/>
      <c r="Y34" s="3166"/>
      <c r="Z34" s="3166"/>
      <c r="AA34" s="3166"/>
      <c r="AB34" s="3166"/>
      <c r="AC34" s="3166"/>
      <c r="AD34" s="3166"/>
      <c r="AE34" s="3166"/>
      <c r="AF34" s="3166"/>
      <c r="AG34" s="3166"/>
      <c r="AH34" s="3166"/>
      <c r="AI34" s="3166"/>
      <c r="AJ34" s="3166"/>
      <c r="AK34" s="3166"/>
      <c r="AL34" s="3166"/>
      <c r="AM34" s="3166"/>
      <c r="AN34" s="3166"/>
      <c r="AO34" s="3166"/>
      <c r="AP34" s="3166"/>
      <c r="AQ34" s="3166"/>
      <c r="AR34" s="3166"/>
      <c r="AS34" s="3166"/>
      <c r="AT34" s="3166"/>
      <c r="AU34" s="3166"/>
      <c r="AV34" s="3166"/>
      <c r="AW34" s="3166"/>
      <c r="AX34" s="3166"/>
      <c r="AY34" s="3166"/>
      <c r="AZ34" s="3166"/>
      <c r="BA34" s="3166"/>
      <c r="BB34" s="3166"/>
      <c r="BC34" s="3166"/>
      <c r="BD34" s="3166"/>
      <c r="BE34" s="3166"/>
      <c r="BF34" s="3166"/>
      <c r="BG34" s="3166"/>
      <c r="BH34" s="3166"/>
      <c r="BI34" s="3166"/>
      <c r="BJ34" s="594"/>
      <c r="BK34" s="594"/>
    </row>
    <row r="35" spans="1:70" s="224" customFormat="1" ht="14.1" customHeight="1">
      <c r="A35" s="782"/>
      <c r="B35" s="782"/>
      <c r="C35" s="781"/>
      <c r="D35" s="1683"/>
      <c r="E35" s="1683"/>
      <c r="F35" s="1683"/>
      <c r="G35" s="1683"/>
      <c r="H35" s="1683"/>
      <c r="I35" s="1683"/>
      <c r="J35" s="1683"/>
      <c r="K35" s="1683"/>
      <c r="L35" s="1683"/>
      <c r="M35" s="1683"/>
      <c r="N35" s="1683"/>
      <c r="O35" s="1683"/>
      <c r="P35" s="1683"/>
      <c r="Q35" s="1683"/>
      <c r="R35" s="1683"/>
      <c r="S35" s="1683"/>
      <c r="T35" s="1683"/>
      <c r="U35" s="1683"/>
      <c r="V35" s="1683"/>
      <c r="W35" s="1683"/>
      <c r="X35" s="1683"/>
      <c r="Y35" s="1683"/>
      <c r="Z35" s="1683"/>
      <c r="AA35" s="1683"/>
      <c r="AB35" s="1683"/>
      <c r="AC35" s="1683"/>
      <c r="AD35" s="1683"/>
      <c r="AE35" s="1683"/>
      <c r="AF35" s="1683"/>
      <c r="AG35" s="1683"/>
      <c r="AH35" s="1683"/>
      <c r="AI35" s="1683"/>
      <c r="AJ35" s="1683"/>
      <c r="AK35" s="1683"/>
      <c r="AL35" s="1683"/>
      <c r="AM35" s="1683"/>
      <c r="AN35" s="1683"/>
      <c r="AO35" s="1683"/>
      <c r="AP35" s="1683"/>
      <c r="AQ35" s="1683"/>
      <c r="AR35" s="1683"/>
      <c r="AS35" s="1683"/>
      <c r="AT35" s="1683"/>
      <c r="AU35" s="1683"/>
      <c r="AV35" s="1683"/>
      <c r="AW35" s="1683"/>
      <c r="AX35" s="1683"/>
      <c r="AY35" s="1683"/>
      <c r="AZ35" s="1683"/>
      <c r="BA35" s="1683"/>
      <c r="BB35" s="1683"/>
      <c r="BC35" s="1683"/>
      <c r="BD35" s="1683"/>
      <c r="BE35" s="1683"/>
      <c r="BF35" s="1683"/>
      <c r="BG35" s="1683"/>
      <c r="BH35" s="1683"/>
      <c r="BI35" s="1683"/>
      <c r="BJ35" s="594"/>
      <c r="BK35" s="594"/>
    </row>
    <row r="36" spans="1:70" s="224" customFormat="1" ht="12" customHeight="1">
      <c r="C36" s="783" t="s">
        <v>1480</v>
      </c>
      <c r="D36" s="3676" t="s">
        <v>1439</v>
      </c>
      <c r="E36" s="3676"/>
      <c r="F36" s="3676"/>
      <c r="G36" s="3676"/>
      <c r="H36" s="3676"/>
      <c r="I36" s="3676"/>
      <c r="J36" s="3676"/>
      <c r="K36" s="3676"/>
      <c r="L36" s="3676"/>
      <c r="M36" s="3676"/>
      <c r="N36" s="3676"/>
      <c r="O36" s="3676"/>
      <c r="P36" s="3676"/>
      <c r="Q36" s="3676"/>
      <c r="R36" s="3676"/>
      <c r="S36" s="3676"/>
      <c r="T36" s="3676"/>
      <c r="U36" s="3676"/>
      <c r="V36" s="3676"/>
      <c r="W36" s="3676"/>
      <c r="X36" s="3676"/>
      <c r="Y36" s="3676"/>
      <c r="Z36" s="3676"/>
      <c r="AA36" s="3676"/>
      <c r="AB36" s="3676"/>
      <c r="AC36" s="3676"/>
      <c r="AD36" s="3676"/>
      <c r="AE36" s="3676"/>
      <c r="AF36" s="3676"/>
      <c r="AG36" s="3676"/>
      <c r="AH36" s="3676"/>
      <c r="AI36" s="3676"/>
      <c r="AJ36" s="3676"/>
      <c r="AK36" s="3676"/>
      <c r="AL36" s="3676"/>
      <c r="AM36" s="3676"/>
      <c r="AN36" s="3676"/>
      <c r="AO36" s="3676"/>
      <c r="AP36" s="3676"/>
      <c r="AQ36" s="3676"/>
      <c r="AR36" s="3676"/>
      <c r="AS36" s="3676"/>
      <c r="AT36" s="3676"/>
      <c r="AU36" s="3676"/>
      <c r="AV36" s="3676"/>
      <c r="AW36" s="3676"/>
      <c r="AX36" s="3676"/>
      <c r="AY36" s="3676"/>
      <c r="AZ36" s="3676"/>
      <c r="BA36" s="3676"/>
      <c r="BB36" s="3676"/>
      <c r="BC36" s="3676"/>
      <c r="BD36" s="3676"/>
      <c r="BE36" s="3676"/>
      <c r="BF36" s="3676"/>
      <c r="BG36" s="3676"/>
      <c r="BH36" s="3676"/>
      <c r="BI36" s="3676"/>
      <c r="BJ36" s="731"/>
      <c r="BK36" s="731"/>
      <c r="BL36" s="406"/>
    </row>
    <row r="37" spans="1:70" s="224" customFormat="1" ht="12" customHeight="1">
      <c r="B37" s="669"/>
      <c r="C37" s="3677" t="s">
        <v>269</v>
      </c>
      <c r="D37" s="2104" t="s">
        <v>1041</v>
      </c>
      <c r="E37" s="2104"/>
      <c r="F37" s="2104"/>
      <c r="G37" s="2104"/>
      <c r="H37" s="2104"/>
      <c r="I37" s="2104"/>
      <c r="J37" s="2104"/>
      <c r="K37" s="2104"/>
      <c r="L37" s="2104"/>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2104"/>
      <c r="AP37" s="2104"/>
      <c r="AQ37" s="2104"/>
      <c r="AR37" s="2104"/>
      <c r="AS37" s="2104"/>
      <c r="AT37" s="2104"/>
      <c r="AU37" s="2104"/>
      <c r="AV37" s="2104"/>
      <c r="AW37" s="2104"/>
      <c r="AX37" s="2104"/>
      <c r="AY37" s="2104"/>
      <c r="AZ37" s="2104"/>
      <c r="BA37" s="2104"/>
      <c r="BB37" s="2104"/>
      <c r="BC37" s="2104"/>
      <c r="BD37" s="2104"/>
      <c r="BE37" s="2104"/>
      <c r="BF37" s="2104"/>
      <c r="BG37" s="2104"/>
      <c r="BH37" s="2104"/>
      <c r="BI37" s="2104"/>
      <c r="BJ37" s="397"/>
      <c r="BK37" s="397"/>
      <c r="BL37" s="406"/>
    </row>
    <row r="38" spans="1:70" s="224" customFormat="1" ht="12" customHeight="1">
      <c r="C38" s="3677"/>
      <c r="D38" s="2104"/>
      <c r="E38" s="2104"/>
      <c r="F38" s="2104"/>
      <c r="G38" s="2104"/>
      <c r="H38" s="2104"/>
      <c r="I38" s="2104"/>
      <c r="J38" s="2104"/>
      <c r="K38" s="2104"/>
      <c r="L38" s="2104"/>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2104"/>
      <c r="AP38" s="2104"/>
      <c r="AQ38" s="2104"/>
      <c r="AR38" s="2104"/>
      <c r="AS38" s="2104"/>
      <c r="AT38" s="2104"/>
      <c r="AU38" s="2104"/>
      <c r="AV38" s="2104"/>
      <c r="AW38" s="2104"/>
      <c r="AX38" s="2104"/>
      <c r="AY38" s="2104"/>
      <c r="AZ38" s="2104"/>
      <c r="BA38" s="2104"/>
      <c r="BB38" s="2104"/>
      <c r="BC38" s="2104"/>
      <c r="BD38" s="2104"/>
      <c r="BE38" s="2104"/>
      <c r="BF38" s="2104"/>
      <c r="BG38" s="2104"/>
      <c r="BH38" s="2104"/>
      <c r="BI38" s="2104"/>
      <c r="BJ38" s="397"/>
      <c r="BK38" s="397"/>
      <c r="BL38" s="406"/>
    </row>
    <row r="39" spans="1:70" s="224" customFormat="1" ht="12" customHeight="1">
      <c r="C39" s="3668" t="s">
        <v>270</v>
      </c>
      <c r="D39" s="2104" t="s">
        <v>1278</v>
      </c>
      <c r="E39" s="2104"/>
      <c r="F39" s="2104"/>
      <c r="G39" s="2104"/>
      <c r="H39" s="2104"/>
      <c r="I39" s="2104"/>
      <c r="J39" s="2104"/>
      <c r="K39" s="2104"/>
      <c r="L39" s="2104"/>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2104"/>
      <c r="AP39" s="2104"/>
      <c r="AQ39" s="2104"/>
      <c r="AR39" s="2104"/>
      <c r="AS39" s="2104"/>
      <c r="AT39" s="2104"/>
      <c r="AU39" s="2104"/>
      <c r="AV39" s="2104"/>
      <c r="AW39" s="2104"/>
      <c r="AX39" s="2104"/>
      <c r="AY39" s="2104"/>
      <c r="AZ39" s="2104"/>
      <c r="BA39" s="2104"/>
      <c r="BB39" s="2104"/>
      <c r="BC39" s="2104"/>
      <c r="BD39" s="2104"/>
      <c r="BE39" s="2104"/>
      <c r="BF39" s="2104"/>
      <c r="BG39" s="2104"/>
      <c r="BH39" s="2104"/>
      <c r="BI39" s="2104"/>
      <c r="BJ39" s="397"/>
      <c r="BK39" s="397"/>
      <c r="BL39" s="406"/>
    </row>
    <row r="40" spans="1:70" s="224" customFormat="1" ht="12" customHeight="1">
      <c r="C40" s="3669"/>
      <c r="D40" s="2104"/>
      <c r="E40" s="2104"/>
      <c r="F40" s="2104"/>
      <c r="G40" s="2104"/>
      <c r="H40" s="2104"/>
      <c r="I40" s="2104"/>
      <c r="J40" s="2104"/>
      <c r="K40" s="2104"/>
      <c r="L40" s="2104"/>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c r="AS40" s="2104"/>
      <c r="AT40" s="2104"/>
      <c r="AU40" s="2104"/>
      <c r="AV40" s="2104"/>
      <c r="AW40" s="2104"/>
      <c r="AX40" s="2104"/>
      <c r="AY40" s="2104"/>
      <c r="AZ40" s="2104"/>
      <c r="BA40" s="2104"/>
      <c r="BB40" s="2104"/>
      <c r="BC40" s="2104"/>
      <c r="BD40" s="2104"/>
      <c r="BE40" s="2104"/>
      <c r="BF40" s="2104"/>
      <c r="BG40" s="2104"/>
      <c r="BH40" s="2104"/>
      <c r="BI40" s="2104"/>
      <c r="BJ40" s="397"/>
      <c r="BK40" s="397"/>
    </row>
    <row r="41" spans="1:70" s="224" customFormat="1" ht="12" customHeight="1">
      <c r="C41" s="784" t="s">
        <v>1481</v>
      </c>
      <c r="D41" s="3141" t="s">
        <v>1451</v>
      </c>
      <c r="E41" s="3141"/>
      <c r="F41" s="3141"/>
      <c r="G41" s="3141"/>
      <c r="H41" s="3141"/>
      <c r="I41" s="3141"/>
      <c r="J41" s="3141"/>
      <c r="K41" s="3141"/>
      <c r="L41" s="3141"/>
      <c r="M41" s="3141"/>
      <c r="N41" s="3141"/>
      <c r="O41" s="3141"/>
      <c r="P41" s="3141"/>
      <c r="Q41" s="3141"/>
      <c r="R41" s="3141"/>
      <c r="S41" s="3141"/>
      <c r="T41" s="3141"/>
      <c r="U41" s="3141"/>
      <c r="V41" s="3141"/>
      <c r="W41" s="3141"/>
      <c r="X41" s="3141"/>
      <c r="Y41" s="3141"/>
      <c r="Z41" s="3141"/>
      <c r="AA41" s="3141"/>
      <c r="AB41" s="3141"/>
      <c r="AC41" s="3141"/>
      <c r="AD41" s="3141"/>
      <c r="AE41" s="3141"/>
      <c r="AF41" s="3141"/>
      <c r="AG41" s="3141"/>
      <c r="AH41" s="3141"/>
      <c r="AI41" s="3141"/>
      <c r="AJ41" s="3141"/>
      <c r="AK41" s="3141"/>
      <c r="AL41" s="3141"/>
      <c r="AM41" s="3141"/>
      <c r="AN41" s="3141"/>
      <c r="AO41" s="3141"/>
      <c r="AP41" s="3141"/>
      <c r="AQ41" s="3141"/>
      <c r="AR41" s="3141"/>
      <c r="AS41" s="3141"/>
      <c r="AT41" s="3141"/>
      <c r="AU41" s="3141"/>
      <c r="AV41" s="3141"/>
      <c r="AW41" s="3141"/>
      <c r="AX41" s="3141"/>
      <c r="AY41" s="3141"/>
      <c r="AZ41" s="3141"/>
      <c r="BA41" s="3141"/>
      <c r="BB41" s="3141"/>
      <c r="BC41" s="3141"/>
      <c r="BD41" s="3141"/>
      <c r="BE41" s="3141"/>
      <c r="BF41" s="3141"/>
      <c r="BG41" s="3141"/>
      <c r="BH41" s="3141"/>
      <c r="BI41" s="3141"/>
      <c r="BJ41" s="730"/>
      <c r="BK41" s="730"/>
    </row>
    <row r="42" spans="1:70" ht="14.1" customHeight="1">
      <c r="A42" s="2836" t="s">
        <v>1530</v>
      </c>
      <c r="B42" s="2836"/>
      <c r="C42" s="2836"/>
      <c r="D42" s="2836"/>
      <c r="E42" s="2836"/>
      <c r="F42" s="2836"/>
      <c r="G42" s="2836"/>
      <c r="H42" s="2836"/>
      <c r="I42" s="2836"/>
      <c r="J42" s="2836"/>
      <c r="K42" s="2836"/>
      <c r="L42" s="2836"/>
      <c r="M42" s="2836"/>
      <c r="N42" s="2836"/>
      <c r="O42" s="2836"/>
      <c r="P42" s="2836"/>
      <c r="Q42" s="2836"/>
      <c r="R42" s="2836"/>
      <c r="S42" s="2836"/>
      <c r="T42" s="2836"/>
      <c r="U42" s="2836"/>
      <c r="V42" s="2836"/>
      <c r="W42" s="2836"/>
      <c r="X42" s="2836"/>
      <c r="Y42" s="2836"/>
      <c r="Z42" s="2836"/>
      <c r="AA42" s="2836"/>
      <c r="AB42" s="2836"/>
      <c r="AC42" s="2836"/>
      <c r="AD42" s="2836"/>
      <c r="AE42" s="2836"/>
      <c r="AF42" s="2836"/>
      <c r="AG42" s="2836"/>
      <c r="AH42" s="2836"/>
      <c r="AI42" s="2836"/>
      <c r="AJ42" s="2836"/>
      <c r="AK42" s="2836"/>
      <c r="AL42" s="2836"/>
      <c r="AM42" s="2836"/>
      <c r="AN42" s="2836"/>
      <c r="AO42" s="2836"/>
      <c r="AP42" s="2836"/>
      <c r="AQ42" s="2836"/>
      <c r="AR42" s="2836"/>
      <c r="AS42" s="2836"/>
      <c r="AT42" s="2836"/>
      <c r="AU42" s="2836"/>
      <c r="AV42" s="2836"/>
      <c r="AW42" s="2836"/>
      <c r="AX42" s="2836"/>
      <c r="AY42" s="2836"/>
      <c r="AZ42" s="2836"/>
      <c r="BA42" s="2836"/>
      <c r="BB42" s="2836"/>
      <c r="BC42" s="2836"/>
      <c r="BD42" s="2836"/>
      <c r="BE42" s="2836"/>
      <c r="BF42" s="2836"/>
      <c r="BG42" s="2836"/>
      <c r="BH42" s="2836"/>
      <c r="BI42" s="2836"/>
      <c r="BJ42" s="2836"/>
      <c r="BK42" s="2836"/>
      <c r="BL42" s="2836"/>
      <c r="BN42" s="382"/>
      <c r="BO42" s="382"/>
      <c r="BP42" s="382"/>
      <c r="BQ42" s="382"/>
      <c r="BR42" s="382"/>
    </row>
    <row r="43" spans="1:70" ht="5.0999999999999996" customHeight="1"/>
    <row r="44" spans="1:70" ht="14.1" customHeight="1">
      <c r="A44" s="2838" t="s">
        <v>1501</v>
      </c>
      <c r="B44" s="2838"/>
      <c r="C44" s="2838"/>
      <c r="D44" s="2838"/>
      <c r="E44" s="2838"/>
      <c r="F44" s="2838"/>
      <c r="G44" s="2838"/>
      <c r="H44" s="2838"/>
      <c r="I44" s="2838"/>
      <c r="J44" s="2838"/>
      <c r="K44" s="2838"/>
      <c r="L44" s="2838"/>
      <c r="M44" s="2838"/>
      <c r="N44" s="2838"/>
      <c r="O44" s="2838"/>
      <c r="P44" s="2838"/>
      <c r="Q44" s="2838"/>
      <c r="R44" s="2838"/>
      <c r="S44" s="2838"/>
      <c r="T44" s="2838"/>
      <c r="U44" s="2838"/>
      <c r="V44" s="2838"/>
      <c r="W44" s="2838"/>
      <c r="X44" s="2838"/>
      <c r="Y44" s="2838"/>
      <c r="Z44" s="2838"/>
      <c r="AA44" s="2838"/>
      <c r="AB44" s="2838"/>
      <c r="AC44" s="2838"/>
      <c r="AD44" s="2838"/>
      <c r="AE44" s="2838"/>
      <c r="AF44" s="2838"/>
      <c r="AG44" s="2838"/>
      <c r="AH44" s="2838"/>
      <c r="AI44" s="2838"/>
      <c r="AJ44" s="2838"/>
      <c r="AK44" s="2838"/>
      <c r="AL44" s="2838"/>
      <c r="AM44" s="2838"/>
      <c r="AN44" s="2838"/>
      <c r="AO44" s="2838"/>
      <c r="AP44" s="2838"/>
      <c r="AQ44" s="2838"/>
      <c r="AR44" s="2838"/>
      <c r="AS44" s="2838"/>
      <c r="AT44" s="2838"/>
      <c r="AU44" s="2838"/>
      <c r="AV44" s="2838"/>
      <c r="AW44" s="2838"/>
      <c r="AX44" s="2838"/>
      <c r="AY44" s="2838"/>
      <c r="AZ44" s="2838"/>
      <c r="BA44" s="2838"/>
      <c r="BB44" s="2838"/>
      <c r="BC44" s="2838"/>
      <c r="BD44" s="2838"/>
      <c r="BE44" s="2838"/>
      <c r="BF44" s="2838"/>
      <c r="BG44" s="2838"/>
      <c r="BH44" s="2838"/>
      <c r="BI44" s="2838"/>
      <c r="BJ44" s="2838"/>
      <c r="BK44" s="2838"/>
      <c r="BL44" s="2838"/>
    </row>
    <row r="45" spans="1:70" ht="6.95" customHeight="1" thickBot="1">
      <c r="A45" s="735"/>
      <c r="B45" s="735"/>
      <c r="C45" s="391"/>
      <c r="D45" s="391"/>
      <c r="E45" s="391"/>
      <c r="F45" s="391"/>
      <c r="G45" s="391"/>
      <c r="H45" s="391"/>
      <c r="I45" s="391"/>
      <c r="J45" s="391"/>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row>
    <row r="46" spans="1:70" s="224" customFormat="1" ht="12.95" customHeight="1">
      <c r="A46" s="3423" t="s">
        <v>56</v>
      </c>
      <c r="B46" s="3425" t="s">
        <v>57</v>
      </c>
      <c r="C46" s="3426"/>
      <c r="D46" s="3426"/>
      <c r="E46" s="3426"/>
      <c r="F46" s="3427"/>
      <c r="G46" s="3425" t="s">
        <v>52</v>
      </c>
      <c r="H46" s="3426"/>
      <c r="I46" s="3426"/>
      <c r="J46" s="3426"/>
      <c r="K46" s="3426"/>
      <c r="L46" s="3427"/>
      <c r="M46" s="3814" t="s">
        <v>53</v>
      </c>
      <c r="N46" s="3433" t="s">
        <v>947</v>
      </c>
      <c r="O46" s="3436" t="s">
        <v>977</v>
      </c>
      <c r="P46" s="3437"/>
      <c r="Q46" s="3438"/>
      <c r="R46" s="3436" t="s">
        <v>95</v>
      </c>
      <c r="S46" s="3437"/>
      <c r="T46" s="3438"/>
      <c r="U46" s="3425" t="s">
        <v>58</v>
      </c>
      <c r="V46" s="3426"/>
      <c r="W46" s="3426"/>
      <c r="X46" s="3426"/>
      <c r="Y46" s="3426"/>
      <c r="Z46" s="3426"/>
      <c r="AA46" s="3426"/>
      <c r="AB46" s="3426"/>
      <c r="AC46" s="3426"/>
      <c r="AD46" s="3822" t="s">
        <v>1277</v>
      </c>
      <c r="AE46" s="3823"/>
      <c r="AF46" s="3823"/>
      <c r="AG46" s="3824"/>
      <c r="AH46" s="3459" t="s">
        <v>1452</v>
      </c>
      <c r="AI46" s="3460"/>
      <c r="AJ46" s="3460"/>
      <c r="AK46" s="3460"/>
      <c r="AL46" s="3460"/>
      <c r="AM46" s="3460"/>
      <c r="AN46" s="3460"/>
      <c r="AO46" s="3460"/>
      <c r="AP46" s="3460"/>
      <c r="AQ46" s="3460"/>
      <c r="AR46" s="3460"/>
      <c r="AS46" s="3465" t="s">
        <v>1215</v>
      </c>
      <c r="AT46" s="3466"/>
      <c r="AU46" s="3825"/>
      <c r="AV46" s="3828" t="s">
        <v>260</v>
      </c>
      <c r="AW46" s="3829"/>
      <c r="AX46" s="3830"/>
      <c r="AY46" s="3834" t="s">
        <v>1450</v>
      </c>
      <c r="AZ46" s="3835"/>
      <c r="BA46" s="3835"/>
      <c r="BB46" s="3836"/>
      <c r="BC46" s="3484" t="s">
        <v>1631</v>
      </c>
      <c r="BD46" s="3437"/>
      <c r="BE46" s="3437"/>
      <c r="BF46" s="3437"/>
      <c r="BG46" s="3437"/>
      <c r="BH46" s="3437"/>
      <c r="BI46" s="3437"/>
      <c r="BJ46" s="3437"/>
      <c r="BK46" s="3437"/>
      <c r="BL46" s="3485"/>
    </row>
    <row r="47" spans="1:70" s="224" customFormat="1" ht="12.95" customHeight="1">
      <c r="A47" s="3424"/>
      <c r="B47" s="3207"/>
      <c r="C47" s="3394"/>
      <c r="D47" s="3394"/>
      <c r="E47" s="3394"/>
      <c r="F47" s="3270"/>
      <c r="G47" s="3207"/>
      <c r="H47" s="3394"/>
      <c r="I47" s="3394"/>
      <c r="J47" s="3394"/>
      <c r="K47" s="3394"/>
      <c r="L47" s="3270"/>
      <c r="M47" s="3815"/>
      <c r="N47" s="3434"/>
      <c r="O47" s="3261"/>
      <c r="P47" s="3262"/>
      <c r="Q47" s="3263"/>
      <c r="R47" s="3261"/>
      <c r="S47" s="3262"/>
      <c r="T47" s="3263"/>
      <c r="U47" s="3208"/>
      <c r="V47" s="3439"/>
      <c r="W47" s="3439"/>
      <c r="X47" s="3439"/>
      <c r="Y47" s="3439"/>
      <c r="Z47" s="3439"/>
      <c r="AA47" s="3439"/>
      <c r="AB47" s="3439"/>
      <c r="AC47" s="3439"/>
      <c r="AD47" s="3843" t="s">
        <v>1042</v>
      </c>
      <c r="AE47" s="3378"/>
      <c r="AF47" s="3377" t="s">
        <v>1043</v>
      </c>
      <c r="AG47" s="3379"/>
      <c r="AH47" s="3462"/>
      <c r="AI47" s="3463"/>
      <c r="AJ47" s="3463"/>
      <c r="AK47" s="3463"/>
      <c r="AL47" s="3463"/>
      <c r="AM47" s="3463"/>
      <c r="AN47" s="3463"/>
      <c r="AO47" s="3463"/>
      <c r="AP47" s="3463"/>
      <c r="AQ47" s="3463"/>
      <c r="AR47" s="3463"/>
      <c r="AS47" s="3412"/>
      <c r="AT47" s="3413"/>
      <c r="AU47" s="3826"/>
      <c r="AV47" s="3831"/>
      <c r="AW47" s="3832"/>
      <c r="AX47" s="3833"/>
      <c r="AY47" s="3837"/>
      <c r="AZ47" s="3838"/>
      <c r="BA47" s="3838"/>
      <c r="BB47" s="3839"/>
      <c r="BC47" s="3486"/>
      <c r="BD47" s="3265"/>
      <c r="BE47" s="3265"/>
      <c r="BF47" s="3265"/>
      <c r="BG47" s="3265"/>
      <c r="BH47" s="3265"/>
      <c r="BI47" s="3265"/>
      <c r="BJ47" s="3265"/>
      <c r="BK47" s="3265"/>
      <c r="BL47" s="3487"/>
    </row>
    <row r="48" spans="1:70" s="224" customFormat="1" ht="15" customHeight="1">
      <c r="A48" s="3424"/>
      <c r="B48" s="3207"/>
      <c r="C48" s="3394"/>
      <c r="D48" s="3394"/>
      <c r="E48" s="3394"/>
      <c r="F48" s="3270"/>
      <c r="G48" s="3207"/>
      <c r="H48" s="3394"/>
      <c r="I48" s="3394"/>
      <c r="J48" s="3394"/>
      <c r="K48" s="3394"/>
      <c r="L48" s="3270"/>
      <c r="M48" s="3815"/>
      <c r="N48" s="3434"/>
      <c r="O48" s="3272"/>
      <c r="P48" s="3273"/>
      <c r="Q48" s="3274"/>
      <c r="R48" s="3261"/>
      <c r="S48" s="3262"/>
      <c r="T48" s="3263"/>
      <c r="U48" s="3440" t="s">
        <v>59</v>
      </c>
      <c r="V48" s="3441"/>
      <c r="W48" s="3441"/>
      <c r="X48" s="3441"/>
      <c r="Y48" s="3441"/>
      <c r="Z48" s="3442" t="s">
        <v>61</v>
      </c>
      <c r="AA48" s="3443"/>
      <c r="AB48" s="3377" t="s">
        <v>97</v>
      </c>
      <c r="AC48" s="3378"/>
      <c r="AD48" s="3343"/>
      <c r="AE48" s="3262"/>
      <c r="AF48" s="3261"/>
      <c r="AG48" s="3263"/>
      <c r="AH48" s="3445" t="s">
        <v>1453</v>
      </c>
      <c r="AI48" s="3446"/>
      <c r="AJ48" s="3446"/>
      <c r="AK48" s="3446"/>
      <c r="AL48" s="3446"/>
      <c r="AM48" s="3446"/>
      <c r="AN48" s="3446"/>
      <c r="AO48" s="3446"/>
      <c r="AP48" s="3446"/>
      <c r="AQ48" s="3446"/>
      <c r="AR48" s="3446"/>
      <c r="AS48" s="3412"/>
      <c r="AT48" s="3413"/>
      <c r="AU48" s="3826"/>
      <c r="AV48" s="3816" t="s">
        <v>261</v>
      </c>
      <c r="AW48" s="3817"/>
      <c r="AX48" s="3818"/>
      <c r="AY48" s="3837"/>
      <c r="AZ48" s="3838"/>
      <c r="BA48" s="3838"/>
      <c r="BB48" s="3839"/>
      <c r="BC48" s="3451" t="s">
        <v>1454</v>
      </c>
      <c r="BD48" s="2025"/>
      <c r="BE48" s="2025"/>
      <c r="BF48" s="2025"/>
      <c r="BG48" s="2025"/>
      <c r="BH48" s="2025"/>
      <c r="BI48" s="2025"/>
      <c r="BJ48" s="2025"/>
      <c r="BK48" s="2025"/>
      <c r="BL48" s="3452"/>
    </row>
    <row r="49" spans="1:64" s="224" customFormat="1" ht="15" customHeight="1">
      <c r="A49" s="3424"/>
      <c r="B49" s="3309"/>
      <c r="C49" s="3428"/>
      <c r="D49" s="3428"/>
      <c r="E49" s="3428"/>
      <c r="F49" s="3429"/>
      <c r="G49" s="3207"/>
      <c r="H49" s="3394"/>
      <c r="I49" s="3394"/>
      <c r="J49" s="3394"/>
      <c r="K49" s="3394"/>
      <c r="L49" s="3270"/>
      <c r="M49" s="3815"/>
      <c r="N49" s="3434"/>
      <c r="O49" s="3412" t="s">
        <v>868</v>
      </c>
      <c r="P49" s="3413"/>
      <c r="Q49" s="3414"/>
      <c r="R49" s="3261"/>
      <c r="S49" s="3262"/>
      <c r="T49" s="3263"/>
      <c r="U49" s="3377" t="s">
        <v>1387</v>
      </c>
      <c r="V49" s="3378"/>
      <c r="W49" s="3378"/>
      <c r="X49" s="3377" t="s">
        <v>96</v>
      </c>
      <c r="Y49" s="3379"/>
      <c r="Z49" s="3444"/>
      <c r="AA49" s="3444"/>
      <c r="AB49" s="3261"/>
      <c r="AC49" s="3262"/>
      <c r="AD49" s="3343"/>
      <c r="AE49" s="3262"/>
      <c r="AF49" s="3261"/>
      <c r="AG49" s="3263"/>
      <c r="AH49" s="3415" t="s">
        <v>1205</v>
      </c>
      <c r="AI49" s="3416"/>
      <c r="AJ49" s="3417"/>
      <c r="AK49" s="3415" t="s">
        <v>259</v>
      </c>
      <c r="AL49" s="3416"/>
      <c r="AM49" s="3416"/>
      <c r="AN49" s="3417"/>
      <c r="AO49" s="3415" t="s">
        <v>1208</v>
      </c>
      <c r="AP49" s="3416"/>
      <c r="AQ49" s="3416"/>
      <c r="AR49" s="3417"/>
      <c r="AS49" s="3412"/>
      <c r="AT49" s="3413"/>
      <c r="AU49" s="3826"/>
      <c r="AV49" s="3819"/>
      <c r="AW49" s="3820"/>
      <c r="AX49" s="3821"/>
      <c r="AY49" s="3837"/>
      <c r="AZ49" s="3838"/>
      <c r="BA49" s="3838"/>
      <c r="BB49" s="3839"/>
      <c r="BC49" s="3451"/>
      <c r="BD49" s="2025"/>
      <c r="BE49" s="2025"/>
      <c r="BF49" s="2025"/>
      <c r="BG49" s="2025"/>
      <c r="BH49" s="2025"/>
      <c r="BI49" s="2025"/>
      <c r="BJ49" s="2025"/>
      <c r="BK49" s="2025"/>
      <c r="BL49" s="3452"/>
    </row>
    <row r="50" spans="1:64" s="224" customFormat="1" ht="15" customHeight="1">
      <c r="A50" s="3424"/>
      <c r="B50" s="3314" t="s">
        <v>264</v>
      </c>
      <c r="C50" s="3392"/>
      <c r="D50" s="3393"/>
      <c r="E50" s="3802" t="s">
        <v>263</v>
      </c>
      <c r="F50" s="3803"/>
      <c r="G50" s="3207"/>
      <c r="H50" s="3394"/>
      <c r="I50" s="3394"/>
      <c r="J50" s="3394"/>
      <c r="K50" s="3394"/>
      <c r="L50" s="3270"/>
      <c r="M50" s="3815"/>
      <c r="N50" s="3434"/>
      <c r="O50" s="3412"/>
      <c r="P50" s="3413"/>
      <c r="Q50" s="3414"/>
      <c r="R50" s="3261"/>
      <c r="S50" s="3262"/>
      <c r="T50" s="3263"/>
      <c r="U50" s="3261"/>
      <c r="V50" s="3262"/>
      <c r="W50" s="3262"/>
      <c r="X50" s="3261"/>
      <c r="Y50" s="3263"/>
      <c r="Z50" s="3444"/>
      <c r="AA50" s="3444"/>
      <c r="AB50" s="3261"/>
      <c r="AC50" s="3262"/>
      <c r="AD50" s="3844"/>
      <c r="AE50" s="3273"/>
      <c r="AF50" s="3272"/>
      <c r="AG50" s="3274"/>
      <c r="AH50" s="3400" t="s">
        <v>1206</v>
      </c>
      <c r="AI50" s="3401"/>
      <c r="AJ50" s="3402"/>
      <c r="AK50" s="3400" t="s">
        <v>950</v>
      </c>
      <c r="AL50" s="3401"/>
      <c r="AM50" s="3401"/>
      <c r="AN50" s="3402"/>
      <c r="AO50" s="3400" t="s">
        <v>1209</v>
      </c>
      <c r="AP50" s="3401"/>
      <c r="AQ50" s="3401"/>
      <c r="AR50" s="3402"/>
      <c r="AS50" s="3412"/>
      <c r="AT50" s="3413"/>
      <c r="AU50" s="3826"/>
      <c r="AV50" s="3806" t="s">
        <v>262</v>
      </c>
      <c r="AW50" s="3807"/>
      <c r="AX50" s="3808"/>
      <c r="AY50" s="3837"/>
      <c r="AZ50" s="3838"/>
      <c r="BA50" s="3838"/>
      <c r="BB50" s="3839"/>
      <c r="BC50" s="3451"/>
      <c r="BD50" s="2025"/>
      <c r="BE50" s="2025"/>
      <c r="BF50" s="2025"/>
      <c r="BG50" s="2025"/>
      <c r="BH50" s="2025"/>
      <c r="BI50" s="2025"/>
      <c r="BJ50" s="2025"/>
      <c r="BK50" s="2025"/>
      <c r="BL50" s="3452"/>
    </row>
    <row r="51" spans="1:64" s="224" customFormat="1" ht="15" customHeight="1">
      <c r="A51" s="3424"/>
      <c r="B51" s="3207"/>
      <c r="C51" s="3394"/>
      <c r="D51" s="3395"/>
      <c r="E51" s="3804"/>
      <c r="F51" s="3805"/>
      <c r="G51" s="3207"/>
      <c r="H51" s="3394"/>
      <c r="I51" s="3394"/>
      <c r="J51" s="3394"/>
      <c r="K51" s="3394"/>
      <c r="L51" s="3270"/>
      <c r="M51" s="3815"/>
      <c r="N51" s="3434"/>
      <c r="O51" s="3412"/>
      <c r="P51" s="3413"/>
      <c r="Q51" s="3414"/>
      <c r="R51" s="3261"/>
      <c r="S51" s="3262"/>
      <c r="T51" s="3263"/>
      <c r="U51" s="3261"/>
      <c r="V51" s="3262"/>
      <c r="W51" s="3262"/>
      <c r="X51" s="3261"/>
      <c r="Y51" s="3263"/>
      <c r="Z51" s="3444"/>
      <c r="AA51" s="3444"/>
      <c r="AB51" s="3261"/>
      <c r="AC51" s="3262"/>
      <c r="AD51" s="3812" t="s">
        <v>267</v>
      </c>
      <c r="AE51" s="3813"/>
      <c r="AF51" s="3813" t="s">
        <v>267</v>
      </c>
      <c r="AG51" s="3813"/>
      <c r="AH51" s="3195" t="s">
        <v>1270</v>
      </c>
      <c r="AI51" s="3196"/>
      <c r="AJ51" s="3197"/>
      <c r="AK51" s="3409" t="s">
        <v>1207</v>
      </c>
      <c r="AL51" s="3410"/>
      <c r="AM51" s="3410"/>
      <c r="AN51" s="3411"/>
      <c r="AO51" s="3195" t="s">
        <v>157</v>
      </c>
      <c r="AP51" s="3196"/>
      <c r="AQ51" s="3196"/>
      <c r="AR51" s="3197"/>
      <c r="AS51" s="3467"/>
      <c r="AT51" s="3468"/>
      <c r="AU51" s="3827"/>
      <c r="AV51" s="3809"/>
      <c r="AW51" s="3810"/>
      <c r="AX51" s="3811"/>
      <c r="AY51" s="3840"/>
      <c r="AZ51" s="3841"/>
      <c r="BA51" s="3841"/>
      <c r="BB51" s="3842"/>
      <c r="BC51" s="3453"/>
      <c r="BD51" s="3454"/>
      <c r="BE51" s="3454"/>
      <c r="BF51" s="3454"/>
      <c r="BG51" s="3454"/>
      <c r="BH51" s="3454"/>
      <c r="BI51" s="3454"/>
      <c r="BJ51" s="3454"/>
      <c r="BK51" s="3454"/>
      <c r="BL51" s="3455"/>
    </row>
    <row r="52" spans="1:64" s="224" customFormat="1" ht="15" customHeight="1">
      <c r="A52" s="3351">
        <v>8</v>
      </c>
      <c r="B52" s="3633"/>
      <c r="C52" s="3634"/>
      <c r="D52" s="3634"/>
      <c r="E52" s="3634"/>
      <c r="F52" s="3635"/>
      <c r="G52" s="3633"/>
      <c r="H52" s="3634"/>
      <c r="I52" s="3634"/>
      <c r="J52" s="3634"/>
      <c r="K52" s="3634"/>
      <c r="L52" s="3635"/>
      <c r="M52" s="3636"/>
      <c r="N52" s="3637"/>
      <c r="O52" s="3654"/>
      <c r="P52" s="3655"/>
      <c r="Q52" s="3656"/>
      <c r="R52" s="3654"/>
      <c r="S52" s="3655"/>
      <c r="T52" s="3656"/>
      <c r="U52" s="3928"/>
      <c r="V52" s="3929"/>
      <c r="W52" s="3929"/>
      <c r="X52" s="3663"/>
      <c r="Y52" s="3354" t="s">
        <v>98</v>
      </c>
      <c r="Z52" s="3664"/>
      <c r="AA52" s="3354" t="s">
        <v>98</v>
      </c>
      <c r="AB52" s="3368">
        <f>IF((X54+Z54)&gt;=12,X52+Z52+1,X52+Z52)</f>
        <v>0</v>
      </c>
      <c r="AC52" s="3353" t="s">
        <v>98</v>
      </c>
      <c r="AD52" s="3919"/>
      <c r="AE52" s="3920"/>
      <c r="AF52" s="3921"/>
      <c r="AG52" s="3920"/>
      <c r="AH52" s="3922"/>
      <c r="AI52" s="3923"/>
      <c r="AJ52" s="3924"/>
      <c r="AK52" s="3925"/>
      <c r="AL52" s="3926"/>
      <c r="AM52" s="3926"/>
      <c r="AN52" s="3927"/>
      <c r="AO52" s="3907"/>
      <c r="AP52" s="3908"/>
      <c r="AQ52" s="3908"/>
      <c r="AR52" s="3909"/>
      <c r="AS52" s="3774">
        <f>AF52+SUM(AH52:AR54)</f>
        <v>0</v>
      </c>
      <c r="AT52" s="3775"/>
      <c r="AU52" s="3776"/>
      <c r="AV52" s="3910"/>
      <c r="AW52" s="3911"/>
      <c r="AX52" s="3912"/>
      <c r="AY52" s="822"/>
      <c r="AZ52" s="822"/>
      <c r="BA52" s="822"/>
      <c r="BB52" s="822"/>
      <c r="BC52" s="3916"/>
      <c r="BD52" s="3917"/>
      <c r="BE52" s="3917"/>
      <c r="BF52" s="3917"/>
      <c r="BG52" s="3917"/>
      <c r="BH52" s="3917"/>
      <c r="BI52" s="3917"/>
      <c r="BJ52" s="3917"/>
      <c r="BK52" s="3917"/>
      <c r="BL52" s="3918"/>
    </row>
    <row r="53" spans="1:64" s="224" customFormat="1" ht="15" customHeight="1">
      <c r="A53" s="3193"/>
      <c r="B53" s="3499"/>
      <c r="C53" s="3500"/>
      <c r="D53" s="3500"/>
      <c r="E53" s="3500"/>
      <c r="F53" s="3501"/>
      <c r="G53" s="3502"/>
      <c r="H53" s="3503"/>
      <c r="I53" s="3503"/>
      <c r="J53" s="3503"/>
      <c r="K53" s="3503"/>
      <c r="L53" s="3504"/>
      <c r="M53" s="3508"/>
      <c r="N53" s="3510"/>
      <c r="O53" s="3628"/>
      <c r="P53" s="3629"/>
      <c r="Q53" s="3630"/>
      <c r="R53" s="3555"/>
      <c r="S53" s="3556"/>
      <c r="T53" s="3557"/>
      <c r="U53" s="3561"/>
      <c r="V53" s="3562"/>
      <c r="W53" s="3562"/>
      <c r="X53" s="3563"/>
      <c r="Y53" s="3203"/>
      <c r="Z53" s="3564"/>
      <c r="AA53" s="3203"/>
      <c r="AB53" s="3252"/>
      <c r="AC53" s="3202"/>
      <c r="AD53" s="3874"/>
      <c r="AE53" s="3875"/>
      <c r="AF53" s="3877"/>
      <c r="AG53" s="3875"/>
      <c r="AH53" s="3869"/>
      <c r="AI53" s="3870"/>
      <c r="AJ53" s="3871"/>
      <c r="AK53" s="3869"/>
      <c r="AL53" s="3870"/>
      <c r="AM53" s="3870"/>
      <c r="AN53" s="3871"/>
      <c r="AO53" s="3851"/>
      <c r="AP53" s="3852"/>
      <c r="AQ53" s="3852"/>
      <c r="AR53" s="3853"/>
      <c r="AS53" s="3711"/>
      <c r="AT53" s="3712"/>
      <c r="AU53" s="3713"/>
      <c r="AV53" s="3913"/>
      <c r="AW53" s="3914"/>
      <c r="AX53" s="3915"/>
      <c r="AY53" s="823"/>
      <c r="AZ53" s="823"/>
      <c r="BA53" s="823"/>
      <c r="BB53" s="823"/>
      <c r="BC53" s="3857"/>
      <c r="BD53" s="3858"/>
      <c r="BE53" s="3858"/>
      <c r="BF53" s="3858"/>
      <c r="BG53" s="3858"/>
      <c r="BH53" s="3858"/>
      <c r="BI53" s="3858"/>
      <c r="BJ53" s="3858"/>
      <c r="BK53" s="3858"/>
      <c r="BL53" s="3859"/>
    </row>
    <row r="54" spans="1:64" s="224" customFormat="1" ht="15" customHeight="1">
      <c r="A54" s="3307"/>
      <c r="B54" s="3025"/>
      <c r="C54" s="3026"/>
      <c r="D54" s="3512"/>
      <c r="E54" s="3513"/>
      <c r="F54" s="3514"/>
      <c r="G54" s="3499"/>
      <c r="H54" s="3500"/>
      <c r="I54" s="3500"/>
      <c r="J54" s="3500"/>
      <c r="K54" s="3500"/>
      <c r="L54" s="3501"/>
      <c r="M54" s="3597"/>
      <c r="N54" s="3599"/>
      <c r="O54" s="3581"/>
      <c r="P54" s="3582"/>
      <c r="Q54" s="3583"/>
      <c r="R54" s="3565"/>
      <c r="S54" s="3566"/>
      <c r="T54" s="3567"/>
      <c r="U54" s="3609"/>
      <c r="V54" s="3610"/>
      <c r="W54" s="3610"/>
      <c r="X54" s="267"/>
      <c r="Y54" s="824" t="s">
        <v>28</v>
      </c>
      <c r="Z54" s="268"/>
      <c r="AA54" s="824" t="s">
        <v>28</v>
      </c>
      <c r="AB54" s="748">
        <f>IF((X54+Z54)&gt;=12,X54+Z54-12,X54+Z54)</f>
        <v>0</v>
      </c>
      <c r="AC54" s="825" t="s">
        <v>28</v>
      </c>
      <c r="AD54" s="216"/>
      <c r="AE54" s="217"/>
      <c r="AF54" s="218"/>
      <c r="AG54" s="219"/>
      <c r="AH54" s="3869"/>
      <c r="AI54" s="3870"/>
      <c r="AJ54" s="3871"/>
      <c r="AK54" s="3930"/>
      <c r="AL54" s="3931"/>
      <c r="AM54" s="3931"/>
      <c r="AN54" s="3932"/>
      <c r="AO54" s="3851"/>
      <c r="AP54" s="3852"/>
      <c r="AQ54" s="3852"/>
      <c r="AR54" s="3853"/>
      <c r="AS54" s="3711"/>
      <c r="AT54" s="3712"/>
      <c r="AU54" s="3713"/>
      <c r="AV54" s="3933"/>
      <c r="AW54" s="3500"/>
      <c r="AX54" s="3934"/>
      <c r="AY54" s="743"/>
      <c r="AZ54" s="743"/>
      <c r="BA54" s="743"/>
      <c r="BB54" s="743"/>
      <c r="BC54" s="3887"/>
      <c r="BD54" s="3888"/>
      <c r="BE54" s="3888"/>
      <c r="BF54" s="3888"/>
      <c r="BG54" s="3888"/>
      <c r="BH54" s="3888"/>
      <c r="BI54" s="3888"/>
      <c r="BJ54" s="3888"/>
      <c r="BK54" s="3888"/>
      <c r="BL54" s="3889"/>
    </row>
    <row r="55" spans="1:64" s="224" customFormat="1" ht="15" customHeight="1">
      <c r="A55" s="3306">
        <v>9</v>
      </c>
      <c r="B55" s="3496"/>
      <c r="C55" s="3497"/>
      <c r="D55" s="3497"/>
      <c r="E55" s="3497"/>
      <c r="F55" s="3498"/>
      <c r="G55" s="3496"/>
      <c r="H55" s="3497"/>
      <c r="I55" s="3497"/>
      <c r="J55" s="3497"/>
      <c r="K55" s="3497"/>
      <c r="L55" s="3498"/>
      <c r="M55" s="3596"/>
      <c r="N55" s="3598"/>
      <c r="O55" s="3602"/>
      <c r="P55" s="3603"/>
      <c r="Q55" s="3604"/>
      <c r="R55" s="3602"/>
      <c r="S55" s="3603"/>
      <c r="T55" s="3604"/>
      <c r="U55" s="3605"/>
      <c r="V55" s="3606"/>
      <c r="W55" s="3606"/>
      <c r="X55" s="3594"/>
      <c r="Y55" s="3197" t="s">
        <v>98</v>
      </c>
      <c r="Z55" s="3595"/>
      <c r="AA55" s="3197" t="s">
        <v>98</v>
      </c>
      <c r="AB55" s="3304">
        <f>IF((X57+Z57)&gt;=12,X55+Z55+1,X55+Z55)</f>
        <v>0</v>
      </c>
      <c r="AC55" s="3196" t="s">
        <v>98</v>
      </c>
      <c r="AD55" s="3893"/>
      <c r="AE55" s="3894"/>
      <c r="AF55" s="3895"/>
      <c r="AG55" s="3894"/>
      <c r="AH55" s="3869"/>
      <c r="AI55" s="3870"/>
      <c r="AJ55" s="3871"/>
      <c r="AK55" s="3869"/>
      <c r="AL55" s="3870"/>
      <c r="AM55" s="3870"/>
      <c r="AN55" s="3871"/>
      <c r="AO55" s="3851"/>
      <c r="AP55" s="3852"/>
      <c r="AQ55" s="3852"/>
      <c r="AR55" s="3853"/>
      <c r="AS55" s="3219">
        <f>AF55+SUM(AH55:AR57)</f>
        <v>0</v>
      </c>
      <c r="AT55" s="3220"/>
      <c r="AU55" s="3750"/>
      <c r="AV55" s="3884"/>
      <c r="AW55" s="3885"/>
      <c r="AX55" s="3886"/>
      <c r="AY55" s="830"/>
      <c r="AZ55" s="830"/>
      <c r="BA55" s="830"/>
      <c r="BB55" s="830"/>
      <c r="BC55" s="3854"/>
      <c r="BD55" s="3899"/>
      <c r="BE55" s="3899"/>
      <c r="BF55" s="3899"/>
      <c r="BG55" s="3899"/>
      <c r="BH55" s="3899"/>
      <c r="BI55" s="3899"/>
      <c r="BJ55" s="3899"/>
      <c r="BK55" s="3899"/>
      <c r="BL55" s="3900"/>
    </row>
    <row r="56" spans="1:64" s="224" customFormat="1" ht="15" customHeight="1">
      <c r="A56" s="3193"/>
      <c r="B56" s="3499"/>
      <c r="C56" s="3500"/>
      <c r="D56" s="3500"/>
      <c r="E56" s="3500"/>
      <c r="F56" s="3501"/>
      <c r="G56" s="3502"/>
      <c r="H56" s="3503"/>
      <c r="I56" s="3503"/>
      <c r="J56" s="3503"/>
      <c r="K56" s="3503"/>
      <c r="L56" s="3504"/>
      <c r="M56" s="3508"/>
      <c r="N56" s="3510"/>
      <c r="O56" s="3628"/>
      <c r="P56" s="3629"/>
      <c r="Q56" s="3630"/>
      <c r="R56" s="3555"/>
      <c r="S56" s="3556"/>
      <c r="T56" s="3557"/>
      <c r="U56" s="3561"/>
      <c r="V56" s="3562"/>
      <c r="W56" s="3562"/>
      <c r="X56" s="3563"/>
      <c r="Y56" s="3203"/>
      <c r="Z56" s="3564"/>
      <c r="AA56" s="3203"/>
      <c r="AB56" s="3252"/>
      <c r="AC56" s="3202"/>
      <c r="AD56" s="3874"/>
      <c r="AE56" s="3875"/>
      <c r="AF56" s="3877"/>
      <c r="AG56" s="3875"/>
      <c r="AH56" s="3869"/>
      <c r="AI56" s="3870"/>
      <c r="AJ56" s="3871"/>
      <c r="AK56" s="3869"/>
      <c r="AL56" s="3870"/>
      <c r="AM56" s="3870"/>
      <c r="AN56" s="3871"/>
      <c r="AO56" s="3851"/>
      <c r="AP56" s="3852"/>
      <c r="AQ56" s="3852"/>
      <c r="AR56" s="3853"/>
      <c r="AS56" s="3219"/>
      <c r="AT56" s="3220"/>
      <c r="AU56" s="3750"/>
      <c r="AV56" s="3884"/>
      <c r="AW56" s="3885"/>
      <c r="AX56" s="3886"/>
      <c r="AY56" s="823"/>
      <c r="AZ56" s="823"/>
      <c r="BA56" s="823"/>
      <c r="BB56" s="823"/>
      <c r="BC56" s="3901"/>
      <c r="BD56" s="3902"/>
      <c r="BE56" s="3902"/>
      <c r="BF56" s="3902"/>
      <c r="BG56" s="3902"/>
      <c r="BH56" s="3902"/>
      <c r="BI56" s="3902"/>
      <c r="BJ56" s="3902"/>
      <c r="BK56" s="3902"/>
      <c r="BL56" s="3903"/>
    </row>
    <row r="57" spans="1:64" s="224" customFormat="1" ht="15" customHeight="1">
      <c r="A57" s="3307"/>
      <c r="B57" s="3025"/>
      <c r="C57" s="3026"/>
      <c r="D57" s="3512"/>
      <c r="E57" s="3513"/>
      <c r="F57" s="3514"/>
      <c r="G57" s="3499"/>
      <c r="H57" s="3500"/>
      <c r="I57" s="3500"/>
      <c r="J57" s="3500"/>
      <c r="K57" s="3500"/>
      <c r="L57" s="3501"/>
      <c r="M57" s="3597"/>
      <c r="N57" s="3599"/>
      <c r="O57" s="3581"/>
      <c r="P57" s="3582"/>
      <c r="Q57" s="3583"/>
      <c r="R57" s="3565"/>
      <c r="S57" s="3566"/>
      <c r="T57" s="3567"/>
      <c r="U57" s="3609"/>
      <c r="V57" s="3610"/>
      <c r="W57" s="3610"/>
      <c r="X57" s="267"/>
      <c r="Y57" s="824" t="s">
        <v>28</v>
      </c>
      <c r="Z57" s="268"/>
      <c r="AA57" s="824" t="s">
        <v>28</v>
      </c>
      <c r="AB57" s="831">
        <f>IF((X57+Z57)&gt;=12,X57+Z57-12,X57+Z57)</f>
        <v>0</v>
      </c>
      <c r="AC57" s="825" t="s">
        <v>28</v>
      </c>
      <c r="AD57" s="216"/>
      <c r="AE57" s="217"/>
      <c r="AF57" s="218"/>
      <c r="AG57" s="219"/>
      <c r="AH57" s="3869"/>
      <c r="AI57" s="3870"/>
      <c r="AJ57" s="3871"/>
      <c r="AK57" s="3869"/>
      <c r="AL57" s="3870"/>
      <c r="AM57" s="3870"/>
      <c r="AN57" s="3871"/>
      <c r="AO57" s="3851"/>
      <c r="AP57" s="3852"/>
      <c r="AQ57" s="3852"/>
      <c r="AR57" s="3853"/>
      <c r="AS57" s="3219"/>
      <c r="AT57" s="3220"/>
      <c r="AU57" s="3750"/>
      <c r="AV57" s="3890"/>
      <c r="AW57" s="3891"/>
      <c r="AX57" s="3892"/>
      <c r="AY57" s="743"/>
      <c r="AZ57" s="743"/>
      <c r="BA57" s="743"/>
      <c r="BB57" s="743"/>
      <c r="BC57" s="3904"/>
      <c r="BD57" s="3905"/>
      <c r="BE57" s="3905"/>
      <c r="BF57" s="3905"/>
      <c r="BG57" s="3905"/>
      <c r="BH57" s="3905"/>
      <c r="BI57" s="3905"/>
      <c r="BJ57" s="3905"/>
      <c r="BK57" s="3905"/>
      <c r="BL57" s="3906"/>
    </row>
    <row r="58" spans="1:64" s="224" customFormat="1" ht="15" customHeight="1">
      <c r="A58" s="3193">
        <v>10</v>
      </c>
      <c r="B58" s="3496"/>
      <c r="C58" s="3497"/>
      <c r="D58" s="3497"/>
      <c r="E58" s="3497"/>
      <c r="F58" s="3498"/>
      <c r="G58" s="3496"/>
      <c r="H58" s="3497"/>
      <c r="I58" s="3497"/>
      <c r="J58" s="3497"/>
      <c r="K58" s="3497"/>
      <c r="L58" s="3498"/>
      <c r="M58" s="3596"/>
      <c r="N58" s="3598"/>
      <c r="O58" s="3602"/>
      <c r="P58" s="3603"/>
      <c r="Q58" s="3604"/>
      <c r="R58" s="3602"/>
      <c r="S58" s="3603"/>
      <c r="T58" s="3604"/>
      <c r="U58" s="3605"/>
      <c r="V58" s="3606"/>
      <c r="W58" s="3606"/>
      <c r="X58" s="3594"/>
      <c r="Y58" s="3197" t="s">
        <v>98</v>
      </c>
      <c r="Z58" s="3595"/>
      <c r="AA58" s="3197" t="s">
        <v>98</v>
      </c>
      <c r="AB58" s="3770">
        <f>IF((X60+Z60)&gt;=12,X58+Z58+1,X58+Z58)</f>
        <v>0</v>
      </c>
      <c r="AC58" s="3196" t="s">
        <v>98</v>
      </c>
      <c r="AD58" s="3893"/>
      <c r="AE58" s="3894"/>
      <c r="AF58" s="3895"/>
      <c r="AG58" s="3894"/>
      <c r="AH58" s="3869"/>
      <c r="AI58" s="3870"/>
      <c r="AJ58" s="3871"/>
      <c r="AK58" s="3869"/>
      <c r="AL58" s="3870"/>
      <c r="AM58" s="3870"/>
      <c r="AN58" s="3871"/>
      <c r="AO58" s="3851"/>
      <c r="AP58" s="3852"/>
      <c r="AQ58" s="3852"/>
      <c r="AR58" s="3853"/>
      <c r="AS58" s="3219">
        <f>AF58+SUM(AH58:AR60)</f>
        <v>0</v>
      </c>
      <c r="AT58" s="3220"/>
      <c r="AU58" s="3750"/>
      <c r="AV58" s="3884"/>
      <c r="AW58" s="3885"/>
      <c r="AX58" s="3886"/>
      <c r="AY58" s="830"/>
      <c r="AZ58" s="830"/>
      <c r="BA58" s="830"/>
      <c r="BB58" s="830"/>
      <c r="BC58" s="3854"/>
      <c r="BD58" s="3899"/>
      <c r="BE58" s="3899"/>
      <c r="BF58" s="3899"/>
      <c r="BG58" s="3899"/>
      <c r="BH58" s="3899"/>
      <c r="BI58" s="3899"/>
      <c r="BJ58" s="3899"/>
      <c r="BK58" s="3899"/>
      <c r="BL58" s="3900"/>
    </row>
    <row r="59" spans="1:64" s="224" customFormat="1" ht="15" customHeight="1">
      <c r="A59" s="3193"/>
      <c r="B59" s="3499"/>
      <c r="C59" s="3500"/>
      <c r="D59" s="3500"/>
      <c r="E59" s="3500"/>
      <c r="F59" s="3501"/>
      <c r="G59" s="3502"/>
      <c r="H59" s="3503"/>
      <c r="I59" s="3503"/>
      <c r="J59" s="3503"/>
      <c r="K59" s="3503"/>
      <c r="L59" s="3504"/>
      <c r="M59" s="3508"/>
      <c r="N59" s="3510"/>
      <c r="O59" s="3628"/>
      <c r="P59" s="3629"/>
      <c r="Q59" s="3630"/>
      <c r="R59" s="3555"/>
      <c r="S59" s="3556"/>
      <c r="T59" s="3557"/>
      <c r="U59" s="3561"/>
      <c r="V59" s="3562"/>
      <c r="W59" s="3562"/>
      <c r="X59" s="3563"/>
      <c r="Y59" s="3203"/>
      <c r="Z59" s="3564"/>
      <c r="AA59" s="3203"/>
      <c r="AB59" s="3304"/>
      <c r="AC59" s="3202"/>
      <c r="AD59" s="3874"/>
      <c r="AE59" s="3875"/>
      <c r="AF59" s="3877"/>
      <c r="AG59" s="3875"/>
      <c r="AH59" s="3869"/>
      <c r="AI59" s="3870"/>
      <c r="AJ59" s="3871"/>
      <c r="AK59" s="3869"/>
      <c r="AL59" s="3870"/>
      <c r="AM59" s="3870"/>
      <c r="AN59" s="3871"/>
      <c r="AO59" s="3851"/>
      <c r="AP59" s="3852"/>
      <c r="AQ59" s="3852"/>
      <c r="AR59" s="3853"/>
      <c r="AS59" s="3219"/>
      <c r="AT59" s="3220"/>
      <c r="AU59" s="3750"/>
      <c r="AV59" s="3884"/>
      <c r="AW59" s="3885"/>
      <c r="AX59" s="3886"/>
      <c r="AY59" s="823"/>
      <c r="AZ59" s="823"/>
      <c r="BA59" s="823"/>
      <c r="BB59" s="823"/>
      <c r="BC59" s="3901"/>
      <c r="BD59" s="3902"/>
      <c r="BE59" s="3902"/>
      <c r="BF59" s="3902"/>
      <c r="BG59" s="3902"/>
      <c r="BH59" s="3902"/>
      <c r="BI59" s="3902"/>
      <c r="BJ59" s="3902"/>
      <c r="BK59" s="3902"/>
      <c r="BL59" s="3903"/>
    </row>
    <row r="60" spans="1:64" s="224" customFormat="1" ht="15" customHeight="1">
      <c r="A60" s="3193"/>
      <c r="B60" s="3025"/>
      <c r="C60" s="3026"/>
      <c r="D60" s="3512"/>
      <c r="E60" s="3513"/>
      <c r="F60" s="3514"/>
      <c r="G60" s="3499"/>
      <c r="H60" s="3500"/>
      <c r="I60" s="3500"/>
      <c r="J60" s="3500"/>
      <c r="K60" s="3500"/>
      <c r="L60" s="3501"/>
      <c r="M60" s="3597"/>
      <c r="N60" s="3599"/>
      <c r="O60" s="3581"/>
      <c r="P60" s="3582"/>
      <c r="Q60" s="3583"/>
      <c r="R60" s="3565"/>
      <c r="S60" s="3566"/>
      <c r="T60" s="3567"/>
      <c r="U60" s="3609"/>
      <c r="V60" s="3610"/>
      <c r="W60" s="3610"/>
      <c r="X60" s="267"/>
      <c r="Y60" s="824" t="s">
        <v>28</v>
      </c>
      <c r="Z60" s="268"/>
      <c r="AA60" s="824" t="s">
        <v>28</v>
      </c>
      <c r="AB60" s="832">
        <f>IF((X60+Z60)&gt;=12,X60+Z60-12,X60+Z60)</f>
        <v>0</v>
      </c>
      <c r="AC60" s="825" t="s">
        <v>28</v>
      </c>
      <c r="AD60" s="216"/>
      <c r="AE60" s="858"/>
      <c r="AF60" s="218"/>
      <c r="AG60" s="219"/>
      <c r="AH60" s="3869"/>
      <c r="AI60" s="3870"/>
      <c r="AJ60" s="3871"/>
      <c r="AK60" s="3869"/>
      <c r="AL60" s="3870"/>
      <c r="AM60" s="3870"/>
      <c r="AN60" s="3871"/>
      <c r="AO60" s="3851"/>
      <c r="AP60" s="3852"/>
      <c r="AQ60" s="3852"/>
      <c r="AR60" s="3853"/>
      <c r="AS60" s="3219"/>
      <c r="AT60" s="3220"/>
      <c r="AU60" s="3750"/>
      <c r="AV60" s="3890"/>
      <c r="AW60" s="3891"/>
      <c r="AX60" s="3892"/>
      <c r="AY60" s="743"/>
      <c r="AZ60" s="743"/>
      <c r="BA60" s="743"/>
      <c r="BB60" s="743"/>
      <c r="BC60" s="3904"/>
      <c r="BD60" s="3905"/>
      <c r="BE60" s="3905"/>
      <c r="BF60" s="3905"/>
      <c r="BG60" s="3905"/>
      <c r="BH60" s="3905"/>
      <c r="BI60" s="3905"/>
      <c r="BJ60" s="3905"/>
      <c r="BK60" s="3905"/>
      <c r="BL60" s="3906"/>
    </row>
    <row r="61" spans="1:64" s="224" customFormat="1" ht="15" customHeight="1">
      <c r="A61" s="3306">
        <v>11</v>
      </c>
      <c r="B61" s="3496"/>
      <c r="C61" s="3497"/>
      <c r="D61" s="3497"/>
      <c r="E61" s="3497"/>
      <c r="F61" s="3498"/>
      <c r="G61" s="3496"/>
      <c r="H61" s="3497"/>
      <c r="I61" s="3497"/>
      <c r="J61" s="3497"/>
      <c r="K61" s="3497"/>
      <c r="L61" s="3498"/>
      <c r="M61" s="3596"/>
      <c r="N61" s="3598"/>
      <c r="O61" s="3602"/>
      <c r="P61" s="3603"/>
      <c r="Q61" s="3604"/>
      <c r="R61" s="3602"/>
      <c r="S61" s="3603"/>
      <c r="T61" s="3604"/>
      <c r="U61" s="3605"/>
      <c r="V61" s="3606"/>
      <c r="W61" s="3606"/>
      <c r="X61" s="3594"/>
      <c r="Y61" s="3197" t="s">
        <v>98</v>
      </c>
      <c r="Z61" s="3595"/>
      <c r="AA61" s="3197" t="s">
        <v>98</v>
      </c>
      <c r="AB61" s="3770">
        <f>IF((X63+Z63)&gt;=12,X61+Z61+1,X61+Z61)</f>
        <v>0</v>
      </c>
      <c r="AC61" s="3196" t="s">
        <v>98</v>
      </c>
      <c r="AD61" s="3893"/>
      <c r="AE61" s="3894"/>
      <c r="AF61" s="3895"/>
      <c r="AG61" s="3894"/>
      <c r="AH61" s="3869"/>
      <c r="AI61" s="3870"/>
      <c r="AJ61" s="3871"/>
      <c r="AK61" s="3869"/>
      <c r="AL61" s="3870"/>
      <c r="AM61" s="3870"/>
      <c r="AN61" s="3871"/>
      <c r="AO61" s="3851"/>
      <c r="AP61" s="3852"/>
      <c r="AQ61" s="3852"/>
      <c r="AR61" s="3853"/>
      <c r="AS61" s="3219">
        <f>AF61+SUM(AH61:AR63)</f>
        <v>0</v>
      </c>
      <c r="AT61" s="3220"/>
      <c r="AU61" s="3750"/>
      <c r="AV61" s="3884"/>
      <c r="AW61" s="3885"/>
      <c r="AX61" s="3886"/>
      <c r="AY61" s="830"/>
      <c r="AZ61" s="830"/>
      <c r="BA61" s="830"/>
      <c r="BB61" s="830"/>
      <c r="BC61" s="3854"/>
      <c r="BD61" s="3899"/>
      <c r="BE61" s="3899"/>
      <c r="BF61" s="3899"/>
      <c r="BG61" s="3899"/>
      <c r="BH61" s="3899"/>
      <c r="BI61" s="3899"/>
      <c r="BJ61" s="3899"/>
      <c r="BK61" s="3899"/>
      <c r="BL61" s="3900"/>
    </row>
    <row r="62" spans="1:64" s="224" customFormat="1" ht="15" customHeight="1">
      <c r="A62" s="3193"/>
      <c r="B62" s="3499"/>
      <c r="C62" s="3500"/>
      <c r="D62" s="3500"/>
      <c r="E62" s="3500"/>
      <c r="F62" s="3501"/>
      <c r="G62" s="3502"/>
      <c r="H62" s="3503"/>
      <c r="I62" s="3503"/>
      <c r="J62" s="3503"/>
      <c r="K62" s="3503"/>
      <c r="L62" s="3504"/>
      <c r="M62" s="3508"/>
      <c r="N62" s="3510"/>
      <c r="O62" s="3863"/>
      <c r="P62" s="3864"/>
      <c r="Q62" s="3865"/>
      <c r="R62" s="3555"/>
      <c r="S62" s="3556"/>
      <c r="T62" s="3557"/>
      <c r="U62" s="3561"/>
      <c r="V62" s="3562"/>
      <c r="W62" s="3562"/>
      <c r="X62" s="3563"/>
      <c r="Y62" s="3203"/>
      <c r="Z62" s="3564"/>
      <c r="AA62" s="3203"/>
      <c r="AB62" s="3304"/>
      <c r="AC62" s="3202"/>
      <c r="AD62" s="3874"/>
      <c r="AE62" s="3875"/>
      <c r="AF62" s="3877"/>
      <c r="AG62" s="3875"/>
      <c r="AH62" s="3869"/>
      <c r="AI62" s="3870"/>
      <c r="AJ62" s="3871"/>
      <c r="AK62" s="3869"/>
      <c r="AL62" s="3870"/>
      <c r="AM62" s="3870"/>
      <c r="AN62" s="3871"/>
      <c r="AO62" s="3851"/>
      <c r="AP62" s="3852"/>
      <c r="AQ62" s="3852"/>
      <c r="AR62" s="3853"/>
      <c r="AS62" s="3219"/>
      <c r="AT62" s="3220"/>
      <c r="AU62" s="3750"/>
      <c r="AV62" s="3884"/>
      <c r="AW62" s="3885"/>
      <c r="AX62" s="3886"/>
      <c r="AY62" s="823"/>
      <c r="AZ62" s="823"/>
      <c r="BA62" s="823"/>
      <c r="BB62" s="823"/>
      <c r="BC62" s="3901"/>
      <c r="BD62" s="3902"/>
      <c r="BE62" s="3902"/>
      <c r="BF62" s="3902"/>
      <c r="BG62" s="3902"/>
      <c r="BH62" s="3902"/>
      <c r="BI62" s="3902"/>
      <c r="BJ62" s="3902"/>
      <c r="BK62" s="3902"/>
      <c r="BL62" s="3903"/>
    </row>
    <row r="63" spans="1:64" s="224" customFormat="1" ht="15" customHeight="1">
      <c r="A63" s="3307"/>
      <c r="B63" s="3025"/>
      <c r="C63" s="3026"/>
      <c r="D63" s="3512"/>
      <c r="E63" s="3513"/>
      <c r="F63" s="3514"/>
      <c r="G63" s="3499"/>
      <c r="H63" s="3500"/>
      <c r="I63" s="3500"/>
      <c r="J63" s="3500"/>
      <c r="K63" s="3500"/>
      <c r="L63" s="3501"/>
      <c r="M63" s="3597"/>
      <c r="N63" s="3599"/>
      <c r="O63" s="3896"/>
      <c r="P63" s="3897"/>
      <c r="Q63" s="3898"/>
      <c r="R63" s="3565"/>
      <c r="S63" s="3566"/>
      <c r="T63" s="3567"/>
      <c r="U63" s="3609"/>
      <c r="V63" s="3610"/>
      <c r="W63" s="3610"/>
      <c r="X63" s="267"/>
      <c r="Y63" s="824" t="s">
        <v>28</v>
      </c>
      <c r="Z63" s="268"/>
      <c r="AA63" s="824" t="s">
        <v>28</v>
      </c>
      <c r="AB63" s="832">
        <f>IF((X63+Z63)&gt;=12,X63+Z63-12,X63+Z63)</f>
        <v>0</v>
      </c>
      <c r="AC63" s="825" t="s">
        <v>28</v>
      </c>
      <c r="AD63" s="216"/>
      <c r="AE63" s="217"/>
      <c r="AF63" s="218"/>
      <c r="AG63" s="219"/>
      <c r="AH63" s="3869"/>
      <c r="AI63" s="3870"/>
      <c r="AJ63" s="3871"/>
      <c r="AK63" s="3869"/>
      <c r="AL63" s="3870"/>
      <c r="AM63" s="3870"/>
      <c r="AN63" s="3871"/>
      <c r="AO63" s="3851"/>
      <c r="AP63" s="3852"/>
      <c r="AQ63" s="3852"/>
      <c r="AR63" s="3853"/>
      <c r="AS63" s="3219"/>
      <c r="AT63" s="3220"/>
      <c r="AU63" s="3750"/>
      <c r="AV63" s="3890"/>
      <c r="AW63" s="3891"/>
      <c r="AX63" s="3892"/>
      <c r="AY63" s="743"/>
      <c r="AZ63" s="743"/>
      <c r="BA63" s="743"/>
      <c r="BB63" s="743"/>
      <c r="BC63" s="3904"/>
      <c r="BD63" s="3905"/>
      <c r="BE63" s="3905"/>
      <c r="BF63" s="3905"/>
      <c r="BG63" s="3905"/>
      <c r="BH63" s="3905"/>
      <c r="BI63" s="3905"/>
      <c r="BJ63" s="3905"/>
      <c r="BK63" s="3905"/>
      <c r="BL63" s="3906"/>
    </row>
    <row r="64" spans="1:64" s="224" customFormat="1" ht="15" customHeight="1">
      <c r="A64" s="3193">
        <v>12</v>
      </c>
      <c r="B64" s="3502"/>
      <c r="C64" s="3503"/>
      <c r="D64" s="3503"/>
      <c r="E64" s="3503"/>
      <c r="F64" s="3504"/>
      <c r="G64" s="3496"/>
      <c r="H64" s="3497"/>
      <c r="I64" s="3497"/>
      <c r="J64" s="3497"/>
      <c r="K64" s="3497"/>
      <c r="L64" s="3498"/>
      <c r="M64" s="3508"/>
      <c r="N64" s="3510"/>
      <c r="O64" s="3602"/>
      <c r="P64" s="3603"/>
      <c r="Q64" s="3604"/>
      <c r="R64" s="3555"/>
      <c r="S64" s="3556"/>
      <c r="T64" s="3557"/>
      <c r="U64" s="3561"/>
      <c r="V64" s="3562"/>
      <c r="W64" s="3562"/>
      <c r="X64" s="3563"/>
      <c r="Y64" s="3203" t="s">
        <v>98</v>
      </c>
      <c r="Z64" s="3564"/>
      <c r="AA64" s="3203" t="s">
        <v>98</v>
      </c>
      <c r="AB64" s="3770">
        <f>IF((X66+Z66)&gt;=12,X64+Z64+1,X64+Z64)</f>
        <v>0</v>
      </c>
      <c r="AC64" s="3202" t="s">
        <v>98</v>
      </c>
      <c r="AD64" s="3872"/>
      <c r="AE64" s="3873"/>
      <c r="AF64" s="3876"/>
      <c r="AG64" s="3873"/>
      <c r="AH64" s="3869"/>
      <c r="AI64" s="3870"/>
      <c r="AJ64" s="3871"/>
      <c r="AK64" s="3869"/>
      <c r="AL64" s="3870"/>
      <c r="AM64" s="3870"/>
      <c r="AN64" s="3871"/>
      <c r="AO64" s="3851"/>
      <c r="AP64" s="3852"/>
      <c r="AQ64" s="3852"/>
      <c r="AR64" s="3853"/>
      <c r="AS64" s="3219">
        <f>AF64+SUM(AH64:AR66)</f>
        <v>0</v>
      </c>
      <c r="AT64" s="3220"/>
      <c r="AU64" s="3750"/>
      <c r="AV64" s="3884"/>
      <c r="AW64" s="3885"/>
      <c r="AX64" s="3886"/>
      <c r="AY64" s="830"/>
      <c r="AZ64" s="830"/>
      <c r="BA64" s="830"/>
      <c r="BB64" s="830"/>
      <c r="BC64" s="3854"/>
      <c r="BD64" s="3899"/>
      <c r="BE64" s="3899"/>
      <c r="BF64" s="3899"/>
      <c r="BG64" s="3899"/>
      <c r="BH64" s="3899"/>
      <c r="BI64" s="3899"/>
      <c r="BJ64" s="3899"/>
      <c r="BK64" s="3899"/>
      <c r="BL64" s="3900"/>
    </row>
    <row r="65" spans="1:71" s="224" customFormat="1" ht="15" customHeight="1">
      <c r="A65" s="3193"/>
      <c r="B65" s="3499"/>
      <c r="C65" s="3500"/>
      <c r="D65" s="3500"/>
      <c r="E65" s="3500"/>
      <c r="F65" s="3501"/>
      <c r="G65" s="3502"/>
      <c r="H65" s="3503"/>
      <c r="I65" s="3503"/>
      <c r="J65" s="3503"/>
      <c r="K65" s="3503"/>
      <c r="L65" s="3504"/>
      <c r="M65" s="3508"/>
      <c r="N65" s="3510"/>
      <c r="O65" s="3863"/>
      <c r="P65" s="3864"/>
      <c r="Q65" s="3865"/>
      <c r="R65" s="3555"/>
      <c r="S65" s="3556"/>
      <c r="T65" s="3557"/>
      <c r="U65" s="3561"/>
      <c r="V65" s="3562"/>
      <c r="W65" s="3562"/>
      <c r="X65" s="3563"/>
      <c r="Y65" s="3203"/>
      <c r="Z65" s="3564"/>
      <c r="AA65" s="3203"/>
      <c r="AB65" s="3304"/>
      <c r="AC65" s="3202"/>
      <c r="AD65" s="3874"/>
      <c r="AE65" s="3875"/>
      <c r="AF65" s="3877"/>
      <c r="AG65" s="3875"/>
      <c r="AH65" s="3869"/>
      <c r="AI65" s="3870"/>
      <c r="AJ65" s="3871"/>
      <c r="AK65" s="3869"/>
      <c r="AL65" s="3870"/>
      <c r="AM65" s="3870"/>
      <c r="AN65" s="3871"/>
      <c r="AO65" s="3851"/>
      <c r="AP65" s="3852"/>
      <c r="AQ65" s="3852"/>
      <c r="AR65" s="3853"/>
      <c r="AS65" s="3219"/>
      <c r="AT65" s="3220"/>
      <c r="AU65" s="3750"/>
      <c r="AV65" s="3884"/>
      <c r="AW65" s="3885"/>
      <c r="AX65" s="3886"/>
      <c r="AY65" s="823"/>
      <c r="AZ65" s="823"/>
      <c r="BA65" s="823"/>
      <c r="BB65" s="823"/>
      <c r="BC65" s="3901"/>
      <c r="BD65" s="3902"/>
      <c r="BE65" s="3902"/>
      <c r="BF65" s="3902"/>
      <c r="BG65" s="3902"/>
      <c r="BH65" s="3902"/>
      <c r="BI65" s="3902"/>
      <c r="BJ65" s="3902"/>
      <c r="BK65" s="3902"/>
      <c r="BL65" s="3903"/>
    </row>
    <row r="66" spans="1:71" s="224" customFormat="1" ht="15" customHeight="1">
      <c r="A66" s="3193"/>
      <c r="B66" s="3085"/>
      <c r="C66" s="3089"/>
      <c r="D66" s="3848"/>
      <c r="E66" s="3849"/>
      <c r="F66" s="3850"/>
      <c r="G66" s="3499"/>
      <c r="H66" s="3500"/>
      <c r="I66" s="3500"/>
      <c r="J66" s="3500"/>
      <c r="K66" s="3500"/>
      <c r="L66" s="3501"/>
      <c r="M66" s="3508"/>
      <c r="N66" s="3510"/>
      <c r="O66" s="3896"/>
      <c r="P66" s="3897"/>
      <c r="Q66" s="3898"/>
      <c r="R66" s="3555"/>
      <c r="S66" s="3556"/>
      <c r="T66" s="3557"/>
      <c r="U66" s="3607"/>
      <c r="V66" s="3608"/>
      <c r="W66" s="3608"/>
      <c r="X66" s="229"/>
      <c r="Y66" s="833" t="s">
        <v>28</v>
      </c>
      <c r="Z66" s="230"/>
      <c r="AA66" s="833" t="s">
        <v>28</v>
      </c>
      <c r="AB66" s="832">
        <f>IF((X66+Z66)&gt;=12,X66+Z66-12,X66+Z66)</f>
        <v>0</v>
      </c>
      <c r="AC66" s="801" t="s">
        <v>28</v>
      </c>
      <c r="AD66" s="208"/>
      <c r="AE66" s="209"/>
      <c r="AF66" s="210"/>
      <c r="AG66" s="211"/>
      <c r="AH66" s="3869"/>
      <c r="AI66" s="3870"/>
      <c r="AJ66" s="3871"/>
      <c r="AK66" s="3869"/>
      <c r="AL66" s="3870"/>
      <c r="AM66" s="3870"/>
      <c r="AN66" s="3871"/>
      <c r="AO66" s="3851"/>
      <c r="AP66" s="3852"/>
      <c r="AQ66" s="3852"/>
      <c r="AR66" s="3853"/>
      <c r="AS66" s="3219"/>
      <c r="AT66" s="3220"/>
      <c r="AU66" s="3750"/>
      <c r="AV66" s="3890"/>
      <c r="AW66" s="3891"/>
      <c r="AX66" s="3892"/>
      <c r="AY66" s="743"/>
      <c r="AZ66" s="743"/>
      <c r="BA66" s="743"/>
      <c r="BB66" s="743"/>
      <c r="BC66" s="3904"/>
      <c r="BD66" s="3905"/>
      <c r="BE66" s="3905"/>
      <c r="BF66" s="3905"/>
      <c r="BG66" s="3905"/>
      <c r="BH66" s="3905"/>
      <c r="BI66" s="3905"/>
      <c r="BJ66" s="3905"/>
      <c r="BK66" s="3905"/>
      <c r="BL66" s="3906"/>
    </row>
    <row r="67" spans="1:71" s="224" customFormat="1" ht="15" customHeight="1">
      <c r="A67" s="3306">
        <v>13</v>
      </c>
      <c r="B67" s="3496"/>
      <c r="C67" s="3497"/>
      <c r="D67" s="3497"/>
      <c r="E67" s="3497"/>
      <c r="F67" s="3498"/>
      <c r="G67" s="3496"/>
      <c r="H67" s="3497"/>
      <c r="I67" s="3497"/>
      <c r="J67" s="3497"/>
      <c r="K67" s="3497"/>
      <c r="L67" s="3498"/>
      <c r="M67" s="3596"/>
      <c r="N67" s="3598"/>
      <c r="O67" s="3602"/>
      <c r="P67" s="3603"/>
      <c r="Q67" s="3604"/>
      <c r="R67" s="3602"/>
      <c r="S67" s="3603"/>
      <c r="T67" s="3604"/>
      <c r="U67" s="3605"/>
      <c r="V67" s="3606"/>
      <c r="W67" s="3606"/>
      <c r="X67" s="3594"/>
      <c r="Y67" s="3197" t="s">
        <v>98</v>
      </c>
      <c r="Z67" s="3595"/>
      <c r="AA67" s="3197" t="s">
        <v>98</v>
      </c>
      <c r="AB67" s="3252">
        <f>IF((X69+Z69)&gt;=12,X67+Z67+1,X67+Z67)</f>
        <v>0</v>
      </c>
      <c r="AC67" s="3196" t="s">
        <v>98</v>
      </c>
      <c r="AD67" s="3893"/>
      <c r="AE67" s="3894"/>
      <c r="AF67" s="3895"/>
      <c r="AG67" s="3894"/>
      <c r="AH67" s="3869"/>
      <c r="AI67" s="3870"/>
      <c r="AJ67" s="3871"/>
      <c r="AK67" s="3869"/>
      <c r="AL67" s="3870"/>
      <c r="AM67" s="3870"/>
      <c r="AN67" s="3871"/>
      <c r="AO67" s="3851"/>
      <c r="AP67" s="3852"/>
      <c r="AQ67" s="3852"/>
      <c r="AR67" s="3853"/>
      <c r="AS67" s="3219">
        <f>AF67+SUM(AH67:AR69)</f>
        <v>0</v>
      </c>
      <c r="AT67" s="3220"/>
      <c r="AU67" s="3750"/>
      <c r="AV67" s="3884"/>
      <c r="AW67" s="3885"/>
      <c r="AX67" s="3886"/>
      <c r="AY67" s="830"/>
      <c r="AZ67" s="830"/>
      <c r="BA67" s="830"/>
      <c r="BB67" s="830"/>
      <c r="BC67" s="3854"/>
      <c r="BD67" s="3855"/>
      <c r="BE67" s="3855"/>
      <c r="BF67" s="3855"/>
      <c r="BG67" s="3855"/>
      <c r="BH67" s="3855"/>
      <c r="BI67" s="3855"/>
      <c r="BJ67" s="3855"/>
      <c r="BK67" s="3855"/>
      <c r="BL67" s="3856"/>
    </row>
    <row r="68" spans="1:71" s="224" customFormat="1" ht="15" customHeight="1">
      <c r="A68" s="3193"/>
      <c r="B68" s="3499"/>
      <c r="C68" s="3500"/>
      <c r="D68" s="3500"/>
      <c r="E68" s="3500"/>
      <c r="F68" s="3501"/>
      <c r="G68" s="3502"/>
      <c r="H68" s="3503"/>
      <c r="I68" s="3503"/>
      <c r="J68" s="3503"/>
      <c r="K68" s="3503"/>
      <c r="L68" s="3504"/>
      <c r="M68" s="3508"/>
      <c r="N68" s="3510"/>
      <c r="O68" s="3863"/>
      <c r="P68" s="3864"/>
      <c r="Q68" s="3865"/>
      <c r="R68" s="3555"/>
      <c r="S68" s="3556"/>
      <c r="T68" s="3557"/>
      <c r="U68" s="3561"/>
      <c r="V68" s="3562"/>
      <c r="W68" s="3562"/>
      <c r="X68" s="3563"/>
      <c r="Y68" s="3203"/>
      <c r="Z68" s="3564"/>
      <c r="AA68" s="3203"/>
      <c r="AB68" s="3252"/>
      <c r="AC68" s="3202"/>
      <c r="AD68" s="3874"/>
      <c r="AE68" s="3875"/>
      <c r="AF68" s="3877"/>
      <c r="AG68" s="3875"/>
      <c r="AH68" s="3869"/>
      <c r="AI68" s="3870"/>
      <c r="AJ68" s="3871"/>
      <c r="AK68" s="3869"/>
      <c r="AL68" s="3870"/>
      <c r="AM68" s="3870"/>
      <c r="AN68" s="3871"/>
      <c r="AO68" s="3851"/>
      <c r="AP68" s="3852"/>
      <c r="AQ68" s="3852"/>
      <c r="AR68" s="3853"/>
      <c r="AS68" s="3219"/>
      <c r="AT68" s="3220"/>
      <c r="AU68" s="3750"/>
      <c r="AV68" s="3884"/>
      <c r="AW68" s="3885"/>
      <c r="AX68" s="3886"/>
      <c r="AY68" s="823"/>
      <c r="AZ68" s="823"/>
      <c r="BA68" s="823"/>
      <c r="BB68" s="823"/>
      <c r="BC68" s="3857"/>
      <c r="BD68" s="3858"/>
      <c r="BE68" s="3858"/>
      <c r="BF68" s="3858"/>
      <c r="BG68" s="3858"/>
      <c r="BH68" s="3858"/>
      <c r="BI68" s="3858"/>
      <c r="BJ68" s="3858"/>
      <c r="BK68" s="3858"/>
      <c r="BL68" s="3859"/>
    </row>
    <row r="69" spans="1:71" s="224" customFormat="1" ht="15" customHeight="1">
      <c r="A69" s="3307"/>
      <c r="B69" s="3025"/>
      <c r="C69" s="3026"/>
      <c r="D69" s="3512"/>
      <c r="E69" s="3513"/>
      <c r="F69" s="3514"/>
      <c r="G69" s="3499"/>
      <c r="H69" s="3500"/>
      <c r="I69" s="3500"/>
      <c r="J69" s="3500"/>
      <c r="K69" s="3500"/>
      <c r="L69" s="3501"/>
      <c r="M69" s="3597"/>
      <c r="N69" s="3599"/>
      <c r="O69" s="3896"/>
      <c r="P69" s="3897"/>
      <c r="Q69" s="3898"/>
      <c r="R69" s="3565"/>
      <c r="S69" s="3566"/>
      <c r="T69" s="3567"/>
      <c r="U69" s="3609"/>
      <c r="V69" s="3610"/>
      <c r="W69" s="3610"/>
      <c r="X69" s="267"/>
      <c r="Y69" s="824" t="s">
        <v>28</v>
      </c>
      <c r="Z69" s="268"/>
      <c r="AA69" s="824" t="s">
        <v>28</v>
      </c>
      <c r="AB69" s="832">
        <f>IF((X69+Z69)&gt;=12,X69+Z69-12,X69+Z69)</f>
        <v>0</v>
      </c>
      <c r="AC69" s="825" t="s">
        <v>28</v>
      </c>
      <c r="AD69" s="216"/>
      <c r="AE69" s="217"/>
      <c r="AF69" s="218"/>
      <c r="AG69" s="219"/>
      <c r="AH69" s="3869"/>
      <c r="AI69" s="3870"/>
      <c r="AJ69" s="3871"/>
      <c r="AK69" s="3869"/>
      <c r="AL69" s="3870"/>
      <c r="AM69" s="3870"/>
      <c r="AN69" s="3871"/>
      <c r="AO69" s="3851"/>
      <c r="AP69" s="3852"/>
      <c r="AQ69" s="3852"/>
      <c r="AR69" s="3853"/>
      <c r="AS69" s="3219"/>
      <c r="AT69" s="3220"/>
      <c r="AU69" s="3750"/>
      <c r="AV69" s="3890"/>
      <c r="AW69" s="3891"/>
      <c r="AX69" s="3892"/>
      <c r="AY69" s="743"/>
      <c r="AZ69" s="743"/>
      <c r="BA69" s="743"/>
      <c r="BB69" s="743"/>
      <c r="BC69" s="3887"/>
      <c r="BD69" s="3888"/>
      <c r="BE69" s="3888"/>
      <c r="BF69" s="3888"/>
      <c r="BG69" s="3888"/>
      <c r="BH69" s="3888"/>
      <c r="BI69" s="3888"/>
      <c r="BJ69" s="3888"/>
      <c r="BK69" s="3888"/>
      <c r="BL69" s="3889"/>
      <c r="BS69" s="838"/>
    </row>
    <row r="70" spans="1:71" s="224" customFormat="1" ht="15" customHeight="1">
      <c r="A70" s="3193">
        <v>14</v>
      </c>
      <c r="B70" s="3502"/>
      <c r="C70" s="3503"/>
      <c r="D70" s="3503"/>
      <c r="E70" s="3503"/>
      <c r="F70" s="3504"/>
      <c r="G70" s="3496"/>
      <c r="H70" s="3497"/>
      <c r="I70" s="3497"/>
      <c r="J70" s="3497"/>
      <c r="K70" s="3497"/>
      <c r="L70" s="3498"/>
      <c r="M70" s="3508"/>
      <c r="N70" s="3510"/>
      <c r="O70" s="3602"/>
      <c r="P70" s="3603"/>
      <c r="Q70" s="3604"/>
      <c r="R70" s="3555"/>
      <c r="S70" s="3556"/>
      <c r="T70" s="3557"/>
      <c r="U70" s="3561"/>
      <c r="V70" s="3562"/>
      <c r="W70" s="3562"/>
      <c r="X70" s="3563"/>
      <c r="Y70" s="3203" t="s">
        <v>98</v>
      </c>
      <c r="Z70" s="3564"/>
      <c r="AA70" s="3203" t="s">
        <v>98</v>
      </c>
      <c r="AB70" s="3252">
        <f>IF((X72+Z72)&gt;=12,X70+Z70+1,X70+Z70)</f>
        <v>0</v>
      </c>
      <c r="AC70" s="3202" t="s">
        <v>98</v>
      </c>
      <c r="AD70" s="3872"/>
      <c r="AE70" s="3873"/>
      <c r="AF70" s="3876"/>
      <c r="AG70" s="3873"/>
      <c r="AH70" s="3869"/>
      <c r="AI70" s="3870"/>
      <c r="AJ70" s="3871"/>
      <c r="AK70" s="3869"/>
      <c r="AL70" s="3870"/>
      <c r="AM70" s="3870"/>
      <c r="AN70" s="3871"/>
      <c r="AO70" s="3851"/>
      <c r="AP70" s="3852"/>
      <c r="AQ70" s="3852"/>
      <c r="AR70" s="3853"/>
      <c r="AS70" s="3711">
        <f>AF70+SUM(AH70:AR72)</f>
        <v>0</v>
      </c>
      <c r="AT70" s="3712"/>
      <c r="AU70" s="3713"/>
      <c r="AV70" s="3884"/>
      <c r="AW70" s="3885"/>
      <c r="AX70" s="3886"/>
      <c r="AY70" s="830"/>
      <c r="AZ70" s="830"/>
      <c r="BA70" s="830"/>
      <c r="BB70" s="830"/>
      <c r="BC70" s="3854"/>
      <c r="BD70" s="3855"/>
      <c r="BE70" s="3855"/>
      <c r="BF70" s="3855"/>
      <c r="BG70" s="3855"/>
      <c r="BH70" s="3855"/>
      <c r="BI70" s="3855"/>
      <c r="BJ70" s="3855"/>
      <c r="BK70" s="3855"/>
      <c r="BL70" s="3856"/>
    </row>
    <row r="71" spans="1:71" s="224" customFormat="1" ht="15" customHeight="1">
      <c r="A71" s="3193"/>
      <c r="B71" s="3499"/>
      <c r="C71" s="3500"/>
      <c r="D71" s="3500"/>
      <c r="E71" s="3500"/>
      <c r="F71" s="3501"/>
      <c r="G71" s="3502"/>
      <c r="H71" s="3503"/>
      <c r="I71" s="3503"/>
      <c r="J71" s="3503"/>
      <c r="K71" s="3503"/>
      <c r="L71" s="3504"/>
      <c r="M71" s="3508"/>
      <c r="N71" s="3510"/>
      <c r="O71" s="3863"/>
      <c r="P71" s="3864"/>
      <c r="Q71" s="3865"/>
      <c r="R71" s="3555"/>
      <c r="S71" s="3556"/>
      <c r="T71" s="3557"/>
      <c r="U71" s="3561"/>
      <c r="V71" s="3562"/>
      <c r="W71" s="3562"/>
      <c r="X71" s="3563"/>
      <c r="Y71" s="3203"/>
      <c r="Z71" s="3564"/>
      <c r="AA71" s="3203"/>
      <c r="AB71" s="3252"/>
      <c r="AC71" s="3202"/>
      <c r="AD71" s="3874"/>
      <c r="AE71" s="3875"/>
      <c r="AF71" s="3877"/>
      <c r="AG71" s="3875"/>
      <c r="AH71" s="3869"/>
      <c r="AI71" s="3870"/>
      <c r="AJ71" s="3871"/>
      <c r="AK71" s="3869"/>
      <c r="AL71" s="3870"/>
      <c r="AM71" s="3870"/>
      <c r="AN71" s="3871"/>
      <c r="AO71" s="3851"/>
      <c r="AP71" s="3852"/>
      <c r="AQ71" s="3852"/>
      <c r="AR71" s="3853"/>
      <c r="AS71" s="3711"/>
      <c r="AT71" s="3712"/>
      <c r="AU71" s="3713"/>
      <c r="AV71" s="3884"/>
      <c r="AW71" s="3885"/>
      <c r="AX71" s="3886"/>
      <c r="AY71" s="823"/>
      <c r="AZ71" s="823"/>
      <c r="BA71" s="823"/>
      <c r="BB71" s="823"/>
      <c r="BC71" s="3857"/>
      <c r="BD71" s="3858"/>
      <c r="BE71" s="3858"/>
      <c r="BF71" s="3858"/>
      <c r="BG71" s="3858"/>
      <c r="BH71" s="3858"/>
      <c r="BI71" s="3858"/>
      <c r="BJ71" s="3858"/>
      <c r="BK71" s="3858"/>
      <c r="BL71" s="3859"/>
    </row>
    <row r="72" spans="1:71" s="224" customFormat="1" ht="15" customHeight="1" thickBot="1">
      <c r="A72" s="3193"/>
      <c r="B72" s="3085"/>
      <c r="C72" s="3089"/>
      <c r="D72" s="3848"/>
      <c r="E72" s="3849"/>
      <c r="F72" s="3850"/>
      <c r="G72" s="3845"/>
      <c r="H72" s="3846"/>
      <c r="I72" s="3846"/>
      <c r="J72" s="3846"/>
      <c r="K72" s="3846"/>
      <c r="L72" s="3847"/>
      <c r="M72" s="3508"/>
      <c r="N72" s="3510"/>
      <c r="O72" s="3866"/>
      <c r="P72" s="3867"/>
      <c r="Q72" s="3868"/>
      <c r="R72" s="3555"/>
      <c r="S72" s="3556"/>
      <c r="T72" s="3557"/>
      <c r="U72" s="3607"/>
      <c r="V72" s="3608"/>
      <c r="W72" s="3608"/>
      <c r="X72" s="229"/>
      <c r="Y72" s="833" t="s">
        <v>28</v>
      </c>
      <c r="Z72" s="230"/>
      <c r="AA72" s="833" t="s">
        <v>28</v>
      </c>
      <c r="AB72" s="767">
        <f>IF((X72+Z72)&gt;=12,X72+Z72-12,X72+Z72)</f>
        <v>0</v>
      </c>
      <c r="AC72" s="801" t="s">
        <v>28</v>
      </c>
      <c r="AD72" s="208"/>
      <c r="AE72" s="209"/>
      <c r="AF72" s="210"/>
      <c r="AG72" s="211"/>
      <c r="AH72" s="3571"/>
      <c r="AI72" s="3572"/>
      <c r="AJ72" s="3573"/>
      <c r="AK72" s="3869"/>
      <c r="AL72" s="3870"/>
      <c r="AM72" s="3870"/>
      <c r="AN72" s="3871"/>
      <c r="AO72" s="3878"/>
      <c r="AP72" s="3879"/>
      <c r="AQ72" s="3879"/>
      <c r="AR72" s="3880"/>
      <c r="AS72" s="3714"/>
      <c r="AT72" s="3715"/>
      <c r="AU72" s="3716"/>
      <c r="AV72" s="3881"/>
      <c r="AW72" s="3882"/>
      <c r="AX72" s="3883"/>
      <c r="AY72" s="839"/>
      <c r="AZ72" s="839"/>
      <c r="BA72" s="839"/>
      <c r="BB72" s="839"/>
      <c r="BC72" s="3860"/>
      <c r="BD72" s="3861"/>
      <c r="BE72" s="3861"/>
      <c r="BF72" s="3861"/>
      <c r="BG72" s="3861"/>
      <c r="BH72" s="3861"/>
      <c r="BI72" s="3861"/>
      <c r="BJ72" s="3861"/>
      <c r="BK72" s="3861"/>
      <c r="BL72" s="3862"/>
    </row>
    <row r="73" spans="1:71" s="224" customFormat="1" ht="14.1" customHeight="1">
      <c r="A73" s="3171" t="s">
        <v>976</v>
      </c>
      <c r="B73" s="3172"/>
      <c r="C73" s="3172"/>
      <c r="D73" s="3172"/>
      <c r="E73" s="3172"/>
      <c r="F73" s="3172"/>
      <c r="G73" s="3172"/>
      <c r="H73" s="3172"/>
      <c r="I73" s="3172"/>
      <c r="J73" s="3172"/>
      <c r="K73" s="3172"/>
      <c r="L73" s="3172"/>
      <c r="M73" s="3172"/>
      <c r="N73" s="3172"/>
      <c r="O73" s="3172"/>
      <c r="P73" s="3172"/>
      <c r="Q73" s="3172"/>
      <c r="R73" s="3172"/>
      <c r="S73" s="3172"/>
      <c r="T73" s="3172"/>
      <c r="U73" s="3172"/>
      <c r="V73" s="3172"/>
      <c r="W73" s="3173"/>
      <c r="X73" s="840" t="str">
        <f>IFERROR((X52+X55+X58+X61+X64+X67+X70)/COUNTA(G52:L72),"")</f>
        <v/>
      </c>
      <c r="Y73" s="841" t="s">
        <v>98</v>
      </c>
      <c r="Z73" s="842" t="str">
        <f>IFERROR((Z52+Z55+Z58+Z61+Z64+Z67+Z70)/COUNTA(G52:L72),"")</f>
        <v/>
      </c>
      <c r="AA73" s="841" t="s">
        <v>98</v>
      </c>
      <c r="AB73" s="773">
        <f>BP74</f>
        <v>0</v>
      </c>
      <c r="AC73" s="841" t="s">
        <v>98</v>
      </c>
      <c r="AD73" s="3678" t="str">
        <f>IFERROR(AVERAGE(AD52,AD55,AD58,AD61,AD64,AD67,AD70),"")</f>
        <v/>
      </c>
      <c r="AE73" s="3679"/>
      <c r="AF73" s="3678" t="str">
        <f>IFERROR(AVERAGE(AF52,AF55,AF58,AF61,AF64,AF67,AF70),"")</f>
        <v/>
      </c>
      <c r="AG73" s="3679"/>
      <c r="AH73" s="3682"/>
      <c r="AI73" s="3683"/>
      <c r="AJ73" s="3683"/>
      <c r="AK73" s="3683"/>
      <c r="AL73" s="3683"/>
      <c r="AM73" s="3683"/>
      <c r="AN73" s="3683"/>
      <c r="AO73" s="3683"/>
      <c r="AP73" s="3683"/>
      <c r="AQ73" s="3683"/>
      <c r="AR73" s="3684"/>
      <c r="AS73" s="3688" t="str">
        <f>IFERROR(SUM(AS52:AU72)/COUNTA(G52:L72),"")</f>
        <v/>
      </c>
      <c r="AT73" s="3689"/>
      <c r="AU73" s="3690"/>
      <c r="AV73" s="3694" t="str">
        <f>IFERROR(AVERAGE(AV52,AV55,AV58,AV61,AV64,AV67,AV70),"")</f>
        <v/>
      </c>
      <c r="AW73" s="3695"/>
      <c r="AX73" s="3696"/>
      <c r="AY73" s="3670"/>
      <c r="AZ73" s="3671"/>
      <c r="BA73" s="3671"/>
      <c r="BB73" s="3672"/>
      <c r="BC73" s="3670" t="str">
        <f>IFERROR(AVERAGE(BC52,BC55,BC58,BC61,#REF!,BC67,BC70),"")</f>
        <v/>
      </c>
      <c r="BD73" s="3671"/>
      <c r="BE73" s="3671"/>
      <c r="BF73" s="3671"/>
      <c r="BG73" s="3671"/>
      <c r="BH73" s="3671"/>
      <c r="BI73" s="3671"/>
      <c r="BJ73" s="3671"/>
      <c r="BK73" s="3671"/>
      <c r="BL73" s="3672"/>
      <c r="BO73" s="432">
        <f>INT(BO74/12)</f>
        <v>0</v>
      </c>
      <c r="BP73" s="432">
        <f>MOD(BO74,12)</f>
        <v>0</v>
      </c>
    </row>
    <row r="74" spans="1:71" ht="14.1" customHeight="1" thickBot="1">
      <c r="A74" s="3174"/>
      <c r="B74" s="3175"/>
      <c r="C74" s="3175"/>
      <c r="D74" s="3175"/>
      <c r="E74" s="3175"/>
      <c r="F74" s="3175"/>
      <c r="G74" s="3175"/>
      <c r="H74" s="3175"/>
      <c r="I74" s="3175"/>
      <c r="J74" s="3175"/>
      <c r="K74" s="3175"/>
      <c r="L74" s="3175"/>
      <c r="M74" s="3175"/>
      <c r="N74" s="3175"/>
      <c r="O74" s="3175"/>
      <c r="P74" s="3175"/>
      <c r="Q74" s="3175"/>
      <c r="R74" s="3175"/>
      <c r="S74" s="3175"/>
      <c r="T74" s="3175"/>
      <c r="U74" s="3175"/>
      <c r="V74" s="3175"/>
      <c r="W74" s="3176"/>
      <c r="X74" s="843" t="str">
        <f>IFERROR((X54+X57+X60+X63+X66+X69+X72)/COUNTA(G52:L72),"")</f>
        <v/>
      </c>
      <c r="Y74" s="844" t="s">
        <v>28</v>
      </c>
      <c r="Z74" s="843" t="str">
        <f>IFERROR((Z54+Z57+Z60+Z63+Z66+Z69+Z72)/COUNTA(G52:L72),"")</f>
        <v/>
      </c>
      <c r="AA74" s="844" t="s">
        <v>28</v>
      </c>
      <c r="AB74" s="778">
        <f>BP73</f>
        <v>0</v>
      </c>
      <c r="AC74" s="844" t="s">
        <v>28</v>
      </c>
      <c r="AD74" s="3680"/>
      <c r="AE74" s="3681"/>
      <c r="AF74" s="3680"/>
      <c r="AG74" s="3681"/>
      <c r="AH74" s="3685"/>
      <c r="AI74" s="3686"/>
      <c r="AJ74" s="3686"/>
      <c r="AK74" s="3686"/>
      <c r="AL74" s="3686"/>
      <c r="AM74" s="3686"/>
      <c r="AN74" s="3686"/>
      <c r="AO74" s="3686"/>
      <c r="AP74" s="3686"/>
      <c r="AQ74" s="3686"/>
      <c r="AR74" s="3687"/>
      <c r="AS74" s="3691"/>
      <c r="AT74" s="3692"/>
      <c r="AU74" s="3693"/>
      <c r="AV74" s="3697"/>
      <c r="AW74" s="3698"/>
      <c r="AX74" s="3699"/>
      <c r="AY74" s="3673"/>
      <c r="AZ74" s="3674"/>
      <c r="BA74" s="3674"/>
      <c r="BB74" s="3675"/>
      <c r="BC74" s="3673"/>
      <c r="BD74" s="3674"/>
      <c r="BE74" s="3674"/>
      <c r="BF74" s="3674"/>
      <c r="BG74" s="3674"/>
      <c r="BH74" s="3674"/>
      <c r="BI74" s="3674"/>
      <c r="BJ74" s="3674"/>
      <c r="BK74" s="3674"/>
      <c r="BL74" s="3675"/>
      <c r="BM74" s="599"/>
      <c r="BN74" s="599"/>
      <c r="BO74" s="432">
        <f>IFERROR(SUM(AB54,AB57,AB60,AB63,AB66,AB69,AB72)/COUNTA(G52:L72),0)</f>
        <v>0</v>
      </c>
      <c r="BP74" s="432">
        <f>IFERROR(SUM(AB52,AB55,AB58,AB61,AB64,AB67,AB70)/COUNTA(G52:L72),0)</f>
        <v>0</v>
      </c>
      <c r="BQ74" s="599"/>
      <c r="BR74" s="599"/>
    </row>
    <row r="75" spans="1:71" s="224" customFormat="1" ht="14.1" customHeight="1">
      <c r="A75" s="1849" t="s">
        <v>91</v>
      </c>
      <c r="B75" s="1849"/>
      <c r="C75" s="781" t="s">
        <v>92</v>
      </c>
      <c r="D75" s="3166" t="s">
        <v>1388</v>
      </c>
      <c r="E75" s="3166"/>
      <c r="F75" s="3166"/>
      <c r="G75" s="3166"/>
      <c r="H75" s="3166"/>
      <c r="I75" s="3166"/>
      <c r="J75" s="3166"/>
      <c r="K75" s="3166"/>
      <c r="L75" s="3166"/>
      <c r="M75" s="3166"/>
      <c r="N75" s="3166"/>
      <c r="O75" s="3166"/>
      <c r="P75" s="3166"/>
      <c r="Q75" s="3166"/>
      <c r="R75" s="3166"/>
      <c r="S75" s="3166"/>
      <c r="T75" s="3166"/>
      <c r="U75" s="3166"/>
      <c r="V75" s="3166"/>
      <c r="W75" s="3166"/>
      <c r="X75" s="3166"/>
      <c r="Y75" s="3166"/>
      <c r="Z75" s="3166"/>
      <c r="AA75" s="3166"/>
      <c r="AB75" s="3166"/>
      <c r="AC75" s="3166"/>
      <c r="AD75" s="3166"/>
      <c r="AE75" s="3166"/>
      <c r="AF75" s="3166"/>
      <c r="AG75" s="3166"/>
      <c r="AH75" s="3166"/>
      <c r="AI75" s="3166"/>
      <c r="AJ75" s="3166"/>
      <c r="AK75" s="3166"/>
      <c r="AL75" s="3166"/>
      <c r="AM75" s="3166"/>
      <c r="AN75" s="3166"/>
      <c r="AO75" s="3166"/>
      <c r="AP75" s="3166"/>
      <c r="AQ75" s="3166"/>
      <c r="AR75" s="3166"/>
      <c r="AS75" s="3166"/>
      <c r="AT75" s="3166"/>
      <c r="AU75" s="3166"/>
      <c r="AV75" s="3166"/>
      <c r="AW75" s="3166"/>
      <c r="AX75" s="3166"/>
      <c r="AY75" s="3166"/>
      <c r="AZ75" s="3166"/>
      <c r="BA75" s="3166"/>
      <c r="BB75" s="3166"/>
      <c r="BC75" s="3166"/>
      <c r="BD75" s="3166"/>
      <c r="BE75" s="3166"/>
      <c r="BF75" s="3166"/>
      <c r="BG75" s="3166"/>
      <c r="BH75" s="3166"/>
      <c r="BI75" s="3166"/>
      <c r="BJ75" s="594"/>
      <c r="BK75" s="594"/>
    </row>
    <row r="76" spans="1:71" s="224" customFormat="1" ht="14.1" customHeight="1">
      <c r="A76" s="782"/>
      <c r="B76" s="782"/>
      <c r="C76" s="781"/>
      <c r="D76" s="1683"/>
      <c r="E76" s="1683"/>
      <c r="F76" s="1683"/>
      <c r="G76" s="1683"/>
      <c r="H76" s="1683"/>
      <c r="I76" s="1683"/>
      <c r="J76" s="1683"/>
      <c r="K76" s="1683"/>
      <c r="L76" s="1683"/>
      <c r="M76" s="1683"/>
      <c r="N76" s="1683"/>
      <c r="O76" s="1683"/>
      <c r="P76" s="1683"/>
      <c r="Q76" s="1683"/>
      <c r="R76" s="1683"/>
      <c r="S76" s="1683"/>
      <c r="T76" s="1683"/>
      <c r="U76" s="1683"/>
      <c r="V76" s="1683"/>
      <c r="W76" s="1683"/>
      <c r="X76" s="1683"/>
      <c r="Y76" s="1683"/>
      <c r="Z76" s="1683"/>
      <c r="AA76" s="1683"/>
      <c r="AB76" s="1683"/>
      <c r="AC76" s="1683"/>
      <c r="AD76" s="1683"/>
      <c r="AE76" s="1683"/>
      <c r="AF76" s="1683"/>
      <c r="AG76" s="1683"/>
      <c r="AH76" s="1683"/>
      <c r="AI76" s="1683"/>
      <c r="AJ76" s="1683"/>
      <c r="AK76" s="1683"/>
      <c r="AL76" s="1683"/>
      <c r="AM76" s="1683"/>
      <c r="AN76" s="1683"/>
      <c r="AO76" s="1683"/>
      <c r="AP76" s="1683"/>
      <c r="AQ76" s="1683"/>
      <c r="AR76" s="1683"/>
      <c r="AS76" s="1683"/>
      <c r="AT76" s="1683"/>
      <c r="AU76" s="1683"/>
      <c r="AV76" s="1683"/>
      <c r="AW76" s="1683"/>
      <c r="AX76" s="1683"/>
      <c r="AY76" s="1683"/>
      <c r="AZ76" s="1683"/>
      <c r="BA76" s="1683"/>
      <c r="BB76" s="1683"/>
      <c r="BC76" s="1683"/>
      <c r="BD76" s="1683"/>
      <c r="BE76" s="1683"/>
      <c r="BF76" s="1683"/>
      <c r="BG76" s="1683"/>
      <c r="BH76" s="1683"/>
      <c r="BI76" s="1683"/>
      <c r="BJ76" s="594"/>
      <c r="BK76" s="594"/>
    </row>
    <row r="77" spans="1:71" s="224" customFormat="1" ht="12" customHeight="1">
      <c r="C77" s="783" t="s">
        <v>1480</v>
      </c>
      <c r="D77" s="3676" t="s">
        <v>1439</v>
      </c>
      <c r="E77" s="3676"/>
      <c r="F77" s="3676"/>
      <c r="G77" s="3676"/>
      <c r="H77" s="3676"/>
      <c r="I77" s="3676"/>
      <c r="J77" s="3676"/>
      <c r="K77" s="3676"/>
      <c r="L77" s="3676"/>
      <c r="M77" s="3676"/>
      <c r="N77" s="3676"/>
      <c r="O77" s="3676"/>
      <c r="P77" s="3676"/>
      <c r="Q77" s="3676"/>
      <c r="R77" s="3676"/>
      <c r="S77" s="3676"/>
      <c r="T77" s="3676"/>
      <c r="U77" s="3676"/>
      <c r="V77" s="3676"/>
      <c r="W77" s="3676"/>
      <c r="X77" s="3676"/>
      <c r="Y77" s="3676"/>
      <c r="Z77" s="3676"/>
      <c r="AA77" s="3676"/>
      <c r="AB77" s="3676"/>
      <c r="AC77" s="3676"/>
      <c r="AD77" s="3676"/>
      <c r="AE77" s="3676"/>
      <c r="AF77" s="3676"/>
      <c r="AG77" s="3676"/>
      <c r="AH77" s="3676"/>
      <c r="AI77" s="3676"/>
      <c r="AJ77" s="3676"/>
      <c r="AK77" s="3676"/>
      <c r="AL77" s="3676"/>
      <c r="AM77" s="3676"/>
      <c r="AN77" s="3676"/>
      <c r="AO77" s="3676"/>
      <c r="AP77" s="3676"/>
      <c r="AQ77" s="3676"/>
      <c r="AR77" s="3676"/>
      <c r="AS77" s="3676"/>
      <c r="AT77" s="3676"/>
      <c r="AU77" s="3676"/>
      <c r="AV77" s="3676"/>
      <c r="AW77" s="3676"/>
      <c r="AX77" s="3676"/>
      <c r="AY77" s="3676"/>
      <c r="AZ77" s="3676"/>
      <c r="BA77" s="3676"/>
      <c r="BB77" s="3676"/>
      <c r="BC77" s="3676"/>
      <c r="BD77" s="3676"/>
      <c r="BE77" s="3676"/>
      <c r="BF77" s="3676"/>
      <c r="BG77" s="3676"/>
      <c r="BH77" s="3676"/>
      <c r="BI77" s="3676"/>
      <c r="BJ77" s="731"/>
      <c r="BK77" s="731"/>
      <c r="BL77" s="406"/>
    </row>
    <row r="78" spans="1:71" s="224" customFormat="1" ht="12" customHeight="1">
      <c r="B78" s="669"/>
      <c r="C78" s="3677" t="s">
        <v>269</v>
      </c>
      <c r="D78" s="2104" t="s">
        <v>1041</v>
      </c>
      <c r="E78" s="2104"/>
      <c r="F78" s="2104"/>
      <c r="G78" s="2104"/>
      <c r="H78" s="2104"/>
      <c r="I78" s="2104"/>
      <c r="J78" s="2104"/>
      <c r="K78" s="2104"/>
      <c r="L78" s="2104"/>
      <c r="M78" s="2104"/>
      <c r="N78" s="2104"/>
      <c r="O78" s="2104"/>
      <c r="P78" s="2104"/>
      <c r="Q78" s="2104"/>
      <c r="R78" s="2104"/>
      <c r="S78" s="2104"/>
      <c r="T78" s="2104"/>
      <c r="U78" s="2104"/>
      <c r="V78" s="2104"/>
      <c r="W78" s="2104"/>
      <c r="X78" s="2104"/>
      <c r="Y78" s="2104"/>
      <c r="Z78" s="2104"/>
      <c r="AA78" s="2104"/>
      <c r="AB78" s="2104"/>
      <c r="AC78" s="2104"/>
      <c r="AD78" s="2104"/>
      <c r="AE78" s="2104"/>
      <c r="AF78" s="2104"/>
      <c r="AG78" s="2104"/>
      <c r="AH78" s="2104"/>
      <c r="AI78" s="2104"/>
      <c r="AJ78" s="2104"/>
      <c r="AK78" s="2104"/>
      <c r="AL78" s="2104"/>
      <c r="AM78" s="2104"/>
      <c r="AN78" s="2104"/>
      <c r="AO78" s="2104"/>
      <c r="AP78" s="2104"/>
      <c r="AQ78" s="2104"/>
      <c r="AR78" s="2104"/>
      <c r="AS78" s="2104"/>
      <c r="AT78" s="2104"/>
      <c r="AU78" s="2104"/>
      <c r="AV78" s="2104"/>
      <c r="AW78" s="2104"/>
      <c r="AX78" s="2104"/>
      <c r="AY78" s="2104"/>
      <c r="AZ78" s="2104"/>
      <c r="BA78" s="2104"/>
      <c r="BB78" s="2104"/>
      <c r="BC78" s="2104"/>
      <c r="BD78" s="2104"/>
      <c r="BE78" s="2104"/>
      <c r="BF78" s="2104"/>
      <c r="BG78" s="2104"/>
      <c r="BH78" s="2104"/>
      <c r="BI78" s="2104"/>
      <c r="BJ78" s="397"/>
      <c r="BK78" s="397"/>
      <c r="BL78" s="406"/>
    </row>
    <row r="79" spans="1:71" s="224" customFormat="1" ht="12" customHeight="1">
      <c r="C79" s="3677"/>
      <c r="D79" s="2104"/>
      <c r="E79" s="2104"/>
      <c r="F79" s="2104"/>
      <c r="G79" s="2104"/>
      <c r="H79" s="2104"/>
      <c r="I79" s="2104"/>
      <c r="J79" s="2104"/>
      <c r="K79" s="2104"/>
      <c r="L79" s="2104"/>
      <c r="M79" s="2104"/>
      <c r="N79" s="2104"/>
      <c r="O79" s="2104"/>
      <c r="P79" s="2104"/>
      <c r="Q79" s="2104"/>
      <c r="R79" s="2104"/>
      <c r="S79" s="2104"/>
      <c r="T79" s="2104"/>
      <c r="U79" s="2104"/>
      <c r="V79" s="2104"/>
      <c r="W79" s="2104"/>
      <c r="X79" s="2104"/>
      <c r="Y79" s="2104"/>
      <c r="Z79" s="2104"/>
      <c r="AA79" s="2104"/>
      <c r="AB79" s="2104"/>
      <c r="AC79" s="2104"/>
      <c r="AD79" s="2104"/>
      <c r="AE79" s="2104"/>
      <c r="AF79" s="2104"/>
      <c r="AG79" s="2104"/>
      <c r="AH79" s="2104"/>
      <c r="AI79" s="2104"/>
      <c r="AJ79" s="2104"/>
      <c r="AK79" s="2104"/>
      <c r="AL79" s="2104"/>
      <c r="AM79" s="2104"/>
      <c r="AN79" s="2104"/>
      <c r="AO79" s="2104"/>
      <c r="AP79" s="2104"/>
      <c r="AQ79" s="2104"/>
      <c r="AR79" s="2104"/>
      <c r="AS79" s="2104"/>
      <c r="AT79" s="2104"/>
      <c r="AU79" s="2104"/>
      <c r="AV79" s="2104"/>
      <c r="AW79" s="2104"/>
      <c r="AX79" s="2104"/>
      <c r="AY79" s="2104"/>
      <c r="AZ79" s="2104"/>
      <c r="BA79" s="2104"/>
      <c r="BB79" s="2104"/>
      <c r="BC79" s="2104"/>
      <c r="BD79" s="2104"/>
      <c r="BE79" s="2104"/>
      <c r="BF79" s="2104"/>
      <c r="BG79" s="2104"/>
      <c r="BH79" s="2104"/>
      <c r="BI79" s="2104"/>
      <c r="BJ79" s="397"/>
      <c r="BK79" s="397"/>
      <c r="BL79" s="406"/>
    </row>
    <row r="80" spans="1:71" s="224" customFormat="1" ht="12" customHeight="1">
      <c r="C80" s="3668" t="s">
        <v>270</v>
      </c>
      <c r="D80" s="2104" t="s">
        <v>1278</v>
      </c>
      <c r="E80" s="2104"/>
      <c r="F80" s="2104"/>
      <c r="G80" s="2104"/>
      <c r="H80" s="2104"/>
      <c r="I80" s="2104"/>
      <c r="J80" s="2104"/>
      <c r="K80" s="2104"/>
      <c r="L80" s="2104"/>
      <c r="M80" s="2104"/>
      <c r="N80" s="2104"/>
      <c r="O80" s="2104"/>
      <c r="P80" s="2104"/>
      <c r="Q80" s="2104"/>
      <c r="R80" s="2104"/>
      <c r="S80" s="2104"/>
      <c r="T80" s="2104"/>
      <c r="U80" s="2104"/>
      <c r="V80" s="2104"/>
      <c r="W80" s="2104"/>
      <c r="X80" s="2104"/>
      <c r="Y80" s="2104"/>
      <c r="Z80" s="2104"/>
      <c r="AA80" s="2104"/>
      <c r="AB80" s="2104"/>
      <c r="AC80" s="2104"/>
      <c r="AD80" s="2104"/>
      <c r="AE80" s="2104"/>
      <c r="AF80" s="2104"/>
      <c r="AG80" s="2104"/>
      <c r="AH80" s="2104"/>
      <c r="AI80" s="2104"/>
      <c r="AJ80" s="2104"/>
      <c r="AK80" s="2104"/>
      <c r="AL80" s="2104"/>
      <c r="AM80" s="2104"/>
      <c r="AN80" s="2104"/>
      <c r="AO80" s="2104"/>
      <c r="AP80" s="2104"/>
      <c r="AQ80" s="2104"/>
      <c r="AR80" s="2104"/>
      <c r="AS80" s="2104"/>
      <c r="AT80" s="2104"/>
      <c r="AU80" s="2104"/>
      <c r="AV80" s="2104"/>
      <c r="AW80" s="2104"/>
      <c r="AX80" s="2104"/>
      <c r="AY80" s="2104"/>
      <c r="AZ80" s="2104"/>
      <c r="BA80" s="2104"/>
      <c r="BB80" s="2104"/>
      <c r="BC80" s="2104"/>
      <c r="BD80" s="2104"/>
      <c r="BE80" s="2104"/>
      <c r="BF80" s="2104"/>
      <c r="BG80" s="2104"/>
      <c r="BH80" s="2104"/>
      <c r="BI80" s="2104"/>
      <c r="BJ80" s="397"/>
      <c r="BK80" s="397"/>
      <c r="BL80" s="406"/>
    </row>
    <row r="81" spans="1:64" s="224" customFormat="1" ht="12" customHeight="1">
      <c r="C81" s="3669"/>
      <c r="D81" s="2104"/>
      <c r="E81" s="2104"/>
      <c r="F81" s="2104"/>
      <c r="G81" s="2104"/>
      <c r="H81" s="2104"/>
      <c r="I81" s="2104"/>
      <c r="J81" s="2104"/>
      <c r="K81" s="2104"/>
      <c r="L81" s="2104"/>
      <c r="M81" s="2104"/>
      <c r="N81" s="2104"/>
      <c r="O81" s="2104"/>
      <c r="P81" s="2104"/>
      <c r="Q81" s="2104"/>
      <c r="R81" s="2104"/>
      <c r="S81" s="2104"/>
      <c r="T81" s="2104"/>
      <c r="U81" s="2104"/>
      <c r="V81" s="2104"/>
      <c r="W81" s="2104"/>
      <c r="X81" s="2104"/>
      <c r="Y81" s="2104"/>
      <c r="Z81" s="2104"/>
      <c r="AA81" s="2104"/>
      <c r="AB81" s="2104"/>
      <c r="AC81" s="2104"/>
      <c r="AD81" s="2104"/>
      <c r="AE81" s="2104"/>
      <c r="AF81" s="2104"/>
      <c r="AG81" s="2104"/>
      <c r="AH81" s="2104"/>
      <c r="AI81" s="2104"/>
      <c r="AJ81" s="2104"/>
      <c r="AK81" s="2104"/>
      <c r="AL81" s="2104"/>
      <c r="AM81" s="2104"/>
      <c r="AN81" s="2104"/>
      <c r="AO81" s="2104"/>
      <c r="AP81" s="2104"/>
      <c r="AQ81" s="2104"/>
      <c r="AR81" s="2104"/>
      <c r="AS81" s="2104"/>
      <c r="AT81" s="2104"/>
      <c r="AU81" s="2104"/>
      <c r="AV81" s="2104"/>
      <c r="AW81" s="2104"/>
      <c r="AX81" s="2104"/>
      <c r="AY81" s="2104"/>
      <c r="AZ81" s="2104"/>
      <c r="BA81" s="2104"/>
      <c r="BB81" s="2104"/>
      <c r="BC81" s="2104"/>
      <c r="BD81" s="2104"/>
      <c r="BE81" s="2104"/>
      <c r="BF81" s="2104"/>
      <c r="BG81" s="2104"/>
      <c r="BH81" s="2104"/>
      <c r="BI81" s="2104"/>
      <c r="BJ81" s="397"/>
      <c r="BK81" s="397"/>
    </row>
    <row r="82" spans="1:64" s="224" customFormat="1" ht="12" customHeight="1">
      <c r="C82" s="784" t="s">
        <v>1481</v>
      </c>
      <c r="D82" s="3141" t="s">
        <v>1451</v>
      </c>
      <c r="E82" s="3141"/>
      <c r="F82" s="3141"/>
      <c r="G82" s="3141"/>
      <c r="H82" s="3141"/>
      <c r="I82" s="3141"/>
      <c r="J82" s="3141"/>
      <c r="K82" s="3141"/>
      <c r="L82" s="3141"/>
      <c r="M82" s="3141"/>
      <c r="N82" s="3141"/>
      <c r="O82" s="3141"/>
      <c r="P82" s="3141"/>
      <c r="Q82" s="3141"/>
      <c r="R82" s="3141"/>
      <c r="S82" s="3141"/>
      <c r="T82" s="3141"/>
      <c r="U82" s="3141"/>
      <c r="V82" s="3141"/>
      <c r="W82" s="3141"/>
      <c r="X82" s="3141"/>
      <c r="Y82" s="3141"/>
      <c r="Z82" s="3141"/>
      <c r="AA82" s="3141"/>
      <c r="AB82" s="3141"/>
      <c r="AC82" s="3141"/>
      <c r="AD82" s="3141"/>
      <c r="AE82" s="3141"/>
      <c r="AF82" s="3141"/>
      <c r="AG82" s="3141"/>
      <c r="AH82" s="3141"/>
      <c r="AI82" s="3141"/>
      <c r="AJ82" s="3141"/>
      <c r="AK82" s="3141"/>
      <c r="AL82" s="3141"/>
      <c r="AM82" s="3141"/>
      <c r="AN82" s="3141"/>
      <c r="AO82" s="3141"/>
      <c r="AP82" s="3141"/>
      <c r="AQ82" s="3141"/>
      <c r="AR82" s="3141"/>
      <c r="AS82" s="3141"/>
      <c r="AT82" s="3141"/>
      <c r="AU82" s="3141"/>
      <c r="AV82" s="3141"/>
      <c r="AW82" s="3141"/>
      <c r="AX82" s="3141"/>
      <c r="AY82" s="3141"/>
      <c r="AZ82" s="3141"/>
      <c r="BA82" s="3141"/>
      <c r="BB82" s="3141"/>
      <c r="BC82" s="3141"/>
      <c r="BD82" s="3141"/>
      <c r="BE82" s="3141"/>
      <c r="BF82" s="3141"/>
      <c r="BG82" s="3141"/>
      <c r="BH82" s="3141"/>
      <c r="BI82" s="3141"/>
      <c r="BJ82" s="730"/>
      <c r="BK82" s="730"/>
    </row>
    <row r="83" spans="1:64">
      <c r="A83" s="782"/>
      <c r="B83" s="782"/>
      <c r="C83" s="781"/>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H83" s="254"/>
      <c r="AI83" s="254"/>
      <c r="AJ83" s="254"/>
      <c r="AK83" s="254"/>
      <c r="AL83" s="254"/>
      <c r="AM83" s="254"/>
      <c r="AN83" s="254"/>
      <c r="AO83" s="254"/>
      <c r="AP83" s="254"/>
      <c r="AQ83" s="254"/>
      <c r="AR83" s="254"/>
      <c r="AS83" s="254"/>
      <c r="AT83" s="254"/>
      <c r="AU83" s="254"/>
      <c r="AV83" s="254"/>
      <c r="AW83" s="254"/>
      <c r="AX83" s="254"/>
      <c r="AY83" s="254"/>
      <c r="AZ83" s="254"/>
      <c r="BA83" s="254"/>
      <c r="BB83" s="254"/>
      <c r="BC83" s="254"/>
      <c r="BD83" s="254"/>
      <c r="BE83" s="254"/>
      <c r="BF83" s="254"/>
      <c r="BG83" s="254"/>
      <c r="BH83" s="254"/>
      <c r="BI83" s="254"/>
      <c r="BJ83" s="254"/>
      <c r="BK83" s="254"/>
      <c r="BL83" s="224"/>
    </row>
    <row r="84" spans="1:64">
      <c r="A84" s="224"/>
      <c r="B84" s="224"/>
      <c r="C84" s="781"/>
      <c r="D84" s="591"/>
      <c r="E84" s="591"/>
      <c r="F84" s="591"/>
      <c r="G84" s="591"/>
      <c r="H84" s="591"/>
      <c r="I84" s="591"/>
      <c r="J84" s="591"/>
      <c r="K84" s="591"/>
      <c r="L84" s="591"/>
      <c r="M84" s="591"/>
      <c r="N84" s="591"/>
      <c r="O84" s="591"/>
      <c r="P84" s="591"/>
      <c r="Q84" s="591"/>
      <c r="R84" s="591"/>
      <c r="S84" s="591"/>
      <c r="T84" s="591"/>
      <c r="U84" s="591"/>
      <c r="V84" s="591"/>
      <c r="W84" s="591"/>
      <c r="X84" s="591"/>
      <c r="Y84" s="591"/>
      <c r="Z84" s="591"/>
      <c r="AA84" s="591"/>
      <c r="AB84" s="591"/>
      <c r="AC84" s="591"/>
      <c r="AD84" s="591"/>
      <c r="AE84" s="591"/>
      <c r="AF84" s="591"/>
      <c r="AG84" s="591"/>
      <c r="AH84" s="591"/>
      <c r="AI84" s="591"/>
      <c r="AJ84" s="591"/>
      <c r="AK84" s="591"/>
      <c r="AL84" s="591"/>
      <c r="AM84" s="591"/>
      <c r="AN84" s="591"/>
      <c r="AO84" s="591"/>
      <c r="AP84" s="591"/>
      <c r="AQ84" s="591"/>
      <c r="AR84" s="591"/>
      <c r="AS84" s="591"/>
      <c r="AT84" s="591"/>
      <c r="AU84" s="591"/>
      <c r="AV84" s="591"/>
      <c r="AW84" s="591"/>
      <c r="AX84" s="591"/>
      <c r="AY84" s="591"/>
      <c r="AZ84" s="591"/>
      <c r="BA84" s="591"/>
      <c r="BB84" s="591"/>
      <c r="BC84" s="591"/>
      <c r="BD84" s="591"/>
      <c r="BE84" s="591"/>
      <c r="BF84" s="591"/>
      <c r="BG84" s="591"/>
      <c r="BH84" s="591"/>
      <c r="BI84" s="591"/>
      <c r="BJ84" s="591"/>
      <c r="BK84" s="591"/>
      <c r="BL84" s="224"/>
    </row>
    <row r="85" spans="1:64">
      <c r="A85" s="224"/>
      <c r="B85" s="224"/>
      <c r="C85" s="783"/>
      <c r="D85" s="406"/>
      <c r="E85" s="406"/>
      <c r="F85" s="406"/>
      <c r="G85" s="406"/>
      <c r="H85" s="406"/>
      <c r="I85" s="406"/>
      <c r="J85" s="406"/>
      <c r="K85" s="406"/>
      <c r="L85" s="406"/>
      <c r="M85" s="406"/>
      <c r="N85" s="406"/>
      <c r="O85" s="406"/>
      <c r="P85" s="406"/>
      <c r="Q85" s="406"/>
      <c r="R85" s="406"/>
      <c r="S85" s="406"/>
      <c r="T85" s="406"/>
      <c r="U85" s="406"/>
      <c r="V85" s="406"/>
      <c r="W85" s="406"/>
      <c r="X85" s="406"/>
      <c r="Y85" s="406"/>
      <c r="Z85" s="406"/>
      <c r="AA85" s="406"/>
      <c r="AB85" s="406"/>
      <c r="AC85" s="406"/>
      <c r="AD85" s="406"/>
      <c r="AE85" s="406"/>
      <c r="AF85" s="406"/>
      <c r="AG85" s="406"/>
      <c r="AH85" s="406"/>
      <c r="AI85" s="406"/>
      <c r="AJ85" s="406"/>
      <c r="AK85" s="406"/>
      <c r="AL85" s="406"/>
      <c r="AM85" s="406"/>
      <c r="AN85" s="406"/>
      <c r="AO85" s="406"/>
      <c r="AP85" s="406"/>
      <c r="AQ85" s="406"/>
      <c r="AR85" s="406"/>
      <c r="AS85" s="406"/>
      <c r="AT85" s="406"/>
      <c r="AU85" s="406"/>
      <c r="AV85" s="406"/>
      <c r="AW85" s="406"/>
      <c r="AX85" s="406"/>
      <c r="AY85" s="406"/>
      <c r="AZ85" s="406"/>
      <c r="BA85" s="406"/>
      <c r="BB85" s="406"/>
      <c r="BC85" s="406"/>
      <c r="BD85" s="406"/>
      <c r="BE85" s="406"/>
      <c r="BF85" s="406"/>
      <c r="BG85" s="406"/>
      <c r="BH85" s="406"/>
      <c r="BI85" s="406"/>
      <c r="BJ85" s="406"/>
      <c r="BK85" s="406"/>
      <c r="BL85" s="406"/>
    </row>
    <row r="86" spans="1:64">
      <c r="A86" s="224"/>
      <c r="B86" s="669"/>
      <c r="C86" s="783"/>
      <c r="D86" s="406"/>
      <c r="E86" s="406"/>
      <c r="F86" s="406"/>
      <c r="G86" s="406"/>
      <c r="H86" s="406"/>
      <c r="I86" s="406"/>
      <c r="J86" s="406"/>
      <c r="K86" s="406"/>
      <c r="L86" s="406"/>
      <c r="M86" s="406"/>
      <c r="N86" s="406"/>
      <c r="O86" s="406"/>
      <c r="P86" s="406"/>
      <c r="Q86" s="406"/>
      <c r="R86" s="406"/>
      <c r="S86" s="406"/>
      <c r="T86" s="406"/>
      <c r="U86" s="406"/>
      <c r="V86" s="406"/>
      <c r="W86" s="406"/>
      <c r="X86" s="406"/>
      <c r="Y86" s="406"/>
      <c r="Z86" s="406"/>
      <c r="AA86" s="406"/>
      <c r="AB86" s="406"/>
      <c r="AC86" s="406"/>
      <c r="AD86" s="406"/>
      <c r="AE86" s="406"/>
      <c r="AF86" s="406"/>
      <c r="AG86" s="406"/>
      <c r="AH86" s="406"/>
      <c r="AI86" s="406"/>
      <c r="AJ86" s="406"/>
      <c r="AK86" s="406"/>
      <c r="AL86" s="406"/>
      <c r="AM86" s="406"/>
      <c r="AN86" s="406"/>
      <c r="AO86" s="406"/>
      <c r="AP86" s="406"/>
      <c r="AQ86" s="406"/>
      <c r="AR86" s="406"/>
      <c r="AS86" s="406"/>
      <c r="AT86" s="406"/>
      <c r="AU86" s="406"/>
      <c r="AV86" s="406"/>
      <c r="AW86" s="406"/>
      <c r="AX86" s="406"/>
      <c r="AY86" s="406"/>
      <c r="AZ86" s="406"/>
      <c r="BA86" s="406"/>
      <c r="BB86" s="406"/>
      <c r="BC86" s="406"/>
      <c r="BD86" s="406"/>
      <c r="BE86" s="406"/>
      <c r="BF86" s="406"/>
      <c r="BG86" s="406"/>
      <c r="BH86" s="406"/>
      <c r="BI86" s="406"/>
      <c r="BJ86" s="406"/>
      <c r="BK86" s="406"/>
      <c r="BL86" s="406"/>
    </row>
    <row r="87" spans="1:64">
      <c r="A87" s="224"/>
      <c r="B87" s="224"/>
      <c r="C87" s="783"/>
      <c r="D87" s="406"/>
      <c r="E87" s="406"/>
      <c r="F87" s="406"/>
      <c r="G87" s="406"/>
      <c r="H87" s="406"/>
      <c r="I87" s="406"/>
      <c r="J87" s="406"/>
      <c r="K87" s="406"/>
      <c r="L87" s="406"/>
      <c r="M87" s="406"/>
      <c r="N87" s="406"/>
      <c r="O87" s="406"/>
      <c r="P87" s="406"/>
      <c r="Q87" s="406"/>
      <c r="R87" s="406"/>
      <c r="S87" s="406"/>
      <c r="T87" s="406"/>
      <c r="U87" s="406"/>
      <c r="V87" s="406"/>
      <c r="W87" s="406"/>
      <c r="X87" s="406"/>
      <c r="Y87" s="406"/>
      <c r="Z87" s="406"/>
      <c r="AA87" s="406"/>
      <c r="AB87" s="406"/>
      <c r="AC87" s="406"/>
      <c r="AD87" s="406"/>
      <c r="AE87" s="406"/>
      <c r="AF87" s="406"/>
      <c r="AG87" s="406"/>
      <c r="AH87" s="406"/>
      <c r="AI87" s="406"/>
      <c r="AJ87" s="406"/>
      <c r="AK87" s="406"/>
      <c r="AL87" s="406"/>
      <c r="AM87" s="406"/>
      <c r="AN87" s="406"/>
      <c r="AO87" s="406"/>
      <c r="AP87" s="406"/>
      <c r="AQ87" s="406"/>
      <c r="AR87" s="406"/>
      <c r="AS87" s="406"/>
      <c r="AT87" s="406"/>
      <c r="AU87" s="406"/>
      <c r="AV87" s="406"/>
      <c r="AW87" s="406"/>
      <c r="AX87" s="406"/>
      <c r="AY87" s="406"/>
      <c r="AZ87" s="406"/>
      <c r="BA87" s="406"/>
      <c r="BB87" s="406"/>
      <c r="BC87" s="406"/>
      <c r="BD87" s="406"/>
      <c r="BE87" s="406"/>
      <c r="BF87" s="406"/>
      <c r="BG87" s="406"/>
      <c r="BH87" s="406"/>
      <c r="BI87" s="406"/>
      <c r="BJ87" s="406"/>
      <c r="BK87" s="406"/>
      <c r="BL87" s="406"/>
    </row>
    <row r="88" spans="1:64">
      <c r="A88" s="224"/>
      <c r="B88" s="224"/>
      <c r="C88" s="783"/>
      <c r="D88" s="406"/>
      <c r="E88" s="406"/>
      <c r="F88" s="406"/>
      <c r="G88" s="406"/>
      <c r="H88" s="406"/>
      <c r="I88" s="406"/>
      <c r="J88" s="406"/>
      <c r="K88" s="406"/>
      <c r="L88" s="406"/>
      <c r="M88" s="406"/>
      <c r="N88" s="406"/>
      <c r="O88" s="406"/>
      <c r="P88" s="406"/>
      <c r="Q88" s="406"/>
      <c r="R88" s="406"/>
      <c r="S88" s="406"/>
      <c r="T88" s="406"/>
      <c r="U88" s="406"/>
      <c r="V88" s="406"/>
      <c r="W88" s="406"/>
      <c r="X88" s="406"/>
      <c r="Y88" s="406"/>
      <c r="Z88" s="406"/>
      <c r="AA88" s="406"/>
      <c r="AB88" s="406"/>
      <c r="AC88" s="406"/>
      <c r="AD88" s="406"/>
      <c r="AE88" s="406"/>
      <c r="AF88" s="406"/>
      <c r="AG88" s="406"/>
      <c r="AH88" s="406"/>
      <c r="AI88" s="406"/>
      <c r="AJ88" s="406"/>
      <c r="AK88" s="406"/>
      <c r="AL88" s="406"/>
      <c r="AM88" s="406"/>
      <c r="AN88" s="406"/>
      <c r="AO88" s="406"/>
      <c r="AP88" s="406"/>
      <c r="AQ88" s="406"/>
      <c r="AR88" s="406"/>
      <c r="AS88" s="406"/>
      <c r="AT88" s="406"/>
      <c r="AU88" s="406"/>
      <c r="AV88" s="406"/>
      <c r="AW88" s="406"/>
      <c r="AX88" s="406"/>
      <c r="AY88" s="406"/>
      <c r="AZ88" s="406"/>
      <c r="BA88" s="406"/>
      <c r="BB88" s="406"/>
      <c r="BC88" s="406"/>
      <c r="BD88" s="406"/>
      <c r="BE88" s="406"/>
      <c r="BF88" s="406"/>
      <c r="BG88" s="406"/>
      <c r="BH88" s="406"/>
      <c r="BI88" s="406"/>
      <c r="BJ88" s="406"/>
      <c r="BK88" s="406"/>
      <c r="BL88" s="406"/>
    </row>
    <row r="89" spans="1:64">
      <c r="A89" s="224"/>
      <c r="B89" s="224"/>
      <c r="C89" s="856"/>
      <c r="D89" s="406"/>
      <c r="E89" s="406"/>
      <c r="F89" s="406"/>
      <c r="G89" s="406"/>
      <c r="H89" s="406"/>
      <c r="I89" s="406"/>
      <c r="J89" s="406"/>
      <c r="K89" s="406"/>
      <c r="L89" s="406"/>
      <c r="M89" s="406"/>
      <c r="N89" s="406"/>
      <c r="O89" s="406"/>
      <c r="P89" s="406"/>
      <c r="Q89" s="406"/>
      <c r="R89" s="406"/>
      <c r="S89" s="406"/>
      <c r="T89" s="406"/>
      <c r="U89" s="406"/>
      <c r="V89" s="406"/>
      <c r="W89" s="406"/>
      <c r="X89" s="406"/>
      <c r="Y89" s="406"/>
      <c r="Z89" s="406"/>
      <c r="AA89" s="406"/>
      <c r="AB89" s="406"/>
      <c r="AC89" s="406"/>
      <c r="AD89" s="406"/>
      <c r="AE89" s="406"/>
      <c r="AF89" s="406"/>
      <c r="AG89" s="406"/>
      <c r="AH89" s="406"/>
      <c r="AI89" s="406"/>
      <c r="AJ89" s="406"/>
      <c r="AK89" s="406"/>
      <c r="AL89" s="406"/>
      <c r="AM89" s="406"/>
      <c r="AN89" s="406"/>
      <c r="AO89" s="406"/>
      <c r="AP89" s="406"/>
      <c r="AQ89" s="406"/>
      <c r="AR89" s="406"/>
      <c r="AS89" s="406"/>
      <c r="AT89" s="406"/>
      <c r="AU89" s="406"/>
      <c r="AV89" s="406"/>
      <c r="AW89" s="406"/>
      <c r="AX89" s="406"/>
      <c r="AY89" s="406"/>
      <c r="AZ89" s="406"/>
      <c r="BA89" s="406"/>
      <c r="BB89" s="406"/>
      <c r="BC89" s="406"/>
      <c r="BD89" s="406"/>
      <c r="BE89" s="406"/>
      <c r="BF89" s="406"/>
      <c r="BG89" s="406"/>
      <c r="BH89" s="406"/>
      <c r="BI89" s="406"/>
      <c r="BJ89" s="406"/>
      <c r="BK89" s="406"/>
      <c r="BL89" s="224"/>
    </row>
    <row r="90" spans="1:64">
      <c r="A90" s="224"/>
      <c r="B90" s="224"/>
      <c r="C90" s="857"/>
      <c r="D90" s="406"/>
      <c r="E90" s="406"/>
      <c r="F90" s="406"/>
      <c r="G90" s="406"/>
      <c r="H90" s="406"/>
      <c r="I90" s="406"/>
      <c r="J90" s="406"/>
      <c r="K90" s="406"/>
      <c r="L90" s="406"/>
      <c r="M90" s="406"/>
      <c r="N90" s="406"/>
      <c r="O90" s="406"/>
      <c r="P90" s="406"/>
      <c r="Q90" s="406"/>
      <c r="R90" s="406"/>
      <c r="S90" s="406"/>
      <c r="T90" s="406"/>
      <c r="U90" s="406"/>
      <c r="V90" s="406"/>
      <c r="W90" s="406"/>
      <c r="X90" s="406"/>
      <c r="Y90" s="406"/>
      <c r="Z90" s="406"/>
      <c r="AA90" s="406"/>
      <c r="AB90" s="406"/>
      <c r="AC90" s="406"/>
      <c r="AD90" s="406"/>
      <c r="AE90" s="406"/>
      <c r="AF90" s="406"/>
      <c r="AG90" s="406"/>
      <c r="AH90" s="406"/>
      <c r="AI90" s="406"/>
      <c r="AJ90" s="406"/>
      <c r="AK90" s="406"/>
      <c r="AL90" s="406"/>
      <c r="AM90" s="406"/>
      <c r="AN90" s="406"/>
      <c r="AO90" s="406"/>
      <c r="AP90" s="406"/>
      <c r="AQ90" s="406"/>
      <c r="AR90" s="406"/>
      <c r="AS90" s="406"/>
      <c r="AT90" s="406"/>
      <c r="AU90" s="406"/>
      <c r="AV90" s="406"/>
      <c r="AW90" s="406"/>
      <c r="AX90" s="406"/>
      <c r="AY90" s="406"/>
      <c r="AZ90" s="406"/>
      <c r="BA90" s="406"/>
      <c r="BB90" s="406"/>
      <c r="BC90" s="406"/>
      <c r="BD90" s="406"/>
      <c r="BE90" s="406"/>
      <c r="BF90" s="406"/>
      <c r="BG90" s="406"/>
      <c r="BH90" s="406"/>
      <c r="BI90" s="406"/>
      <c r="BJ90" s="406"/>
      <c r="BK90" s="406"/>
      <c r="BL90" s="224"/>
    </row>
    <row r="91" spans="1:64">
      <c r="C91" s="784"/>
      <c r="D91" s="224"/>
      <c r="E91" s="224"/>
      <c r="F91" s="224"/>
      <c r="G91" s="224"/>
      <c r="H91" s="224"/>
      <c r="I91" s="224"/>
      <c r="J91" s="224"/>
      <c r="K91" s="224"/>
      <c r="L91" s="224"/>
      <c r="M91" s="224"/>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4"/>
      <c r="BI91" s="224"/>
      <c r="BJ91" s="224"/>
      <c r="BK91" s="224"/>
    </row>
  </sheetData>
  <sheetProtection algorithmName="SHA-512" hashValue="2pZVWDkc8rB37gCAiO1neMz3xuYnV92lm0wOJ+r9RbLWjTzdDxmNmZncDfI9FlvPPSat8oTePTUYq4PIZEVtQw==" saltValue="pyL4QUqGZcrU+nxyihMtzw==" spinCount="100000" sheet="1" objects="1" scenarios="1" formatCells="0" formatColumns="0" formatRows="0"/>
  <mergeCells count="576">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AK25:AN25"/>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O24:Q25"/>
    <mergeCell ref="O23:Q23"/>
    <mergeCell ref="AC26:AC27"/>
    <mergeCell ref="AD26:AE27"/>
    <mergeCell ref="AF26:AG27"/>
    <mergeCell ref="AH26:AJ26"/>
    <mergeCell ref="AK26:AN26"/>
    <mergeCell ref="AO26:AR26"/>
    <mergeCell ref="U26:W27"/>
    <mergeCell ref="X26:X27"/>
    <mergeCell ref="Y26:Y27"/>
    <mergeCell ref="Z26:Z27"/>
    <mergeCell ref="AA26:AA27"/>
    <mergeCell ref="AB26:AB27"/>
    <mergeCell ref="AH28:AJ28"/>
    <mergeCell ref="AK28:AN28"/>
    <mergeCell ref="AO23:AR23"/>
    <mergeCell ref="AS23:AU25"/>
    <mergeCell ref="AO28:AR28"/>
    <mergeCell ref="AS26:AU28"/>
    <mergeCell ref="AV26:AX27"/>
    <mergeCell ref="BC26:BL28"/>
    <mergeCell ref="AH27:AJ27"/>
    <mergeCell ref="AK27:AN27"/>
    <mergeCell ref="AO27:AR27"/>
    <mergeCell ref="AV28:AX28"/>
    <mergeCell ref="AV23:AX24"/>
    <mergeCell ref="BC23:BL25"/>
    <mergeCell ref="AH24:AJ24"/>
    <mergeCell ref="AK24:AN24"/>
    <mergeCell ref="AO24:AR24"/>
    <mergeCell ref="AO25:AR25"/>
    <mergeCell ref="AV25:AX25"/>
    <mergeCell ref="AS29:AU31"/>
    <mergeCell ref="AV29:AX30"/>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O29:AR29"/>
    <mergeCell ref="U28:W28"/>
    <mergeCell ref="AY32:BB33"/>
    <mergeCell ref="BC32:BL33"/>
    <mergeCell ref="A34:B34"/>
    <mergeCell ref="D34:BI35"/>
    <mergeCell ref="D36:BI36"/>
    <mergeCell ref="C37:C38"/>
    <mergeCell ref="D37:BI38"/>
    <mergeCell ref="AK31:AN31"/>
    <mergeCell ref="AO31:AR31"/>
    <mergeCell ref="AV31:AX31"/>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C39:C40"/>
    <mergeCell ref="D39:BI40"/>
    <mergeCell ref="D41:BI41"/>
    <mergeCell ref="A42:BL42"/>
    <mergeCell ref="A44:BL44"/>
    <mergeCell ref="A46:A51"/>
    <mergeCell ref="B46:F49"/>
    <mergeCell ref="G46:L51"/>
    <mergeCell ref="M46:M51"/>
    <mergeCell ref="N46:N51"/>
    <mergeCell ref="BC48:BL51"/>
    <mergeCell ref="O49:Q51"/>
    <mergeCell ref="U49:W51"/>
    <mergeCell ref="X49:Y51"/>
    <mergeCell ref="AH49:AJ49"/>
    <mergeCell ref="AK49:AN49"/>
    <mergeCell ref="AO49:AR49"/>
    <mergeCell ref="AO51:AR51"/>
    <mergeCell ref="AV46:AX47"/>
    <mergeCell ref="AY46:BB51"/>
    <mergeCell ref="BC46:BL47"/>
    <mergeCell ref="AD47:AE50"/>
    <mergeCell ref="AF47:AG50"/>
    <mergeCell ref="U48:Y48"/>
    <mergeCell ref="B50:D51"/>
    <mergeCell ref="E50:F51"/>
    <mergeCell ref="AH50:AJ50"/>
    <mergeCell ref="AK50:AN50"/>
    <mergeCell ref="AO50:AR50"/>
    <mergeCell ref="AV50:AX51"/>
    <mergeCell ref="AD51:AE51"/>
    <mergeCell ref="AF51:AG51"/>
    <mergeCell ref="AH51:AJ51"/>
    <mergeCell ref="AK51:AN51"/>
    <mergeCell ref="Z48:AA51"/>
    <mergeCell ref="AB48:AC51"/>
    <mergeCell ref="AH48:AR48"/>
    <mergeCell ref="AV48:AX49"/>
    <mergeCell ref="O46:Q48"/>
    <mergeCell ref="R46:T51"/>
    <mergeCell ref="U46:AC47"/>
    <mergeCell ref="AD46:AG46"/>
    <mergeCell ref="AH46:AR47"/>
    <mergeCell ref="AS46:AU51"/>
    <mergeCell ref="AV52:AX53"/>
    <mergeCell ref="BC52:BL54"/>
    <mergeCell ref="O53:Q54"/>
    <mergeCell ref="AH53:AJ53"/>
    <mergeCell ref="AK53:AN53"/>
    <mergeCell ref="AO53:AR53"/>
    <mergeCell ref="U54:W54"/>
    <mergeCell ref="AH54:AJ54"/>
    <mergeCell ref="AB52:AB53"/>
    <mergeCell ref="AC52:AC53"/>
    <mergeCell ref="AD52:AE53"/>
    <mergeCell ref="AF52:AG53"/>
    <mergeCell ref="AH52:AJ52"/>
    <mergeCell ref="AK52:AN52"/>
    <mergeCell ref="R52:T54"/>
    <mergeCell ref="U52:W53"/>
    <mergeCell ref="X52:X53"/>
    <mergeCell ref="Y52:Y53"/>
    <mergeCell ref="Z52:Z53"/>
    <mergeCell ref="AA52:AA53"/>
    <mergeCell ref="O52:Q52"/>
    <mergeCell ref="AK54:AN54"/>
    <mergeCell ref="AO54:AR54"/>
    <mergeCell ref="AV54:AX54"/>
    <mergeCell ref="A55:A57"/>
    <mergeCell ref="B55:F56"/>
    <mergeCell ref="G55:L57"/>
    <mergeCell ref="M55:M57"/>
    <mergeCell ref="N55:N57"/>
    <mergeCell ref="O55:Q55"/>
    <mergeCell ref="R55:T57"/>
    <mergeCell ref="A52:A54"/>
    <mergeCell ref="B52:F53"/>
    <mergeCell ref="G52:L54"/>
    <mergeCell ref="M52:M54"/>
    <mergeCell ref="N52:N54"/>
    <mergeCell ref="B54:D54"/>
    <mergeCell ref="E54:F54"/>
    <mergeCell ref="B57:D57"/>
    <mergeCell ref="E57:F57"/>
    <mergeCell ref="O56:Q57"/>
    <mergeCell ref="U57:W57"/>
    <mergeCell ref="AH57:AJ57"/>
    <mergeCell ref="AK57:AN57"/>
    <mergeCell ref="AO52:AR52"/>
    <mergeCell ref="AS52:AU54"/>
    <mergeCell ref="AO57:AR57"/>
    <mergeCell ref="AS55:AU57"/>
    <mergeCell ref="AV55:AX56"/>
    <mergeCell ref="BC55:BL57"/>
    <mergeCell ref="AH56:AJ56"/>
    <mergeCell ref="AK56:AN56"/>
    <mergeCell ref="AO56:AR56"/>
    <mergeCell ref="AV57:AX57"/>
    <mergeCell ref="AC55:AC56"/>
    <mergeCell ref="AD55:AE56"/>
    <mergeCell ref="AF55:AG56"/>
    <mergeCell ref="AH55:AJ55"/>
    <mergeCell ref="AK55:AN55"/>
    <mergeCell ref="AO55:AR55"/>
    <mergeCell ref="U55:W56"/>
    <mergeCell ref="X55:X56"/>
    <mergeCell ref="Y55:Y56"/>
    <mergeCell ref="Z55:Z56"/>
    <mergeCell ref="AA55:AA56"/>
    <mergeCell ref="AB55:AB56"/>
    <mergeCell ref="AV58:AX59"/>
    <mergeCell ref="BC58:BL60"/>
    <mergeCell ref="O59:Q60"/>
    <mergeCell ref="AH59:AJ59"/>
    <mergeCell ref="AK59:AN59"/>
    <mergeCell ref="AO59:AR59"/>
    <mergeCell ref="U60:W60"/>
    <mergeCell ref="AH60:AJ60"/>
    <mergeCell ref="AB58:AB59"/>
    <mergeCell ref="AC58:AC59"/>
    <mergeCell ref="AD58:AE59"/>
    <mergeCell ref="AF58:AG59"/>
    <mergeCell ref="AH58:AJ58"/>
    <mergeCell ref="AK58:AN58"/>
    <mergeCell ref="R58:T60"/>
    <mergeCell ref="U58:W59"/>
    <mergeCell ref="X58:X59"/>
    <mergeCell ref="Y58:Y59"/>
    <mergeCell ref="Z58:Z59"/>
    <mergeCell ref="AA58:AA59"/>
    <mergeCell ref="O58:Q58"/>
    <mergeCell ref="AK60:AN60"/>
    <mergeCell ref="AO60:AR60"/>
    <mergeCell ref="AV60:AX60"/>
    <mergeCell ref="A61:A63"/>
    <mergeCell ref="B61:F62"/>
    <mergeCell ref="G61:L63"/>
    <mergeCell ref="M61:M63"/>
    <mergeCell ref="N61:N63"/>
    <mergeCell ref="O61:Q61"/>
    <mergeCell ref="R61:T63"/>
    <mergeCell ref="A58:A60"/>
    <mergeCell ref="B58:F59"/>
    <mergeCell ref="G58:L60"/>
    <mergeCell ref="M58:M60"/>
    <mergeCell ref="N58:N60"/>
    <mergeCell ref="B60:D60"/>
    <mergeCell ref="E60:F60"/>
    <mergeCell ref="B63:D63"/>
    <mergeCell ref="E63:F63"/>
    <mergeCell ref="U63:W63"/>
    <mergeCell ref="AH63:AJ63"/>
    <mergeCell ref="AK63:AN63"/>
    <mergeCell ref="AO58:AR58"/>
    <mergeCell ref="AS58:AU60"/>
    <mergeCell ref="AO63:AR63"/>
    <mergeCell ref="AS61:AU63"/>
    <mergeCell ref="AV61:AX62"/>
    <mergeCell ref="BC61:BL63"/>
    <mergeCell ref="O62:Q63"/>
    <mergeCell ref="AH62:AJ62"/>
    <mergeCell ref="AK62:AN62"/>
    <mergeCell ref="AO62:AR62"/>
    <mergeCell ref="AV63:AX63"/>
    <mergeCell ref="AC61:AC62"/>
    <mergeCell ref="AD61:AE62"/>
    <mergeCell ref="AF61:AG62"/>
    <mergeCell ref="AH61:AJ61"/>
    <mergeCell ref="AK61:AN61"/>
    <mergeCell ref="AO61:AR61"/>
    <mergeCell ref="U61:W62"/>
    <mergeCell ref="X61:X62"/>
    <mergeCell ref="Y61:Y62"/>
    <mergeCell ref="Z61:Z62"/>
    <mergeCell ref="AA61:AA62"/>
    <mergeCell ref="AB61:AB62"/>
    <mergeCell ref="BC64:BL66"/>
    <mergeCell ref="O65:Q66"/>
    <mergeCell ref="AH65:AJ65"/>
    <mergeCell ref="AK65:AN65"/>
    <mergeCell ref="AO65:AR65"/>
    <mergeCell ref="U66:W66"/>
    <mergeCell ref="AH66:AJ66"/>
    <mergeCell ref="AB64:AB65"/>
    <mergeCell ref="AC64:AC65"/>
    <mergeCell ref="AD64:AE65"/>
    <mergeCell ref="AF64:AG65"/>
    <mergeCell ref="AH64:AJ64"/>
    <mergeCell ref="AK64:AN64"/>
    <mergeCell ref="R64:T66"/>
    <mergeCell ref="U64:W65"/>
    <mergeCell ref="X64:X65"/>
    <mergeCell ref="Y64:Y65"/>
    <mergeCell ref="Z64:Z65"/>
    <mergeCell ref="AA64:AA65"/>
    <mergeCell ref="O64:Q64"/>
    <mergeCell ref="AK66:AN66"/>
    <mergeCell ref="AO66:AR66"/>
    <mergeCell ref="AV66:AX66"/>
    <mergeCell ref="A67:A69"/>
    <mergeCell ref="B67:F68"/>
    <mergeCell ref="G67:L69"/>
    <mergeCell ref="M67:M69"/>
    <mergeCell ref="N67:N69"/>
    <mergeCell ref="O67:Q67"/>
    <mergeCell ref="R67:T69"/>
    <mergeCell ref="A64:A66"/>
    <mergeCell ref="B64:F65"/>
    <mergeCell ref="G64:L66"/>
    <mergeCell ref="M64:M66"/>
    <mergeCell ref="N64:N66"/>
    <mergeCell ref="B66:D66"/>
    <mergeCell ref="E66:F66"/>
    <mergeCell ref="B69:D69"/>
    <mergeCell ref="E69:F69"/>
    <mergeCell ref="O68:Q69"/>
    <mergeCell ref="BC67:BL69"/>
    <mergeCell ref="AH68:AJ68"/>
    <mergeCell ref="AK68:AN68"/>
    <mergeCell ref="AO68:AR68"/>
    <mergeCell ref="AV69:AX69"/>
    <mergeCell ref="AC67:AC68"/>
    <mergeCell ref="AD67:AE68"/>
    <mergeCell ref="AF67:AG68"/>
    <mergeCell ref="AH67:AJ67"/>
    <mergeCell ref="AK67:AN67"/>
    <mergeCell ref="AO67:AR67"/>
    <mergeCell ref="U69:W69"/>
    <mergeCell ref="AH69:AJ69"/>
    <mergeCell ref="AK69:AN69"/>
    <mergeCell ref="AO64:AR64"/>
    <mergeCell ref="AS64:AU66"/>
    <mergeCell ref="AO69:AR69"/>
    <mergeCell ref="AS67:AU69"/>
    <mergeCell ref="AV67:AX68"/>
    <mergeCell ref="U67:W68"/>
    <mergeCell ref="X67:X68"/>
    <mergeCell ref="Y67:Y68"/>
    <mergeCell ref="Z67:Z68"/>
    <mergeCell ref="AA67:AA68"/>
    <mergeCell ref="AV64:AX65"/>
    <mergeCell ref="AB67:AB68"/>
    <mergeCell ref="BC70:BL72"/>
    <mergeCell ref="O71:Q72"/>
    <mergeCell ref="AH71:AJ71"/>
    <mergeCell ref="AK71:AN71"/>
    <mergeCell ref="AO71:AR71"/>
    <mergeCell ref="U72:W72"/>
    <mergeCell ref="AH72:AJ72"/>
    <mergeCell ref="AB70:AB71"/>
    <mergeCell ref="AC70:AC71"/>
    <mergeCell ref="AD70:AE71"/>
    <mergeCell ref="AF70:AG71"/>
    <mergeCell ref="AH70:AJ70"/>
    <mergeCell ref="AK70:AN70"/>
    <mergeCell ref="R70:T72"/>
    <mergeCell ref="U70:W71"/>
    <mergeCell ref="X70:X71"/>
    <mergeCell ref="Y70:Y71"/>
    <mergeCell ref="Z70:Z71"/>
    <mergeCell ref="AA70:AA71"/>
    <mergeCell ref="O70:Q70"/>
    <mergeCell ref="AK72:AN72"/>
    <mergeCell ref="AO72:AR72"/>
    <mergeCell ref="AV72:AX72"/>
    <mergeCell ref="AV70:AX71"/>
    <mergeCell ref="A70:A72"/>
    <mergeCell ref="B70:F71"/>
    <mergeCell ref="G70:L72"/>
    <mergeCell ref="M70:M72"/>
    <mergeCell ref="N70:N72"/>
    <mergeCell ref="B72:D72"/>
    <mergeCell ref="E72:F72"/>
    <mergeCell ref="AO70:AR70"/>
    <mergeCell ref="AS70:AU72"/>
    <mergeCell ref="C80:C81"/>
    <mergeCell ref="D80:BI81"/>
    <mergeCell ref="D82:BI82"/>
    <mergeCell ref="AY73:BB74"/>
    <mergeCell ref="BC73:BL74"/>
    <mergeCell ref="A75:B75"/>
    <mergeCell ref="D75:BI76"/>
    <mergeCell ref="D77:BI77"/>
    <mergeCell ref="C78:C79"/>
    <mergeCell ref="D78:BI79"/>
    <mergeCell ref="A73:W74"/>
    <mergeCell ref="AD73:AE74"/>
    <mergeCell ref="AF73:AG74"/>
    <mergeCell ref="AH73:AR74"/>
    <mergeCell ref="AS73:AU74"/>
    <mergeCell ref="AV73:AX74"/>
  </mergeCells>
  <phoneticPr fontId="4"/>
  <conditionalFormatting sqref="B11:G11 B12:F12 E13:F13 B14:G14 B15:F15 E16:F16">
    <cfRule type="containsBlanks" dxfId="143" priority="44">
      <formula>LEN(TRIM(B11))=0</formula>
    </cfRule>
  </conditionalFormatting>
  <conditionalFormatting sqref="B52:G52 B53:F53 E54:F54 B55:G55 B56:F56 E57:F57">
    <cfRule type="containsBlanks" dxfId="142" priority="25">
      <formula>LEN(TRIM(B52))=0</formula>
    </cfRule>
  </conditionalFormatting>
  <conditionalFormatting sqref="M11:M31 U11:X31 Z11:Z31 B17:G17 B18:F18 E19:F19">
    <cfRule type="containsBlanks" dxfId="141" priority="42">
      <formula>LEN(TRIM(B11))=0</formula>
    </cfRule>
  </conditionalFormatting>
  <conditionalFormatting sqref="M52:M72 U52:X72 Z52:Z72 B58:G58 B59:F59 E60:F60">
    <cfRule type="containsBlanks" dxfId="140" priority="23">
      <formula>LEN(TRIM(B52))=0</formula>
    </cfRule>
  </conditionalFormatting>
  <conditionalFormatting sqref="N11:O12 B13:D13 N13 N14:O15 B16:D16 N16">
    <cfRule type="containsBlanks" dxfId="139" priority="43">
      <formula>LEN(TRIM(B11))=0</formula>
    </cfRule>
  </conditionalFormatting>
  <conditionalFormatting sqref="N20:O21 B22:D22 N22 AD22 AF22 N23:O24 B25:D25 N25 AD25 AF25 N26:O27 B28:D28 N28 AD28 AF28 N29:O30 B31:D31 N31 AD31 AF31">
    <cfRule type="containsBlanks" dxfId="138" priority="69">
      <formula>LEN(TRIM(B20))=0</formula>
    </cfRule>
  </conditionalFormatting>
  <conditionalFormatting sqref="N52:O53 B54:D54 N54 N55:O56 B57:D57 N57">
    <cfRule type="containsBlanks" dxfId="137" priority="24">
      <formula>LEN(TRIM(B52))=0</formula>
    </cfRule>
  </conditionalFormatting>
  <conditionalFormatting sqref="N61:O62 B63:D63 N63 AD63 AF63 N64:O65 B66:D66 N66 AD66 AF66 N67:O68 B69:D69 N69 AD69 AF69 N70:O71 B72:D72 N72 AD72 AF72">
    <cfRule type="containsBlanks" dxfId="136" priority="37">
      <formula>LEN(TRIM(B61))=0</formula>
    </cfRule>
  </conditionalFormatting>
  <conditionalFormatting sqref="R11:T31 N17:O18 B19:D19 N19">
    <cfRule type="containsBlanks" dxfId="135" priority="41">
      <formula>LEN(TRIM(B11))=0</formula>
    </cfRule>
  </conditionalFormatting>
  <conditionalFormatting sqref="R52:T72 N58:O59 B60:D60 N60">
    <cfRule type="containsBlanks" dxfId="134" priority="22">
      <formula>LEN(TRIM(B52))=0</formula>
    </cfRule>
  </conditionalFormatting>
  <conditionalFormatting sqref="AD13 AF13 AD16 AF16">
    <cfRule type="containsBlanks" dxfId="133" priority="47">
      <formula>LEN(TRIM(AD13))=0</formula>
    </cfRule>
  </conditionalFormatting>
  <conditionalFormatting sqref="AD19 AF19">
    <cfRule type="containsBlanks" dxfId="132" priority="45">
      <formula>LEN(TRIM(AD19))=0</formula>
    </cfRule>
  </conditionalFormatting>
  <conditionalFormatting sqref="AD54 AF54 AD57 AF57">
    <cfRule type="containsBlanks" dxfId="131" priority="28">
      <formula>LEN(TRIM(AD54))=0</formula>
    </cfRule>
  </conditionalFormatting>
  <conditionalFormatting sqref="AD60 AF60">
    <cfRule type="containsBlanks" dxfId="130" priority="26">
      <formula>LEN(TRIM(AD60))=0</formula>
    </cfRule>
  </conditionalFormatting>
  <conditionalFormatting sqref="AD11:AG12 AE13 AG13:AK13 AD14:AG15 AE16 AG16">
    <cfRule type="containsBlanks" dxfId="129" priority="48">
      <formula>LEN(TRIM(AD11))=0</formula>
    </cfRule>
  </conditionalFormatting>
  <conditionalFormatting sqref="AD17:AG18 AE19 AG19">
    <cfRule type="containsBlanks" dxfId="128" priority="46">
      <formula>LEN(TRIM(AD17))=0</formula>
    </cfRule>
  </conditionalFormatting>
  <conditionalFormatting sqref="AD52:AG53 AE54 AG54:AK54 AD55:AG56 AE57 AG57">
    <cfRule type="containsBlanks" dxfId="127" priority="29">
      <formula>LEN(TRIM(AD52))=0</formula>
    </cfRule>
  </conditionalFormatting>
  <conditionalFormatting sqref="AD58:AG59 AE60 AG60">
    <cfRule type="containsBlanks" dxfId="126" priority="27">
      <formula>LEN(TRIM(AD58))=0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25" priority="70">
      <formula>LEN(TRIM(B11))=0</formula>
    </cfRule>
  </conditionalFormatting>
  <conditionalFormatting sqref="AH52:AK52 BC52 BC55 B61:G61 BC61 AD61:AJ62 B62:F62 E63:F63 AE63 AG63:AJ63 B64:G64 AD64:AJ65 B65:F65 E66:F66 AE66 AG66:AJ66 B67:G67 BC67 AD67:AJ68 B68:F68 E69:F69 AE69 AG69:AJ69 B70:G70 BC70 AD70:AJ71 B71:F71 E72:F72 AE72 AG72:AJ72">
    <cfRule type="containsBlanks" dxfId="124" priority="38">
      <formula>LEN(TRIM(B52))=0</formula>
    </cfRule>
  </conditionalFormatting>
  <conditionalFormatting sqref="AH12:AN12">
    <cfRule type="containsBlanks" dxfId="123" priority="63">
      <formula>LEN(TRIM(AH12))=0</formula>
    </cfRule>
  </conditionalFormatting>
  <conditionalFormatting sqref="AH53:AN53">
    <cfRule type="containsBlanks" dxfId="122" priority="35">
      <formula>LEN(TRIM(AH53))=0</formula>
    </cfRule>
  </conditionalFormatting>
  <conditionalFormatting sqref="AK14:AN31">
    <cfRule type="containsBlanks" dxfId="121" priority="62">
      <formula>LEN(TRIM(AK14))=0</formula>
    </cfRule>
  </conditionalFormatting>
  <conditionalFormatting sqref="AK55:AN72">
    <cfRule type="containsBlanks" dxfId="120" priority="34">
      <formula>LEN(TRIM(AK55))=0</formula>
    </cfRule>
  </conditionalFormatting>
  <conditionalFormatting sqref="AO11:AR31 AH14:AJ19 BC17">
    <cfRule type="containsBlanks" dxfId="119" priority="68">
      <formula>LEN(TRIM(AH11))=0</formula>
    </cfRule>
  </conditionalFormatting>
  <conditionalFormatting sqref="AO52:AR72 AH55:AJ60 BC58">
    <cfRule type="containsBlanks" dxfId="118" priority="36">
      <formula>LEN(TRIM(AH52))=0</formula>
    </cfRule>
  </conditionalFormatting>
  <conditionalFormatting sqref="AV11 AV31">
    <cfRule type="containsBlanks" dxfId="117" priority="61">
      <formula>LEN(TRIM(AV11))=0</formula>
    </cfRule>
  </conditionalFormatting>
  <conditionalFormatting sqref="AV13:AV14">
    <cfRule type="containsBlanks" dxfId="116" priority="40">
      <formula>LEN(TRIM(AV13))=0</formula>
    </cfRule>
  </conditionalFormatting>
  <conditionalFormatting sqref="AV16:AV17 AV19:AV20">
    <cfRule type="containsBlanks" dxfId="115" priority="39">
      <formula>LEN(TRIM(AV16))=0</formula>
    </cfRule>
  </conditionalFormatting>
  <conditionalFormatting sqref="AV22:AV23 AV25:AV26">
    <cfRule type="containsBlanks" dxfId="114" priority="60">
      <formula>LEN(TRIM(AV22))=0</formula>
    </cfRule>
  </conditionalFormatting>
  <conditionalFormatting sqref="AV28:AV29">
    <cfRule type="containsBlanks" dxfId="113" priority="59">
      <formula>LEN(TRIM(AV28))=0</formula>
    </cfRule>
  </conditionalFormatting>
  <conditionalFormatting sqref="AV52 AV72">
    <cfRule type="containsBlanks" dxfId="112" priority="33">
      <formula>LEN(TRIM(AV52))=0</formula>
    </cfRule>
  </conditionalFormatting>
  <conditionalFormatting sqref="AV54:AV55">
    <cfRule type="containsBlanks" dxfId="111" priority="21">
      <formula>LEN(TRIM(AV54))=0</formula>
    </cfRule>
  </conditionalFormatting>
  <conditionalFormatting sqref="AV57:AV58 AV60:AV61">
    <cfRule type="containsBlanks" dxfId="110" priority="20">
      <formula>LEN(TRIM(AV57))=0</formula>
    </cfRule>
  </conditionalFormatting>
  <conditionalFormatting sqref="AV63:AV64 AV66:AV67">
    <cfRule type="containsBlanks" dxfId="109" priority="32">
      <formula>LEN(TRIM(AV63))=0</formula>
    </cfRule>
  </conditionalFormatting>
  <conditionalFormatting sqref="AV69:AV70">
    <cfRule type="containsBlanks" dxfId="108" priority="31">
      <formula>LEN(TRIM(AV69))=0</formula>
    </cfRule>
  </conditionalFormatting>
  <conditionalFormatting sqref="BC23">
    <cfRule type="containsBlanks" dxfId="107" priority="58">
      <formula>LEN(TRIM(BC23))=0</formula>
    </cfRule>
  </conditionalFormatting>
  <conditionalFormatting sqref="BC64">
    <cfRule type="containsBlanks" dxfId="106" priority="30">
      <formula>LEN(TRIM(BC64))=0</formula>
    </cfRule>
  </conditionalFormatting>
  <dataValidations count="6">
    <dataValidation type="list" allowBlank="1" showInputMessage="1" showErrorMessage="1" sqref="B13:D13 B16:D16 B31:D31 B22:D22 B25:D25 B28:D28 B19:D19 B54:D54 B57:D57 B72:D72 B63:D63 B66:D66 B69:D69 B60:D60" xr:uid="{42B10686-DC26-4D88-AC60-4C813F8C9781}">
      <formula1>"　,常勤,短時間"</formula1>
    </dataValidation>
    <dataValidation type="list" allowBlank="1" showInputMessage="1" showErrorMessage="1" sqref="R11:T31 R52:T72" xr:uid="{882BCFE4-1997-4B66-B53D-E219732CA923}">
      <formula1>"　,大学院,大学,短大,専門学校,高校,中学校,特別支援学校"</formula1>
    </dataValidation>
    <dataValidation type="list" allowBlank="1" showInputMessage="1" showErrorMessage="1" sqref="O20:Q20 O23:Q23 O26:Q26 O29:Q29 N11:N31 O14:Q14 O11:Q11 O17:Q17 O61:Q61 O64:Q64 O67:Q67 O70:Q70 N52:N72 O55:Q55 O52:Q52 O58:Q58" xr:uid="{535AD1F2-AD48-4FED-B9B1-1D6588BD3753}">
      <formula1>"　,有,無"</formula1>
    </dataValidation>
    <dataValidation type="list" allowBlank="1" showInputMessage="1" showErrorMessage="1" sqref="AD28 AF31 AD31 AD25 AF28 AF22 AD22 AF25 AF13 AD13 AF16 AD16 AF19 AD19 AD69 AF72 AD72 AD66 AF69 AF63 AD63 AF66 AF54 AD54 AF57 AD57 AF60 AD60" xr:uid="{16855B58-4D95-4B6A-81DB-5AF62D14A2D0}">
      <formula1>"　,格付表,月給,日給,時給"</formula1>
    </dataValidation>
    <dataValidation type="list" allowBlank="1" showInputMessage="1" showErrorMessage="1" sqref="O21:Q22 O24:Q25 O27:Q28 O30:Q31 O15:Q16 O62:Q63 O65:Q66 O68:Q69 O71:Q72 O56:Q57" xr:uid="{CAD9413A-60E6-44ED-8046-6A8B700385C8}">
      <formula1>"　,施設長,保育士,看護師,准看護師,管理栄養士,栄養士,調理師,子育て支援員(地域型保育コース),幼稚園教諭,小学校教諭,養護教諭"</formula1>
    </dataValidation>
    <dataValidation type="list" allowBlank="1" showInputMessage="1" showErrorMessage="1" sqref="O12:Q13 O18:Q19 O53:Q54 O59:Q60" xr:uid="{A6A462E6-DE7F-4893-8915-B202E9751632}">
      <formula1>"　,施設長,保育士,看護師,准看護師,管理栄養士,栄養士,調理師,子育て支援員(地域型保育),幼稚園教諭,小学校教諭,養護教諭"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1" max="63" man="1"/>
  </rowBreaks>
  <drawing r:id="rId2"/>
  <legacyDrawing r:id="rId3"/>
  <mc:AlternateContent xmlns:mc="http://schemas.openxmlformats.org/markup-compatibility/2006">
    <mc:Choice Requires="x14">
      <controls>
        <mc:AlternateContent xmlns:mc="http://schemas.openxmlformats.org/markup-compatibility/2006">
          <mc:Choice Requires="x14">
            <control shapeId="1415169"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5170"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5171"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415172"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415173"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415174"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415175"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5176"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5177"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415178"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415179"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415180"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415181"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415182"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415183"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415184"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mc:AlternateContent xmlns:mc="http://schemas.openxmlformats.org/markup-compatibility/2006">
          <mc:Choice Requires="x14">
            <control shapeId="1415185" r:id="rId20" name="Check Box 17">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415186" r:id="rId21" name="Check Box 18">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415187" r:id="rId22" name="Check Box 19">
              <controlPr defaultSize="0" autoFill="0" autoLine="0" autoPict="0">
                <anchor moveWithCells="1" sizeWithCells="1">
                  <from>
                    <xdr:col>50</xdr:col>
                    <xdr:colOff>38100</xdr:colOff>
                    <xdr:row>54</xdr:row>
                    <xdr:rowOff>114300</xdr:rowOff>
                  </from>
                  <to>
                    <xdr:col>54</xdr:col>
                    <xdr:colOff>0</xdr:colOff>
                    <xdr:row>55</xdr:row>
                    <xdr:rowOff>114300</xdr:rowOff>
                  </to>
                </anchor>
              </controlPr>
            </control>
          </mc:Choice>
        </mc:AlternateContent>
        <mc:AlternateContent xmlns:mc="http://schemas.openxmlformats.org/markup-compatibility/2006">
          <mc:Choice Requires="x14">
            <control shapeId="1415188" r:id="rId23" name="Check Box 20">
              <controlPr defaultSize="0" autoFill="0" autoLine="0" autoPict="0">
                <anchor moveWithCells="1" sizeWithCells="1">
                  <from>
                    <xdr:col>50</xdr:col>
                    <xdr:colOff>38100</xdr:colOff>
                    <xdr:row>55</xdr:row>
                    <xdr:rowOff>133350</xdr:rowOff>
                  </from>
                  <to>
                    <xdr:col>54</xdr:col>
                    <xdr:colOff>0</xdr:colOff>
                    <xdr:row>56</xdr:row>
                    <xdr:rowOff>133350</xdr:rowOff>
                  </to>
                </anchor>
              </controlPr>
            </control>
          </mc:Choice>
        </mc:AlternateContent>
        <mc:AlternateContent xmlns:mc="http://schemas.openxmlformats.org/markup-compatibility/2006">
          <mc:Choice Requires="x14">
            <control shapeId="1415189" r:id="rId24" name="Check Box 21">
              <controlPr defaultSize="0" autoFill="0" autoLine="0" autoPict="0">
                <anchor moveWithCells="1" sizeWithCells="1">
                  <from>
                    <xdr:col>50</xdr:col>
                    <xdr:colOff>38100</xdr:colOff>
                    <xdr:row>57</xdr:row>
                    <xdr:rowOff>114300</xdr:rowOff>
                  </from>
                  <to>
                    <xdr:col>54</xdr:col>
                    <xdr:colOff>0</xdr:colOff>
                    <xdr:row>58</xdr:row>
                    <xdr:rowOff>114300</xdr:rowOff>
                  </to>
                </anchor>
              </controlPr>
            </control>
          </mc:Choice>
        </mc:AlternateContent>
        <mc:AlternateContent xmlns:mc="http://schemas.openxmlformats.org/markup-compatibility/2006">
          <mc:Choice Requires="x14">
            <control shapeId="1415190" r:id="rId25" name="Check Box 22">
              <controlPr defaultSize="0" autoFill="0" autoLine="0" autoPict="0">
                <anchor moveWithCells="1" sizeWithCells="1">
                  <from>
                    <xdr:col>50</xdr:col>
                    <xdr:colOff>38100</xdr:colOff>
                    <xdr:row>58</xdr:row>
                    <xdr:rowOff>133350</xdr:rowOff>
                  </from>
                  <to>
                    <xdr:col>54</xdr:col>
                    <xdr:colOff>0</xdr:colOff>
                    <xdr:row>59</xdr:row>
                    <xdr:rowOff>133350</xdr:rowOff>
                  </to>
                </anchor>
              </controlPr>
            </control>
          </mc:Choice>
        </mc:AlternateContent>
        <mc:AlternateContent xmlns:mc="http://schemas.openxmlformats.org/markup-compatibility/2006">
          <mc:Choice Requires="x14">
            <control shapeId="1415191" r:id="rId26" name="Check Box 23">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415192" r:id="rId27" name="Check Box 24">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415193" r:id="rId28" name="Check Box 25">
              <controlPr defaultSize="0" autoFill="0" autoLine="0" autoPict="0">
                <anchor moveWithCells="1" sizeWithCells="1">
                  <from>
                    <xdr:col>50</xdr:col>
                    <xdr:colOff>38100</xdr:colOff>
                    <xdr:row>60</xdr:row>
                    <xdr:rowOff>114300</xdr:rowOff>
                  </from>
                  <to>
                    <xdr:col>54</xdr:col>
                    <xdr:colOff>0</xdr:colOff>
                    <xdr:row>61</xdr:row>
                    <xdr:rowOff>114300</xdr:rowOff>
                  </to>
                </anchor>
              </controlPr>
            </control>
          </mc:Choice>
        </mc:AlternateContent>
        <mc:AlternateContent xmlns:mc="http://schemas.openxmlformats.org/markup-compatibility/2006">
          <mc:Choice Requires="x14">
            <control shapeId="1415194" r:id="rId29" name="Check Box 26">
              <controlPr defaultSize="0" autoFill="0" autoLine="0" autoPict="0">
                <anchor moveWithCells="1" sizeWithCells="1">
                  <from>
                    <xdr:col>50</xdr:col>
                    <xdr:colOff>38100</xdr:colOff>
                    <xdr:row>61</xdr:row>
                    <xdr:rowOff>133350</xdr:rowOff>
                  </from>
                  <to>
                    <xdr:col>54</xdr:col>
                    <xdr:colOff>0</xdr:colOff>
                    <xdr:row>62</xdr:row>
                    <xdr:rowOff>133350</xdr:rowOff>
                  </to>
                </anchor>
              </controlPr>
            </control>
          </mc:Choice>
        </mc:AlternateContent>
        <mc:AlternateContent xmlns:mc="http://schemas.openxmlformats.org/markup-compatibility/2006">
          <mc:Choice Requires="x14">
            <control shapeId="1415195" r:id="rId30" name="Check Box 27">
              <controlPr defaultSize="0" autoFill="0" autoLine="0" autoPict="0">
                <anchor moveWithCells="1" sizeWithCells="1">
                  <from>
                    <xdr:col>50</xdr:col>
                    <xdr:colOff>38100</xdr:colOff>
                    <xdr:row>63</xdr:row>
                    <xdr:rowOff>114300</xdr:rowOff>
                  </from>
                  <to>
                    <xdr:col>54</xdr:col>
                    <xdr:colOff>0</xdr:colOff>
                    <xdr:row>64</xdr:row>
                    <xdr:rowOff>114300</xdr:rowOff>
                  </to>
                </anchor>
              </controlPr>
            </control>
          </mc:Choice>
        </mc:AlternateContent>
        <mc:AlternateContent xmlns:mc="http://schemas.openxmlformats.org/markup-compatibility/2006">
          <mc:Choice Requires="x14">
            <control shapeId="1415196" r:id="rId31" name="Check Box 28">
              <controlPr defaultSize="0" autoFill="0" autoLine="0" autoPict="0">
                <anchor moveWithCells="1" sizeWithCells="1">
                  <from>
                    <xdr:col>50</xdr:col>
                    <xdr:colOff>38100</xdr:colOff>
                    <xdr:row>64</xdr:row>
                    <xdr:rowOff>133350</xdr:rowOff>
                  </from>
                  <to>
                    <xdr:col>54</xdr:col>
                    <xdr:colOff>0</xdr:colOff>
                    <xdr:row>65</xdr:row>
                    <xdr:rowOff>133350</xdr:rowOff>
                  </to>
                </anchor>
              </controlPr>
            </control>
          </mc:Choice>
        </mc:AlternateContent>
        <mc:AlternateContent xmlns:mc="http://schemas.openxmlformats.org/markup-compatibility/2006">
          <mc:Choice Requires="x14">
            <control shapeId="1415197" r:id="rId32" name="Check Box 29">
              <controlPr defaultSize="0" autoFill="0" autoLine="0" autoPict="0">
                <anchor moveWithCells="1" sizeWithCells="1">
                  <from>
                    <xdr:col>50</xdr:col>
                    <xdr:colOff>38100</xdr:colOff>
                    <xdr:row>66</xdr:row>
                    <xdr:rowOff>114300</xdr:rowOff>
                  </from>
                  <to>
                    <xdr:col>54</xdr:col>
                    <xdr:colOff>0</xdr:colOff>
                    <xdr:row>67</xdr:row>
                    <xdr:rowOff>114300</xdr:rowOff>
                  </to>
                </anchor>
              </controlPr>
            </control>
          </mc:Choice>
        </mc:AlternateContent>
        <mc:AlternateContent xmlns:mc="http://schemas.openxmlformats.org/markup-compatibility/2006">
          <mc:Choice Requires="x14">
            <control shapeId="1415198" r:id="rId33" name="Check Box 30">
              <controlPr defaultSize="0" autoFill="0" autoLine="0" autoPict="0">
                <anchor moveWithCells="1" sizeWithCells="1">
                  <from>
                    <xdr:col>50</xdr:col>
                    <xdr:colOff>38100</xdr:colOff>
                    <xdr:row>67</xdr:row>
                    <xdr:rowOff>133350</xdr:rowOff>
                  </from>
                  <to>
                    <xdr:col>54</xdr:col>
                    <xdr:colOff>0</xdr:colOff>
                    <xdr:row>68</xdr:row>
                    <xdr:rowOff>133350</xdr:rowOff>
                  </to>
                </anchor>
              </controlPr>
            </control>
          </mc:Choice>
        </mc:AlternateContent>
        <mc:AlternateContent xmlns:mc="http://schemas.openxmlformats.org/markup-compatibility/2006">
          <mc:Choice Requires="x14">
            <control shapeId="1415199" r:id="rId34" name="Check Box 31">
              <controlPr defaultSize="0" autoFill="0" autoLine="0" autoPict="0">
                <anchor moveWithCells="1" sizeWithCells="1">
                  <from>
                    <xdr:col>50</xdr:col>
                    <xdr:colOff>38100</xdr:colOff>
                    <xdr:row>69</xdr:row>
                    <xdr:rowOff>114300</xdr:rowOff>
                  </from>
                  <to>
                    <xdr:col>54</xdr:col>
                    <xdr:colOff>0</xdr:colOff>
                    <xdr:row>70</xdr:row>
                    <xdr:rowOff>114300</xdr:rowOff>
                  </to>
                </anchor>
              </controlPr>
            </control>
          </mc:Choice>
        </mc:AlternateContent>
        <mc:AlternateContent xmlns:mc="http://schemas.openxmlformats.org/markup-compatibility/2006">
          <mc:Choice Requires="x14">
            <control shapeId="1415200" r:id="rId35" name="Check Box 32">
              <controlPr defaultSize="0" autoFill="0" autoLine="0" autoPict="0">
                <anchor moveWithCells="1" sizeWithCells="1">
                  <from>
                    <xdr:col>50</xdr:col>
                    <xdr:colOff>38100</xdr:colOff>
                    <xdr:row>70</xdr:row>
                    <xdr:rowOff>133350</xdr:rowOff>
                  </from>
                  <to>
                    <xdr:col>54</xdr:col>
                    <xdr:colOff>0</xdr:colOff>
                    <xdr:row>71</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90E4-EF65-446F-9325-CF4B2422FA2A}">
  <sheetPr codeName="Sheet19">
    <tabColor rgb="FFFFC000"/>
  </sheetPr>
  <dimension ref="A1:BR51"/>
  <sheetViews>
    <sheetView showGridLines="0" view="pageBreakPreview" topLeftCell="A37" zoomScaleNormal="110" zoomScaleSheetLayoutView="100" workbookViewId="0">
      <selection activeCell="C48" sqref="C48:I48"/>
    </sheetView>
  </sheetViews>
  <sheetFormatPr defaultColWidth="8" defaultRowHeight="12"/>
  <cols>
    <col min="1" max="2" width="1.375" style="12" customWidth="1"/>
    <col min="3" max="19" width="2.375" style="12" customWidth="1"/>
    <col min="20" max="20" width="3.25" style="12" customWidth="1"/>
    <col min="21" max="39" width="2.375" style="12" customWidth="1"/>
    <col min="40" max="40" width="1.25" style="12" customWidth="1"/>
    <col min="41" max="81" width="2.375" style="12" customWidth="1"/>
    <col min="82" max="87" width="3.625" style="12" customWidth="1"/>
    <col min="88" max="16384" width="8" style="12"/>
  </cols>
  <sheetData>
    <row r="1" spans="1:70" ht="14.1" customHeight="1">
      <c r="A1" s="1770" t="s">
        <v>1531</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N1" s="1770"/>
      <c r="AP1" s="382"/>
      <c r="AQ1" s="382"/>
      <c r="AR1" s="382"/>
      <c r="AS1" s="382"/>
      <c r="AT1" s="382"/>
    </row>
    <row r="2" spans="1:70" ht="5.0999999999999996" customHeight="1" thickBot="1"/>
    <row r="3" spans="1:70" ht="14.1" customHeight="1">
      <c r="B3" s="1769" t="s">
        <v>316</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2563"/>
      <c r="AD3" s="1766" t="s">
        <v>115</v>
      </c>
      <c r="AE3" s="1767"/>
      <c r="AF3" s="1767"/>
      <c r="AG3" s="1767"/>
      <c r="AH3" s="1767"/>
      <c r="AI3" s="1767"/>
      <c r="AJ3" s="1767"/>
      <c r="AK3" s="1767"/>
      <c r="AL3" s="1767"/>
      <c r="AM3" s="1767"/>
      <c r="AN3" s="1768"/>
    </row>
    <row r="4" spans="1:70" ht="6.95" customHeight="1">
      <c r="A4" s="245"/>
      <c r="B4" s="14"/>
      <c r="C4" s="245"/>
      <c r="D4" s="245"/>
      <c r="F4" s="1003"/>
      <c r="G4" s="1003"/>
      <c r="H4" s="1003"/>
      <c r="I4" s="1003"/>
      <c r="J4" s="1003"/>
      <c r="K4" s="1003"/>
      <c r="L4" s="1003"/>
      <c r="M4" s="1003"/>
      <c r="N4" s="1003"/>
      <c r="O4" s="1003"/>
      <c r="P4" s="1003"/>
      <c r="Q4" s="1003"/>
      <c r="R4" s="1003"/>
      <c r="S4" s="1003"/>
      <c r="V4" s="245"/>
      <c r="Y4" s="245"/>
      <c r="AD4" s="19"/>
      <c r="AE4" s="264"/>
      <c r="AF4" s="264"/>
      <c r="AG4" s="264"/>
      <c r="AH4" s="264"/>
      <c r="AI4" s="264"/>
      <c r="AJ4" s="264"/>
      <c r="AK4" s="264"/>
      <c r="AL4" s="264"/>
      <c r="AM4" s="264"/>
      <c r="AN4" s="44"/>
    </row>
    <row r="5" spans="1:70" ht="14.45" customHeight="1">
      <c r="A5" s="245"/>
      <c r="B5" s="1630" t="s">
        <v>1459</v>
      </c>
      <c r="C5" s="1631"/>
      <c r="D5" s="1632" t="s">
        <v>712</v>
      </c>
      <c r="E5" s="1632"/>
      <c r="F5" s="1632"/>
      <c r="G5" s="1632"/>
      <c r="H5" s="1632"/>
      <c r="I5" s="1632"/>
      <c r="J5" s="1632"/>
      <c r="K5" s="1632"/>
      <c r="L5" s="1632"/>
      <c r="M5" s="1632"/>
      <c r="N5" s="1632"/>
      <c r="O5" s="1632"/>
      <c r="P5" s="1632"/>
      <c r="Q5" s="1632"/>
      <c r="R5" s="1632"/>
      <c r="S5" s="1632"/>
      <c r="T5" s="1632"/>
      <c r="U5" s="1632"/>
      <c r="V5" s="1632"/>
      <c r="W5" s="1632"/>
      <c r="X5" s="1632"/>
      <c r="Y5" s="1632"/>
      <c r="Z5" s="1632"/>
      <c r="AA5" s="1632"/>
      <c r="AB5" s="1632"/>
      <c r="AC5" s="15"/>
      <c r="AD5" s="298" t="s">
        <v>124</v>
      </c>
      <c r="AE5" s="1851" t="s">
        <v>869</v>
      </c>
      <c r="AF5" s="1851"/>
      <c r="AG5" s="1851"/>
      <c r="AH5" s="1851"/>
      <c r="AI5" s="1851"/>
      <c r="AJ5" s="1851"/>
      <c r="AK5" s="1851"/>
      <c r="AL5" s="1851"/>
      <c r="AM5" s="1851"/>
      <c r="AN5" s="13"/>
    </row>
    <row r="6" spans="1:70" ht="14.45" customHeight="1">
      <c r="A6" s="245"/>
      <c r="B6" s="14"/>
      <c r="C6" s="228" t="s">
        <v>469</v>
      </c>
      <c r="D6" s="1632" t="s">
        <v>984</v>
      </c>
      <c r="E6" s="1632"/>
      <c r="F6" s="1632"/>
      <c r="G6" s="1632"/>
      <c r="H6" s="1632"/>
      <c r="I6" s="1632"/>
      <c r="J6" s="1632"/>
      <c r="K6" s="1632"/>
      <c r="L6" s="1632"/>
      <c r="M6" s="1632"/>
      <c r="N6" s="1632"/>
      <c r="O6" s="1632"/>
      <c r="P6" s="1632"/>
      <c r="Q6" s="1632"/>
      <c r="R6" s="1632"/>
      <c r="S6" s="1632"/>
      <c r="T6" s="1632"/>
      <c r="U6" s="1632"/>
      <c r="V6" s="1632"/>
      <c r="W6" s="1632"/>
      <c r="X6" s="1632"/>
      <c r="Y6" s="1632"/>
      <c r="Z6" s="1632"/>
      <c r="AA6" s="2939"/>
      <c r="AB6" s="2939"/>
      <c r="AC6" s="15"/>
      <c r="AD6" s="298" t="s">
        <v>124</v>
      </c>
      <c r="AE6" s="1851" t="s">
        <v>870</v>
      </c>
      <c r="AF6" s="1851"/>
      <c r="AG6" s="1851"/>
      <c r="AH6" s="1851"/>
      <c r="AI6" s="1851"/>
      <c r="AJ6" s="1851"/>
      <c r="AK6" s="1851"/>
      <c r="AL6" s="1851"/>
      <c r="AM6" s="1851"/>
      <c r="AN6" s="13"/>
    </row>
    <row r="7" spans="1:70" ht="14.45" customHeight="1">
      <c r="A7" s="245"/>
      <c r="B7" s="14"/>
      <c r="C7" s="245"/>
      <c r="D7" s="228"/>
      <c r="AC7" s="15"/>
      <c r="AD7" s="241"/>
      <c r="AE7" s="254"/>
      <c r="AF7" s="254"/>
      <c r="AG7" s="254"/>
      <c r="AH7" s="254"/>
      <c r="AI7" s="254"/>
      <c r="AJ7" s="254"/>
      <c r="AK7" s="254"/>
      <c r="AL7" s="254"/>
      <c r="AM7" s="254"/>
      <c r="AN7" s="13"/>
    </row>
    <row r="8" spans="1:70" ht="14.45" customHeight="1">
      <c r="A8" s="245"/>
      <c r="B8" s="14"/>
      <c r="C8" s="228" t="s">
        <v>467</v>
      </c>
      <c r="D8" s="1632" t="s">
        <v>713</v>
      </c>
      <c r="E8" s="1632"/>
      <c r="F8" s="1632"/>
      <c r="G8" s="1632"/>
      <c r="H8" s="1632"/>
      <c r="I8" s="1632"/>
      <c r="J8" s="1632"/>
      <c r="K8" s="1632"/>
      <c r="L8" s="1632"/>
      <c r="M8" s="1632"/>
      <c r="N8" s="1632"/>
      <c r="O8" s="1632"/>
      <c r="P8" s="1632"/>
      <c r="Q8" s="1632"/>
      <c r="R8" s="1632"/>
      <c r="S8" s="1632"/>
      <c r="T8" s="1632"/>
      <c r="U8" s="1632"/>
      <c r="V8" s="1632"/>
      <c r="W8" s="1632"/>
      <c r="X8" s="1632"/>
      <c r="Y8" s="1632"/>
      <c r="Z8" s="1632"/>
      <c r="AA8" s="1632"/>
      <c r="AB8" s="2939"/>
      <c r="AC8" s="15"/>
      <c r="AD8" s="241" t="s">
        <v>124</v>
      </c>
      <c r="AE8" s="1638" t="s">
        <v>780</v>
      </c>
      <c r="AF8" s="1638"/>
      <c r="AG8" s="1638"/>
      <c r="AH8" s="1638"/>
      <c r="AI8" s="1638"/>
      <c r="AJ8" s="1638"/>
      <c r="AK8" s="1638"/>
      <c r="AL8" s="1638"/>
      <c r="AM8" s="1638"/>
      <c r="AN8" s="13"/>
    </row>
    <row r="9" spans="1:70" ht="14.45" customHeight="1">
      <c r="A9" s="245"/>
      <c r="B9" s="14"/>
      <c r="C9" s="245"/>
      <c r="D9" s="59"/>
      <c r="E9" s="59"/>
      <c r="F9" s="59"/>
      <c r="G9" s="59"/>
      <c r="H9" s="59"/>
      <c r="I9" s="59"/>
      <c r="J9" s="59"/>
      <c r="K9" s="59"/>
      <c r="L9" s="59"/>
      <c r="M9" s="59"/>
      <c r="N9" s="59"/>
      <c r="O9" s="59"/>
      <c r="P9" s="59"/>
      <c r="Q9" s="59"/>
      <c r="R9" s="59"/>
      <c r="S9" s="59"/>
      <c r="T9" s="59"/>
      <c r="U9" s="59"/>
      <c r="V9" s="59"/>
      <c r="W9" s="59"/>
      <c r="X9" s="59"/>
      <c r="Y9" s="59"/>
      <c r="Z9" s="59"/>
      <c r="AA9" s="59"/>
      <c r="AB9" s="59"/>
      <c r="AC9" s="15"/>
      <c r="AD9" s="241"/>
      <c r="AE9" s="1638"/>
      <c r="AF9" s="1638"/>
      <c r="AG9" s="1638"/>
      <c r="AH9" s="1638"/>
      <c r="AI9" s="1638"/>
      <c r="AJ9" s="1638"/>
      <c r="AK9" s="1638"/>
      <c r="AL9" s="1638"/>
      <c r="AM9" s="1638"/>
      <c r="AN9" s="13"/>
    </row>
    <row r="10" spans="1:70" ht="14.45" customHeight="1">
      <c r="A10" s="245"/>
      <c r="B10" s="14"/>
      <c r="C10" s="245"/>
      <c r="D10" s="245"/>
      <c r="E10" s="59"/>
      <c r="F10" s="59"/>
      <c r="G10" s="59"/>
      <c r="H10" s="59"/>
      <c r="I10" s="59"/>
      <c r="J10" s="59"/>
      <c r="K10" s="59"/>
      <c r="L10" s="59"/>
      <c r="M10" s="59"/>
      <c r="N10" s="59"/>
      <c r="O10" s="59"/>
      <c r="P10" s="59"/>
      <c r="Q10" s="59"/>
      <c r="R10" s="59"/>
      <c r="S10" s="59"/>
      <c r="T10" s="59"/>
      <c r="U10" s="59"/>
      <c r="V10" s="59"/>
      <c r="W10" s="59"/>
      <c r="X10" s="59"/>
      <c r="Y10" s="59"/>
      <c r="Z10" s="59"/>
      <c r="AA10" s="59"/>
      <c r="AB10" s="59"/>
      <c r="AC10" s="15"/>
      <c r="AD10" s="240"/>
      <c r="AE10" s="1638"/>
      <c r="AF10" s="1638"/>
      <c r="AG10" s="1638"/>
      <c r="AH10" s="1638"/>
      <c r="AI10" s="1638"/>
      <c r="AJ10" s="1638"/>
      <c r="AK10" s="1638"/>
      <c r="AL10" s="1638"/>
      <c r="AM10" s="1638"/>
      <c r="AN10" s="13"/>
    </row>
    <row r="11" spans="1:70" ht="14.45" customHeight="1">
      <c r="A11" s="245"/>
      <c r="B11" s="14"/>
      <c r="C11" s="1632" t="s">
        <v>392</v>
      </c>
      <c r="D11" s="1632"/>
      <c r="E11" s="1632"/>
      <c r="F11" s="1632"/>
      <c r="G11" s="1632"/>
      <c r="H11" s="1632"/>
      <c r="I11" s="1632"/>
      <c r="J11" s="1632"/>
      <c r="K11" s="1632"/>
      <c r="L11" s="1632"/>
      <c r="M11" s="1632"/>
      <c r="N11" s="1632"/>
      <c r="O11" s="1632"/>
      <c r="P11" s="1632"/>
      <c r="Q11" s="1632"/>
      <c r="R11" s="1632"/>
      <c r="S11" s="1632"/>
      <c r="T11" s="1632"/>
      <c r="U11" s="1632"/>
      <c r="V11" s="1632"/>
      <c r="W11" s="1632"/>
      <c r="X11" s="1632"/>
      <c r="Y11" s="1632"/>
      <c r="Z11" s="1632"/>
      <c r="AA11" s="1632"/>
      <c r="AB11" s="2939"/>
      <c r="AC11" s="15"/>
      <c r="AD11" s="240"/>
      <c r="AN11" s="44"/>
    </row>
    <row r="12" spans="1:70" ht="14.45" customHeight="1">
      <c r="A12" s="245"/>
      <c r="B12" s="14"/>
      <c r="C12" s="245"/>
      <c r="D12" s="228" t="s">
        <v>601</v>
      </c>
      <c r="E12" s="1632" t="s">
        <v>714</v>
      </c>
      <c r="F12" s="1632"/>
      <c r="G12" s="1632"/>
      <c r="H12" s="1632"/>
      <c r="I12" s="1632"/>
      <c r="J12" s="1632"/>
      <c r="K12" s="1632"/>
      <c r="L12" s="1632"/>
      <c r="M12" s="1632"/>
      <c r="N12" s="1632"/>
      <c r="O12" s="1632"/>
      <c r="P12" s="1632"/>
      <c r="Q12" s="1632"/>
      <c r="R12" s="1632"/>
      <c r="S12" s="1632"/>
      <c r="T12" s="1632"/>
      <c r="U12" s="1632"/>
      <c r="V12" s="1632"/>
      <c r="W12" s="1632"/>
      <c r="X12" s="1632"/>
      <c r="Y12" s="1632"/>
      <c r="Z12" s="1632"/>
      <c r="AA12" s="1632"/>
      <c r="AB12" s="2939"/>
      <c r="AC12" s="15"/>
      <c r="AD12" s="298" t="s">
        <v>124</v>
      </c>
      <c r="AE12" s="3970" t="s">
        <v>871</v>
      </c>
      <c r="AF12" s="3970"/>
      <c r="AG12" s="3970"/>
      <c r="AH12" s="3970"/>
      <c r="AI12" s="3970"/>
      <c r="AJ12" s="3970"/>
      <c r="AK12" s="3970"/>
      <c r="AL12" s="3970"/>
      <c r="AM12" s="3970"/>
      <c r="AN12" s="251"/>
      <c r="AP12" s="1641" t="s">
        <v>788</v>
      </c>
      <c r="AQ12" s="1641"/>
      <c r="AR12" s="1641"/>
      <c r="AS12" s="1641"/>
      <c r="AT12" s="1641"/>
      <c r="AU12" s="1641"/>
      <c r="AV12" s="1641"/>
      <c r="AW12" s="1641"/>
      <c r="AX12" s="1641"/>
      <c r="AY12" s="1641"/>
      <c r="AZ12" s="1641"/>
      <c r="BA12" s="1641"/>
      <c r="BB12" s="1641"/>
      <c r="BC12" s="1641"/>
      <c r="BD12" s="1641"/>
      <c r="BE12" s="1641"/>
      <c r="BF12" s="1641"/>
      <c r="BG12" s="1641"/>
      <c r="BH12" s="1641"/>
      <c r="BI12" s="1641"/>
      <c r="BJ12" s="1641"/>
      <c r="BK12" s="1641"/>
      <c r="BL12" s="1641"/>
      <c r="BM12" s="1641"/>
      <c r="BN12" s="1641"/>
      <c r="BO12" s="1641"/>
      <c r="BP12" s="1641"/>
      <c r="BQ12" s="1641"/>
      <c r="BR12" s="1641"/>
    </row>
    <row r="13" spans="1:70" ht="14.45" customHeight="1">
      <c r="A13" s="245"/>
      <c r="B13" s="981"/>
      <c r="D13" s="228"/>
      <c r="E13" s="245"/>
      <c r="F13" s="48"/>
      <c r="G13" s="48"/>
      <c r="H13" s="48"/>
      <c r="I13" s="48"/>
      <c r="J13" s="48"/>
      <c r="K13" s="48"/>
      <c r="L13" s="48"/>
      <c r="M13" s="48"/>
      <c r="N13" s="48"/>
      <c r="O13" s="48"/>
      <c r="P13" s="48"/>
      <c r="Q13" s="48"/>
      <c r="R13" s="48"/>
      <c r="S13" s="48"/>
      <c r="T13" s="48"/>
      <c r="U13" s="48"/>
      <c r="V13" s="48"/>
      <c r="W13" s="48"/>
      <c r="X13" s="48"/>
      <c r="Y13" s="48"/>
      <c r="Z13" s="48"/>
      <c r="AA13" s="48"/>
      <c r="AB13" s="48"/>
      <c r="AC13" s="34"/>
      <c r="AD13" s="241" t="s">
        <v>124</v>
      </c>
      <c r="AE13" s="1638" t="s">
        <v>1389</v>
      </c>
      <c r="AF13" s="1638"/>
      <c r="AG13" s="1638"/>
      <c r="AH13" s="1638"/>
      <c r="AI13" s="1638"/>
      <c r="AJ13" s="1638"/>
      <c r="AK13" s="1638"/>
      <c r="AL13" s="1638"/>
      <c r="AM13" s="1638"/>
      <c r="AN13" s="159"/>
      <c r="AO13" s="253"/>
      <c r="AP13" s="3959" t="s">
        <v>1001</v>
      </c>
      <c r="AQ13" s="3960"/>
      <c r="AR13" s="3960"/>
      <c r="AS13" s="3960"/>
      <c r="AT13" s="3960"/>
      <c r="AU13" s="3960"/>
      <c r="AV13" s="3960"/>
      <c r="AW13" s="3960"/>
      <c r="AX13" s="3960"/>
      <c r="AY13" s="3960"/>
      <c r="AZ13" s="3960"/>
      <c r="BA13" s="3960"/>
      <c r="BB13" s="3960"/>
      <c r="BC13" s="3960"/>
      <c r="BD13" s="3960"/>
      <c r="BE13" s="3960"/>
      <c r="BF13" s="3960"/>
      <c r="BG13" s="3960"/>
      <c r="BH13" s="3960"/>
      <c r="BI13" s="3960"/>
      <c r="BJ13" s="3960"/>
      <c r="BK13" s="3960"/>
      <c r="BL13" s="3960"/>
      <c r="BM13" s="3960"/>
      <c r="BN13" s="3960"/>
      <c r="BO13" s="3960"/>
      <c r="BP13" s="3960"/>
      <c r="BQ13" s="3960"/>
      <c r="BR13" s="3961"/>
    </row>
    <row r="14" spans="1:70" ht="14.45" customHeight="1">
      <c r="A14" s="245"/>
      <c r="B14" s="232"/>
      <c r="D14" s="939" t="s">
        <v>455</v>
      </c>
      <c r="E14" s="1641" t="s">
        <v>1587</v>
      </c>
      <c r="F14" s="1641"/>
      <c r="G14" s="1641"/>
      <c r="H14" s="1641"/>
      <c r="I14" s="1641"/>
      <c r="J14" s="1641"/>
      <c r="K14" s="1641"/>
      <c r="L14" s="1641"/>
      <c r="M14" s="1641"/>
      <c r="N14" s="1641"/>
      <c r="O14" s="1641"/>
      <c r="P14" s="1641"/>
      <c r="Q14" s="1641"/>
      <c r="R14" s="1641"/>
      <c r="S14" s="1641"/>
      <c r="T14" s="1641"/>
      <c r="U14" s="1641"/>
      <c r="V14" s="1641"/>
      <c r="W14" s="1641"/>
      <c r="X14" s="1641"/>
      <c r="Y14" s="1641"/>
      <c r="Z14" s="1641"/>
      <c r="AA14" s="1641"/>
      <c r="AB14" s="2938"/>
      <c r="AC14" s="34"/>
      <c r="AD14" s="298"/>
      <c r="AE14" s="1638"/>
      <c r="AF14" s="1638"/>
      <c r="AG14" s="1638"/>
      <c r="AH14" s="1638"/>
      <c r="AI14" s="1638"/>
      <c r="AJ14" s="1638"/>
      <c r="AK14" s="1638"/>
      <c r="AL14" s="1638"/>
      <c r="AM14" s="1638"/>
      <c r="AN14" s="159"/>
      <c r="AO14" s="253"/>
      <c r="AP14" s="3950" t="s">
        <v>1002</v>
      </c>
      <c r="AQ14" s="3951"/>
      <c r="AR14" s="3951"/>
      <c r="AS14" s="3951"/>
      <c r="AT14" s="3951"/>
      <c r="AU14" s="3951"/>
      <c r="AV14" s="3951"/>
      <c r="AW14" s="3951"/>
      <c r="AX14" s="3951"/>
      <c r="AY14" s="3951"/>
      <c r="AZ14" s="3951"/>
      <c r="BA14" s="3951"/>
      <c r="BB14" s="3951"/>
      <c r="BC14" s="3951"/>
      <c r="BD14" s="3951"/>
      <c r="BE14" s="3951"/>
      <c r="BF14" s="3951"/>
      <c r="BG14" s="3951"/>
      <c r="BH14" s="3951"/>
      <c r="BI14" s="3951"/>
      <c r="BJ14" s="3951"/>
      <c r="BK14" s="3951"/>
      <c r="BL14" s="3951"/>
      <c r="BM14" s="3951"/>
      <c r="BN14" s="3951"/>
      <c r="BO14" s="3951"/>
      <c r="BP14" s="3951"/>
      <c r="BQ14" s="3951"/>
      <c r="BR14" s="3952"/>
    </row>
    <row r="15" spans="1:70" ht="14.45" customHeight="1">
      <c r="A15" s="245"/>
      <c r="B15" s="14"/>
      <c r="C15" s="245"/>
      <c r="E15" s="1641"/>
      <c r="F15" s="1641"/>
      <c r="G15" s="1641"/>
      <c r="H15" s="1641"/>
      <c r="I15" s="1641"/>
      <c r="J15" s="1641"/>
      <c r="K15" s="1641"/>
      <c r="L15" s="1641"/>
      <c r="M15" s="1641"/>
      <c r="N15" s="1641"/>
      <c r="O15" s="1641"/>
      <c r="P15" s="1641"/>
      <c r="Q15" s="1641"/>
      <c r="R15" s="1641"/>
      <c r="S15" s="1641"/>
      <c r="T15" s="1641"/>
      <c r="U15" s="1641"/>
      <c r="V15" s="1641"/>
      <c r="W15" s="1641"/>
      <c r="X15" s="1641"/>
      <c r="Y15" s="1641"/>
      <c r="Z15" s="1641"/>
      <c r="AA15" s="1641"/>
      <c r="AB15" s="2938"/>
      <c r="AC15" s="34"/>
      <c r="AD15" s="241"/>
      <c r="AE15" s="1638"/>
      <c r="AF15" s="1638"/>
      <c r="AG15" s="1638"/>
      <c r="AH15" s="1638"/>
      <c r="AI15" s="1638"/>
      <c r="AJ15" s="1638"/>
      <c r="AK15" s="1638"/>
      <c r="AL15" s="1638"/>
      <c r="AM15" s="1638"/>
      <c r="AN15" s="159"/>
      <c r="AO15" s="253"/>
      <c r="AP15" s="3950"/>
      <c r="AQ15" s="3951"/>
      <c r="AR15" s="3951"/>
      <c r="AS15" s="3951"/>
      <c r="AT15" s="3951"/>
      <c r="AU15" s="3951"/>
      <c r="AV15" s="3951"/>
      <c r="AW15" s="3951"/>
      <c r="AX15" s="3951"/>
      <c r="AY15" s="3951"/>
      <c r="AZ15" s="3951"/>
      <c r="BA15" s="3951"/>
      <c r="BB15" s="3951"/>
      <c r="BC15" s="3951"/>
      <c r="BD15" s="3951"/>
      <c r="BE15" s="3951"/>
      <c r="BF15" s="3951"/>
      <c r="BG15" s="3951"/>
      <c r="BH15" s="3951"/>
      <c r="BI15" s="3951"/>
      <c r="BJ15" s="3951"/>
      <c r="BK15" s="3951"/>
      <c r="BL15" s="3951"/>
      <c r="BM15" s="3951"/>
      <c r="BN15" s="3951"/>
      <c r="BO15" s="3951"/>
      <c r="BP15" s="3951"/>
      <c r="BQ15" s="3951"/>
      <c r="BR15" s="3952"/>
    </row>
    <row r="16" spans="1:70" ht="14.45" customHeight="1">
      <c r="A16" s="245"/>
      <c r="B16" s="14"/>
      <c r="AC16" s="34"/>
      <c r="AD16" s="240"/>
      <c r="AE16" s="1638"/>
      <c r="AF16" s="1638"/>
      <c r="AG16" s="1638"/>
      <c r="AH16" s="1638"/>
      <c r="AI16" s="1638"/>
      <c r="AJ16" s="1638"/>
      <c r="AK16" s="1638"/>
      <c r="AL16" s="1638"/>
      <c r="AM16" s="1638"/>
      <c r="AN16" s="159"/>
      <c r="AO16" s="253"/>
      <c r="AP16" s="3950"/>
      <c r="AQ16" s="3951"/>
      <c r="AR16" s="3951"/>
      <c r="AS16" s="3951"/>
      <c r="AT16" s="3951"/>
      <c r="AU16" s="3951"/>
      <c r="AV16" s="3951"/>
      <c r="AW16" s="3951"/>
      <c r="AX16" s="3951"/>
      <c r="AY16" s="3951"/>
      <c r="AZ16" s="3951"/>
      <c r="BA16" s="3951"/>
      <c r="BB16" s="3951"/>
      <c r="BC16" s="3951"/>
      <c r="BD16" s="3951"/>
      <c r="BE16" s="3951"/>
      <c r="BF16" s="3951"/>
      <c r="BG16" s="3951"/>
      <c r="BH16" s="3951"/>
      <c r="BI16" s="3951"/>
      <c r="BJ16" s="3951"/>
      <c r="BK16" s="3951"/>
      <c r="BL16" s="3951"/>
      <c r="BM16" s="3951"/>
      <c r="BN16" s="3951"/>
      <c r="BO16" s="3951"/>
      <c r="BP16" s="3951"/>
      <c r="BQ16" s="3951"/>
      <c r="BR16" s="3952"/>
    </row>
    <row r="17" spans="1:70" ht="14.45" customHeight="1">
      <c r="A17" s="245"/>
      <c r="B17" s="14"/>
      <c r="D17" s="228" t="s">
        <v>715</v>
      </c>
      <c r="E17" s="1635" t="s">
        <v>828</v>
      </c>
      <c r="F17" s="1635"/>
      <c r="G17" s="1635"/>
      <c r="H17" s="1635"/>
      <c r="I17" s="1635"/>
      <c r="J17" s="1635"/>
      <c r="K17" s="1635"/>
      <c r="L17" s="1635"/>
      <c r="M17" s="1635"/>
      <c r="N17" s="1635"/>
      <c r="O17" s="1635"/>
      <c r="P17" s="1635"/>
      <c r="Q17" s="1635"/>
      <c r="R17" s="1635"/>
      <c r="S17" s="1635"/>
      <c r="T17" s="1635"/>
      <c r="U17" s="1635"/>
      <c r="V17" s="1635"/>
      <c r="W17" s="1635"/>
      <c r="X17" s="1635"/>
      <c r="Y17" s="1635"/>
      <c r="Z17" s="1635"/>
      <c r="AA17" s="1635"/>
      <c r="AB17" s="1635"/>
      <c r="AC17" s="1635"/>
      <c r="AD17" s="1635"/>
      <c r="AE17" s="1635"/>
      <c r="AF17" s="1635"/>
      <c r="AG17" s="1635"/>
      <c r="AH17" s="1635"/>
      <c r="AI17" s="1635"/>
      <c r="AJ17" s="1635"/>
      <c r="AK17" s="1635"/>
      <c r="AL17" s="1635"/>
      <c r="AM17" s="1635"/>
      <c r="AN17" s="1186"/>
      <c r="AO17" s="17"/>
      <c r="AP17" s="3950"/>
      <c r="AQ17" s="3951"/>
      <c r="AR17" s="3951"/>
      <c r="AS17" s="3951"/>
      <c r="AT17" s="3951"/>
      <c r="AU17" s="3951"/>
      <c r="AV17" s="3951"/>
      <c r="AW17" s="3951"/>
      <c r="AX17" s="3951"/>
      <c r="AY17" s="3951"/>
      <c r="AZ17" s="3951"/>
      <c r="BA17" s="3951"/>
      <c r="BB17" s="3951"/>
      <c r="BC17" s="3951"/>
      <c r="BD17" s="3951"/>
      <c r="BE17" s="3951"/>
      <c r="BF17" s="3951"/>
      <c r="BG17" s="3951"/>
      <c r="BH17" s="3951"/>
      <c r="BI17" s="3951"/>
      <c r="BJ17" s="3951"/>
      <c r="BK17" s="3951"/>
      <c r="BL17" s="3951"/>
      <c r="BM17" s="3951"/>
      <c r="BN17" s="3951"/>
      <c r="BO17" s="3951"/>
      <c r="BP17" s="3951"/>
      <c r="BQ17" s="3951"/>
      <c r="BR17" s="3952"/>
    </row>
    <row r="18" spans="1:70" ht="14.45" customHeight="1">
      <c r="A18" s="245"/>
      <c r="B18" s="14"/>
      <c r="C18" s="245"/>
      <c r="D18" s="245"/>
      <c r="E18" s="228" t="s">
        <v>146</v>
      </c>
      <c r="F18" s="1667" t="s">
        <v>1710</v>
      </c>
      <c r="G18" s="1667"/>
      <c r="H18" s="1667"/>
      <c r="I18" s="1667"/>
      <c r="J18" s="1667"/>
      <c r="K18" s="1667"/>
      <c r="L18" s="1667"/>
      <c r="M18" s="1667"/>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c r="AL18" s="1667"/>
      <c r="AM18" s="253"/>
      <c r="AN18" s="251"/>
      <c r="AO18" s="17"/>
      <c r="AP18" s="3950"/>
      <c r="AQ18" s="3951"/>
      <c r="AR18" s="3951"/>
      <c r="AS18" s="3951"/>
      <c r="AT18" s="3951"/>
      <c r="AU18" s="3951"/>
      <c r="AV18" s="3951"/>
      <c r="AW18" s="3951"/>
      <c r="AX18" s="3951"/>
      <c r="AY18" s="3951"/>
      <c r="AZ18" s="3951"/>
      <c r="BA18" s="3951"/>
      <c r="BB18" s="3951"/>
      <c r="BC18" s="3951"/>
      <c r="BD18" s="3951"/>
      <c r="BE18" s="3951"/>
      <c r="BF18" s="3951"/>
      <c r="BG18" s="3951"/>
      <c r="BH18" s="3951"/>
      <c r="BI18" s="3951"/>
      <c r="BJ18" s="3951"/>
      <c r="BK18" s="3951"/>
      <c r="BL18" s="3951"/>
      <c r="BM18" s="3951"/>
      <c r="BN18" s="3951"/>
      <c r="BO18" s="3951"/>
      <c r="BP18" s="3951"/>
      <c r="BQ18" s="3951"/>
      <c r="BR18" s="3952"/>
    </row>
    <row r="19" spans="1:70" ht="14.45" customHeight="1">
      <c r="A19" s="245"/>
      <c r="B19" s="14"/>
      <c r="C19" s="1862" t="s">
        <v>271</v>
      </c>
      <c r="D19" s="1863"/>
      <c r="E19" s="1863"/>
      <c r="F19" s="1863"/>
      <c r="G19" s="1863"/>
      <c r="H19" s="1863"/>
      <c r="I19" s="1863"/>
      <c r="J19" s="1645" t="s">
        <v>54</v>
      </c>
      <c r="K19" s="1646"/>
      <c r="L19" s="1646"/>
      <c r="M19" s="1646"/>
      <c r="N19" s="1646"/>
      <c r="O19" s="2014" t="s">
        <v>1161</v>
      </c>
      <c r="P19" s="1647"/>
      <c r="Q19" s="2014" t="s">
        <v>1164</v>
      </c>
      <c r="R19" s="1646"/>
      <c r="S19" s="1646"/>
      <c r="T19" s="1646"/>
      <c r="U19" s="1646"/>
      <c r="V19" s="1646"/>
      <c r="W19" s="1646"/>
      <c r="X19" s="1646"/>
      <c r="Y19" s="1646"/>
      <c r="Z19" s="1646"/>
      <c r="AA19" s="1646"/>
      <c r="AB19" s="1646"/>
      <c r="AC19" s="1646"/>
      <c r="AD19" s="1646"/>
      <c r="AE19" s="1646"/>
      <c r="AF19" s="1646"/>
      <c r="AG19" s="1646"/>
      <c r="AH19" s="1646"/>
      <c r="AI19" s="1646"/>
      <c r="AJ19" s="1646"/>
      <c r="AK19" s="1646"/>
      <c r="AL19" s="1646"/>
      <c r="AM19" s="1647"/>
      <c r="AN19" s="251"/>
      <c r="AO19" s="17"/>
      <c r="AP19" s="3965" t="s">
        <v>1003</v>
      </c>
      <c r="AQ19" s="3966"/>
      <c r="AR19" s="3966"/>
      <c r="AS19" s="3966"/>
      <c r="AT19" s="3966"/>
      <c r="AU19" s="3966"/>
      <c r="AV19" s="3966"/>
      <c r="AW19" s="3966"/>
      <c r="AX19" s="3966"/>
      <c r="AY19" s="3966"/>
      <c r="AZ19" s="3966"/>
      <c r="BA19" s="3966"/>
      <c r="BB19" s="3966"/>
      <c r="BC19" s="3966"/>
      <c r="BD19" s="3966"/>
      <c r="BE19" s="3966"/>
      <c r="BF19" s="3966"/>
      <c r="BG19" s="3966"/>
      <c r="BH19" s="3966"/>
      <c r="BI19" s="3966"/>
      <c r="BJ19" s="3966"/>
      <c r="BK19" s="3966"/>
      <c r="BL19" s="3966"/>
      <c r="BM19" s="3966"/>
      <c r="BN19" s="3966"/>
      <c r="BO19" s="3966"/>
      <c r="BP19" s="3966"/>
      <c r="BQ19" s="3966"/>
      <c r="BR19" s="3967"/>
    </row>
    <row r="20" spans="1:70" ht="14.45" customHeight="1">
      <c r="A20" s="245"/>
      <c r="B20" s="14"/>
      <c r="C20" s="3968" t="s">
        <v>272</v>
      </c>
      <c r="D20" s="2138"/>
      <c r="E20" s="2138"/>
      <c r="F20" s="2138"/>
      <c r="G20" s="2138"/>
      <c r="H20" s="2138"/>
      <c r="I20" s="3969"/>
      <c r="J20" s="1884"/>
      <c r="K20" s="1779"/>
      <c r="L20" s="1779"/>
      <c r="M20" s="1779"/>
      <c r="N20" s="1779"/>
      <c r="O20" s="1884"/>
      <c r="P20" s="1885"/>
      <c r="Q20" s="1884"/>
      <c r="R20" s="1779"/>
      <c r="S20" s="1779"/>
      <c r="T20" s="1779"/>
      <c r="U20" s="1779"/>
      <c r="V20" s="1779"/>
      <c r="W20" s="1779"/>
      <c r="X20" s="1779"/>
      <c r="Y20" s="1779"/>
      <c r="Z20" s="1779"/>
      <c r="AA20" s="1779"/>
      <c r="AB20" s="1779"/>
      <c r="AC20" s="1779"/>
      <c r="AD20" s="1779"/>
      <c r="AE20" s="1779"/>
      <c r="AF20" s="1779"/>
      <c r="AG20" s="1779"/>
      <c r="AH20" s="1779"/>
      <c r="AI20" s="1779"/>
      <c r="AJ20" s="1779"/>
      <c r="AK20" s="1779"/>
      <c r="AL20" s="1779"/>
      <c r="AM20" s="1885"/>
      <c r="AN20" s="251"/>
      <c r="AO20" s="17"/>
      <c r="AP20" s="3962" t="s">
        <v>1004</v>
      </c>
      <c r="AQ20" s="3963"/>
      <c r="AR20" s="3963"/>
      <c r="AS20" s="3963"/>
      <c r="AT20" s="3963"/>
      <c r="AU20" s="3963"/>
      <c r="AV20" s="3963"/>
      <c r="AW20" s="3963"/>
      <c r="AX20" s="3963"/>
      <c r="AY20" s="3963"/>
      <c r="AZ20" s="3963"/>
      <c r="BA20" s="3963"/>
      <c r="BB20" s="3963"/>
      <c r="BC20" s="3963"/>
      <c r="BD20" s="3963"/>
      <c r="BE20" s="3963"/>
      <c r="BF20" s="3963"/>
      <c r="BG20" s="3963"/>
      <c r="BH20" s="3963"/>
      <c r="BI20" s="3963"/>
      <c r="BJ20" s="3963"/>
      <c r="BK20" s="3963"/>
      <c r="BL20" s="3963"/>
      <c r="BM20" s="3963"/>
      <c r="BN20" s="3963"/>
      <c r="BO20" s="3963"/>
      <c r="BP20" s="3963"/>
      <c r="BQ20" s="3963"/>
      <c r="BR20" s="3964"/>
    </row>
    <row r="21" spans="1:70" ht="14.45" customHeight="1">
      <c r="A21" s="245"/>
      <c r="B21" s="14"/>
      <c r="C21" s="1648" t="s">
        <v>1211</v>
      </c>
      <c r="D21" s="1649"/>
      <c r="E21" s="1649"/>
      <c r="F21" s="1649"/>
      <c r="G21" s="1649"/>
      <c r="H21" s="1649"/>
      <c r="I21" s="1650"/>
      <c r="J21" s="1648"/>
      <c r="K21" s="1649"/>
      <c r="L21" s="1649"/>
      <c r="M21" s="1649"/>
      <c r="N21" s="1649"/>
      <c r="O21" s="1648"/>
      <c r="P21" s="1650"/>
      <c r="Q21" s="1648"/>
      <c r="R21" s="1649"/>
      <c r="S21" s="1649"/>
      <c r="T21" s="1649"/>
      <c r="U21" s="1649"/>
      <c r="V21" s="1649"/>
      <c r="W21" s="1649"/>
      <c r="X21" s="1649"/>
      <c r="Y21" s="1649"/>
      <c r="Z21" s="1649"/>
      <c r="AA21" s="1649"/>
      <c r="AB21" s="1649"/>
      <c r="AC21" s="1649"/>
      <c r="AD21" s="1649"/>
      <c r="AE21" s="1649"/>
      <c r="AF21" s="1649"/>
      <c r="AG21" s="1649"/>
      <c r="AH21" s="1649"/>
      <c r="AI21" s="1649"/>
      <c r="AJ21" s="1649"/>
      <c r="AK21" s="1649"/>
      <c r="AL21" s="1649"/>
      <c r="AM21" s="1650"/>
      <c r="AN21" s="159"/>
      <c r="AO21" s="17"/>
      <c r="AP21" s="3950" t="s">
        <v>1005</v>
      </c>
      <c r="AQ21" s="3951"/>
      <c r="AR21" s="3951"/>
      <c r="AS21" s="3951"/>
      <c r="AT21" s="3951"/>
      <c r="AU21" s="3951"/>
      <c r="AV21" s="3951"/>
      <c r="AW21" s="3951"/>
      <c r="AX21" s="3951"/>
      <c r="AY21" s="3951"/>
      <c r="AZ21" s="3951"/>
      <c r="BA21" s="3951"/>
      <c r="BB21" s="3951"/>
      <c r="BC21" s="3951"/>
      <c r="BD21" s="3951"/>
      <c r="BE21" s="3951"/>
      <c r="BF21" s="3951"/>
      <c r="BG21" s="3951"/>
      <c r="BH21" s="3951"/>
      <c r="BI21" s="3951"/>
      <c r="BJ21" s="3951"/>
      <c r="BK21" s="3951"/>
      <c r="BL21" s="3951"/>
      <c r="BM21" s="3951"/>
      <c r="BN21" s="3951"/>
      <c r="BO21" s="3951"/>
      <c r="BP21" s="3951"/>
      <c r="BQ21" s="3951"/>
      <c r="BR21" s="3952"/>
    </row>
    <row r="22" spans="1:70" ht="19.5" customHeight="1">
      <c r="A22" s="245"/>
      <c r="B22" s="14"/>
      <c r="C22" s="3956"/>
      <c r="D22" s="3957"/>
      <c r="E22" s="3957"/>
      <c r="F22" s="3957"/>
      <c r="G22" s="3957"/>
      <c r="H22" s="3957"/>
      <c r="I22" s="3958"/>
      <c r="J22" s="3971"/>
      <c r="K22" s="3972"/>
      <c r="L22" s="3972"/>
      <c r="M22" s="3972"/>
      <c r="N22" s="3972"/>
      <c r="O22" s="3971"/>
      <c r="P22" s="3979"/>
      <c r="Q22" s="433" t="s">
        <v>469</v>
      </c>
      <c r="R22" s="3941"/>
      <c r="S22" s="3941"/>
      <c r="T22" s="3941"/>
      <c r="U22" s="3941"/>
      <c r="V22" s="3941"/>
      <c r="W22" s="3941"/>
      <c r="X22" s="3941"/>
      <c r="Y22" s="3941"/>
      <c r="Z22" s="3941"/>
      <c r="AA22" s="3941"/>
      <c r="AB22" s="3941"/>
      <c r="AC22" s="3941"/>
      <c r="AD22" s="3941"/>
      <c r="AE22" s="3941"/>
      <c r="AF22" s="3941"/>
      <c r="AG22" s="3941"/>
      <c r="AH22" s="3941"/>
      <c r="AI22" s="3941"/>
      <c r="AJ22" s="3941"/>
      <c r="AK22" s="3941"/>
      <c r="AL22" s="3941"/>
      <c r="AM22" s="3977"/>
      <c r="AN22" s="159"/>
      <c r="AO22" s="17"/>
      <c r="AP22" s="3950"/>
      <c r="AQ22" s="3951"/>
      <c r="AR22" s="3951"/>
      <c r="AS22" s="3951"/>
      <c r="AT22" s="3951"/>
      <c r="AU22" s="3951"/>
      <c r="AV22" s="3951"/>
      <c r="AW22" s="3951"/>
      <c r="AX22" s="3951"/>
      <c r="AY22" s="3951"/>
      <c r="AZ22" s="3951"/>
      <c r="BA22" s="3951"/>
      <c r="BB22" s="3951"/>
      <c r="BC22" s="3951"/>
      <c r="BD22" s="3951"/>
      <c r="BE22" s="3951"/>
      <c r="BF22" s="3951"/>
      <c r="BG22" s="3951"/>
      <c r="BH22" s="3951"/>
      <c r="BI22" s="3951"/>
      <c r="BJ22" s="3951"/>
      <c r="BK22" s="3951"/>
      <c r="BL22" s="3951"/>
      <c r="BM22" s="3951"/>
      <c r="BN22" s="3951"/>
      <c r="BO22" s="3951"/>
      <c r="BP22" s="3951"/>
      <c r="BQ22" s="3951"/>
      <c r="BR22" s="3952"/>
    </row>
    <row r="23" spans="1:70" ht="19.5" customHeight="1">
      <c r="A23" s="245"/>
      <c r="B23" s="14"/>
      <c r="C23" s="3935"/>
      <c r="D23" s="3936"/>
      <c r="E23" s="3936"/>
      <c r="F23" s="434" t="s">
        <v>273</v>
      </c>
      <c r="G23" s="3936"/>
      <c r="H23" s="3936"/>
      <c r="I23" s="3937"/>
      <c r="J23" s="3973"/>
      <c r="K23" s="3974"/>
      <c r="L23" s="3974"/>
      <c r="M23" s="3974"/>
      <c r="N23" s="3974"/>
      <c r="O23" s="3973"/>
      <c r="P23" s="3980"/>
      <c r="Q23" s="435" t="s">
        <v>467</v>
      </c>
      <c r="R23" s="2485"/>
      <c r="S23" s="2485"/>
      <c r="T23" s="2485"/>
      <c r="U23" s="2485"/>
      <c r="V23" s="2485"/>
      <c r="W23" s="2485"/>
      <c r="X23" s="2485"/>
      <c r="Y23" s="2485"/>
      <c r="Z23" s="2485"/>
      <c r="AA23" s="2485"/>
      <c r="AB23" s="2485"/>
      <c r="AC23" s="2485"/>
      <c r="AD23" s="2485"/>
      <c r="AE23" s="2485"/>
      <c r="AF23" s="2485"/>
      <c r="AG23" s="2485"/>
      <c r="AH23" s="2485"/>
      <c r="AI23" s="2485"/>
      <c r="AJ23" s="2485"/>
      <c r="AK23" s="2485"/>
      <c r="AL23" s="2485"/>
      <c r="AM23" s="3978"/>
      <c r="AN23" s="159"/>
      <c r="AO23" s="17"/>
      <c r="AP23" s="3950"/>
      <c r="AQ23" s="3951"/>
      <c r="AR23" s="3951"/>
      <c r="AS23" s="3951"/>
      <c r="AT23" s="3951"/>
      <c r="AU23" s="3951"/>
      <c r="AV23" s="3951"/>
      <c r="AW23" s="3951"/>
      <c r="AX23" s="3951"/>
      <c r="AY23" s="3951"/>
      <c r="AZ23" s="3951"/>
      <c r="BA23" s="3951"/>
      <c r="BB23" s="3951"/>
      <c r="BC23" s="3951"/>
      <c r="BD23" s="3951"/>
      <c r="BE23" s="3951"/>
      <c r="BF23" s="3951"/>
      <c r="BG23" s="3951"/>
      <c r="BH23" s="3951"/>
      <c r="BI23" s="3951"/>
      <c r="BJ23" s="3951"/>
      <c r="BK23" s="3951"/>
      <c r="BL23" s="3951"/>
      <c r="BM23" s="3951"/>
      <c r="BN23" s="3951"/>
      <c r="BO23" s="3951"/>
      <c r="BP23" s="3951"/>
      <c r="BQ23" s="3951"/>
      <c r="BR23" s="3952"/>
    </row>
    <row r="24" spans="1:70" ht="19.5" customHeight="1">
      <c r="A24" s="245"/>
      <c r="B24" s="14"/>
      <c r="C24" s="3938"/>
      <c r="D24" s="3939"/>
      <c r="E24" s="3939"/>
      <c r="F24" s="3939"/>
      <c r="G24" s="3939"/>
      <c r="H24" s="3939"/>
      <c r="I24" s="3940"/>
      <c r="J24" s="3975"/>
      <c r="K24" s="3976"/>
      <c r="L24" s="3976"/>
      <c r="M24" s="3976"/>
      <c r="N24" s="3976"/>
      <c r="O24" s="3975"/>
      <c r="P24" s="3981"/>
      <c r="Q24" s="436" t="s">
        <v>468</v>
      </c>
      <c r="R24" s="3946"/>
      <c r="S24" s="3131"/>
      <c r="T24" s="3131"/>
      <c r="U24" s="3131"/>
      <c r="V24" s="3131"/>
      <c r="W24" s="3131"/>
      <c r="X24" s="3131"/>
      <c r="Y24" s="3131"/>
      <c r="Z24" s="3131"/>
      <c r="AA24" s="3131"/>
      <c r="AB24" s="3131"/>
      <c r="AC24" s="3131"/>
      <c r="AD24" s="3131"/>
      <c r="AE24" s="3131"/>
      <c r="AF24" s="3131"/>
      <c r="AG24" s="3131"/>
      <c r="AH24" s="3131"/>
      <c r="AI24" s="3131"/>
      <c r="AJ24" s="3131"/>
      <c r="AK24" s="3131"/>
      <c r="AL24" s="3131"/>
      <c r="AM24" s="3947"/>
      <c r="AN24" s="221"/>
      <c r="AO24" s="17"/>
      <c r="AP24" s="3950"/>
      <c r="AQ24" s="3951"/>
      <c r="AR24" s="3951"/>
      <c r="AS24" s="3951"/>
      <c r="AT24" s="3951"/>
      <c r="AU24" s="3951"/>
      <c r="AV24" s="3951"/>
      <c r="AW24" s="3951"/>
      <c r="AX24" s="3951"/>
      <c r="AY24" s="3951"/>
      <c r="AZ24" s="3951"/>
      <c r="BA24" s="3951"/>
      <c r="BB24" s="3951"/>
      <c r="BC24" s="3951"/>
      <c r="BD24" s="3951"/>
      <c r="BE24" s="3951"/>
      <c r="BF24" s="3951"/>
      <c r="BG24" s="3951"/>
      <c r="BH24" s="3951"/>
      <c r="BI24" s="3951"/>
      <c r="BJ24" s="3951"/>
      <c r="BK24" s="3951"/>
      <c r="BL24" s="3951"/>
      <c r="BM24" s="3951"/>
      <c r="BN24" s="3951"/>
      <c r="BO24" s="3951"/>
      <c r="BP24" s="3951"/>
      <c r="BQ24" s="3951"/>
      <c r="BR24" s="3952"/>
    </row>
    <row r="25" spans="1:70" ht="19.5" customHeight="1">
      <c r="A25" s="245"/>
      <c r="B25" s="14"/>
      <c r="C25" s="3956"/>
      <c r="D25" s="3957"/>
      <c r="E25" s="3957"/>
      <c r="F25" s="3957"/>
      <c r="G25" s="3957"/>
      <c r="H25" s="3957"/>
      <c r="I25" s="3958"/>
      <c r="J25" s="3971"/>
      <c r="K25" s="3972"/>
      <c r="L25" s="3972"/>
      <c r="M25" s="3972"/>
      <c r="N25" s="3972"/>
      <c r="O25" s="3971"/>
      <c r="P25" s="3979"/>
      <c r="Q25" s="433" t="s">
        <v>469</v>
      </c>
      <c r="R25" s="3941"/>
      <c r="S25" s="3942"/>
      <c r="T25" s="3942"/>
      <c r="U25" s="3942"/>
      <c r="V25" s="3942"/>
      <c r="W25" s="3942"/>
      <c r="X25" s="3942"/>
      <c r="Y25" s="3942"/>
      <c r="Z25" s="3942"/>
      <c r="AA25" s="3942"/>
      <c r="AB25" s="3942"/>
      <c r="AC25" s="3942"/>
      <c r="AD25" s="3942"/>
      <c r="AE25" s="3942"/>
      <c r="AF25" s="3942"/>
      <c r="AG25" s="3942"/>
      <c r="AH25" s="3942"/>
      <c r="AI25" s="3942"/>
      <c r="AJ25" s="3942"/>
      <c r="AK25" s="3942"/>
      <c r="AL25" s="3942"/>
      <c r="AM25" s="3943"/>
      <c r="AN25" s="16"/>
      <c r="AO25" s="17"/>
      <c r="AP25" s="3953"/>
      <c r="AQ25" s="3954"/>
      <c r="AR25" s="3954"/>
      <c r="AS25" s="3954"/>
      <c r="AT25" s="3954"/>
      <c r="AU25" s="3954"/>
      <c r="AV25" s="3954"/>
      <c r="AW25" s="3954"/>
      <c r="AX25" s="3954"/>
      <c r="AY25" s="3954"/>
      <c r="AZ25" s="3954"/>
      <c r="BA25" s="3954"/>
      <c r="BB25" s="3954"/>
      <c r="BC25" s="3954"/>
      <c r="BD25" s="3954"/>
      <c r="BE25" s="3954"/>
      <c r="BF25" s="3954"/>
      <c r="BG25" s="3954"/>
      <c r="BH25" s="3954"/>
      <c r="BI25" s="3954"/>
      <c r="BJ25" s="3954"/>
      <c r="BK25" s="3954"/>
      <c r="BL25" s="3954"/>
      <c r="BM25" s="3954"/>
      <c r="BN25" s="3954"/>
      <c r="BO25" s="3954"/>
      <c r="BP25" s="3954"/>
      <c r="BQ25" s="3954"/>
      <c r="BR25" s="3955"/>
    </row>
    <row r="26" spans="1:70" ht="19.5" customHeight="1">
      <c r="A26" s="245"/>
      <c r="B26" s="14"/>
      <c r="C26" s="3935"/>
      <c r="D26" s="3936"/>
      <c r="E26" s="3936"/>
      <c r="F26" s="434" t="s">
        <v>273</v>
      </c>
      <c r="G26" s="3936"/>
      <c r="H26" s="3936"/>
      <c r="I26" s="3937"/>
      <c r="J26" s="3973"/>
      <c r="K26" s="3974"/>
      <c r="L26" s="3974"/>
      <c r="M26" s="3974"/>
      <c r="N26" s="3974"/>
      <c r="O26" s="3973"/>
      <c r="P26" s="3980"/>
      <c r="Q26" s="435" t="s">
        <v>467</v>
      </c>
      <c r="R26" s="2485"/>
      <c r="S26" s="3944"/>
      <c r="T26" s="3944"/>
      <c r="U26" s="3944"/>
      <c r="V26" s="3944"/>
      <c r="W26" s="3944"/>
      <c r="X26" s="3944"/>
      <c r="Y26" s="3944"/>
      <c r="Z26" s="3944"/>
      <c r="AA26" s="3944"/>
      <c r="AB26" s="3944"/>
      <c r="AC26" s="3944"/>
      <c r="AD26" s="3944"/>
      <c r="AE26" s="3944"/>
      <c r="AF26" s="3944"/>
      <c r="AG26" s="3944"/>
      <c r="AH26" s="3944"/>
      <c r="AI26" s="3944"/>
      <c r="AJ26" s="3944"/>
      <c r="AK26" s="3944"/>
      <c r="AL26" s="3944"/>
      <c r="AM26" s="3945"/>
      <c r="AN26" s="191"/>
      <c r="AO26" s="17"/>
      <c r="AP26" s="3959" t="s">
        <v>1006</v>
      </c>
      <c r="AQ26" s="3960"/>
      <c r="AR26" s="3960"/>
      <c r="AS26" s="3960"/>
      <c r="AT26" s="3960"/>
      <c r="AU26" s="3960"/>
      <c r="AV26" s="3960"/>
      <c r="AW26" s="3960"/>
      <c r="AX26" s="3960"/>
      <c r="AY26" s="3960"/>
      <c r="AZ26" s="3960"/>
      <c r="BA26" s="3960"/>
      <c r="BB26" s="3960"/>
      <c r="BC26" s="3960"/>
      <c r="BD26" s="3960"/>
      <c r="BE26" s="3960"/>
      <c r="BF26" s="3960"/>
      <c r="BG26" s="3960"/>
      <c r="BH26" s="3960"/>
      <c r="BI26" s="3960"/>
      <c r="BJ26" s="3960"/>
      <c r="BK26" s="3960"/>
      <c r="BL26" s="3960"/>
      <c r="BM26" s="3960"/>
      <c r="BN26" s="3960"/>
      <c r="BO26" s="3960"/>
      <c r="BP26" s="3960"/>
      <c r="BQ26" s="3960"/>
      <c r="BR26" s="3961"/>
    </row>
    <row r="27" spans="1:70" ht="19.5" customHeight="1">
      <c r="A27" s="245"/>
      <c r="B27" s="14"/>
      <c r="C27" s="3938"/>
      <c r="D27" s="3939"/>
      <c r="E27" s="3939"/>
      <c r="F27" s="3939"/>
      <c r="G27" s="3939"/>
      <c r="H27" s="3939"/>
      <c r="I27" s="3940"/>
      <c r="J27" s="3975"/>
      <c r="K27" s="3976"/>
      <c r="L27" s="3976"/>
      <c r="M27" s="3976"/>
      <c r="N27" s="3976"/>
      <c r="O27" s="3975"/>
      <c r="P27" s="3981"/>
      <c r="Q27" s="436" t="s">
        <v>468</v>
      </c>
      <c r="R27" s="3946"/>
      <c r="S27" s="3131"/>
      <c r="T27" s="3131"/>
      <c r="U27" s="3131"/>
      <c r="V27" s="3131"/>
      <c r="W27" s="3131"/>
      <c r="X27" s="3131"/>
      <c r="Y27" s="3131"/>
      <c r="Z27" s="3131"/>
      <c r="AA27" s="3131"/>
      <c r="AB27" s="3131"/>
      <c r="AC27" s="3131"/>
      <c r="AD27" s="3131"/>
      <c r="AE27" s="3131"/>
      <c r="AF27" s="3131"/>
      <c r="AG27" s="3131"/>
      <c r="AH27" s="3131"/>
      <c r="AI27" s="3131"/>
      <c r="AJ27" s="3131"/>
      <c r="AK27" s="3131"/>
      <c r="AL27" s="3131"/>
      <c r="AM27" s="3947"/>
      <c r="AN27" s="191"/>
      <c r="AO27" s="17"/>
      <c r="AP27" s="3950" t="s">
        <v>1007</v>
      </c>
      <c r="AQ27" s="3951"/>
      <c r="AR27" s="3951"/>
      <c r="AS27" s="3951"/>
      <c r="AT27" s="3951"/>
      <c r="AU27" s="3951"/>
      <c r="AV27" s="3951"/>
      <c r="AW27" s="3951"/>
      <c r="AX27" s="3951"/>
      <c r="AY27" s="3951"/>
      <c r="AZ27" s="3951"/>
      <c r="BA27" s="3951"/>
      <c r="BB27" s="3951"/>
      <c r="BC27" s="3951"/>
      <c r="BD27" s="3951"/>
      <c r="BE27" s="3951"/>
      <c r="BF27" s="3951"/>
      <c r="BG27" s="3951"/>
      <c r="BH27" s="3951"/>
      <c r="BI27" s="3951"/>
      <c r="BJ27" s="3951"/>
      <c r="BK27" s="3951"/>
      <c r="BL27" s="3951"/>
      <c r="BM27" s="3951"/>
      <c r="BN27" s="3951"/>
      <c r="BO27" s="3951"/>
      <c r="BP27" s="3951"/>
      <c r="BQ27" s="3951"/>
      <c r="BR27" s="3952"/>
    </row>
    <row r="28" spans="1:70" ht="19.5" customHeight="1">
      <c r="A28" s="245"/>
      <c r="B28" s="14"/>
      <c r="C28" s="3956"/>
      <c r="D28" s="3957"/>
      <c r="E28" s="3957"/>
      <c r="F28" s="3957"/>
      <c r="G28" s="3957"/>
      <c r="H28" s="3957"/>
      <c r="I28" s="3958"/>
      <c r="J28" s="3971"/>
      <c r="K28" s="3972"/>
      <c r="L28" s="3972"/>
      <c r="M28" s="3972"/>
      <c r="N28" s="3972"/>
      <c r="O28" s="3971"/>
      <c r="P28" s="3979"/>
      <c r="Q28" s="433" t="s">
        <v>469</v>
      </c>
      <c r="R28" s="3941"/>
      <c r="S28" s="3942"/>
      <c r="T28" s="3942"/>
      <c r="U28" s="3942"/>
      <c r="V28" s="3942"/>
      <c r="W28" s="3942"/>
      <c r="X28" s="3942"/>
      <c r="Y28" s="3942"/>
      <c r="Z28" s="3942"/>
      <c r="AA28" s="3942"/>
      <c r="AB28" s="3942"/>
      <c r="AC28" s="3942"/>
      <c r="AD28" s="3942"/>
      <c r="AE28" s="3942"/>
      <c r="AF28" s="3942"/>
      <c r="AG28" s="3942"/>
      <c r="AH28" s="3942"/>
      <c r="AI28" s="3942"/>
      <c r="AJ28" s="3942"/>
      <c r="AK28" s="3942"/>
      <c r="AL28" s="3942"/>
      <c r="AM28" s="3943"/>
      <c r="AN28" s="191"/>
      <c r="AO28" s="17"/>
      <c r="AP28" s="3950"/>
      <c r="AQ28" s="3951"/>
      <c r="AR28" s="3951"/>
      <c r="AS28" s="3951"/>
      <c r="AT28" s="3951"/>
      <c r="AU28" s="3951"/>
      <c r="AV28" s="3951"/>
      <c r="AW28" s="3951"/>
      <c r="AX28" s="3951"/>
      <c r="AY28" s="3951"/>
      <c r="AZ28" s="3951"/>
      <c r="BA28" s="3951"/>
      <c r="BB28" s="3951"/>
      <c r="BC28" s="3951"/>
      <c r="BD28" s="3951"/>
      <c r="BE28" s="3951"/>
      <c r="BF28" s="3951"/>
      <c r="BG28" s="3951"/>
      <c r="BH28" s="3951"/>
      <c r="BI28" s="3951"/>
      <c r="BJ28" s="3951"/>
      <c r="BK28" s="3951"/>
      <c r="BL28" s="3951"/>
      <c r="BM28" s="3951"/>
      <c r="BN28" s="3951"/>
      <c r="BO28" s="3951"/>
      <c r="BP28" s="3951"/>
      <c r="BQ28" s="3951"/>
      <c r="BR28" s="3952"/>
    </row>
    <row r="29" spans="1:70" ht="19.5" customHeight="1">
      <c r="A29" s="245"/>
      <c r="B29" s="14"/>
      <c r="C29" s="3935"/>
      <c r="D29" s="3936"/>
      <c r="E29" s="3936"/>
      <c r="F29" s="434" t="s">
        <v>273</v>
      </c>
      <c r="G29" s="3936"/>
      <c r="H29" s="3936"/>
      <c r="I29" s="3937"/>
      <c r="J29" s="3973"/>
      <c r="K29" s="3974"/>
      <c r="L29" s="3974"/>
      <c r="M29" s="3974"/>
      <c r="N29" s="3974"/>
      <c r="O29" s="3973"/>
      <c r="P29" s="3980"/>
      <c r="Q29" s="435" t="s">
        <v>467</v>
      </c>
      <c r="R29" s="2485"/>
      <c r="S29" s="3944"/>
      <c r="T29" s="3944"/>
      <c r="U29" s="3944"/>
      <c r="V29" s="3944"/>
      <c r="W29" s="3944"/>
      <c r="X29" s="3944"/>
      <c r="Y29" s="3944"/>
      <c r="Z29" s="3944"/>
      <c r="AA29" s="3944"/>
      <c r="AB29" s="3944"/>
      <c r="AC29" s="3944"/>
      <c r="AD29" s="3944"/>
      <c r="AE29" s="3944"/>
      <c r="AF29" s="3944"/>
      <c r="AG29" s="3944"/>
      <c r="AH29" s="3944"/>
      <c r="AI29" s="3944"/>
      <c r="AJ29" s="3944"/>
      <c r="AK29" s="3944"/>
      <c r="AL29" s="3944"/>
      <c r="AM29" s="3945"/>
      <c r="AN29" s="191"/>
      <c r="AO29" s="17"/>
      <c r="AP29" s="3950"/>
      <c r="AQ29" s="3951"/>
      <c r="AR29" s="3951"/>
      <c r="AS29" s="3951"/>
      <c r="AT29" s="3951"/>
      <c r="AU29" s="3951"/>
      <c r="AV29" s="3951"/>
      <c r="AW29" s="3951"/>
      <c r="AX29" s="3951"/>
      <c r="AY29" s="3951"/>
      <c r="AZ29" s="3951"/>
      <c r="BA29" s="3951"/>
      <c r="BB29" s="3951"/>
      <c r="BC29" s="3951"/>
      <c r="BD29" s="3951"/>
      <c r="BE29" s="3951"/>
      <c r="BF29" s="3951"/>
      <c r="BG29" s="3951"/>
      <c r="BH29" s="3951"/>
      <c r="BI29" s="3951"/>
      <c r="BJ29" s="3951"/>
      <c r="BK29" s="3951"/>
      <c r="BL29" s="3951"/>
      <c r="BM29" s="3951"/>
      <c r="BN29" s="3951"/>
      <c r="BO29" s="3951"/>
      <c r="BP29" s="3951"/>
      <c r="BQ29" s="3951"/>
      <c r="BR29" s="3952"/>
    </row>
    <row r="30" spans="1:70" ht="19.5" customHeight="1">
      <c r="A30" s="245"/>
      <c r="B30" s="14"/>
      <c r="C30" s="3938"/>
      <c r="D30" s="3939"/>
      <c r="E30" s="3939"/>
      <c r="F30" s="3939"/>
      <c r="G30" s="3939"/>
      <c r="H30" s="3939"/>
      <c r="I30" s="3940"/>
      <c r="J30" s="3975"/>
      <c r="K30" s="3976"/>
      <c r="L30" s="3976"/>
      <c r="M30" s="3976"/>
      <c r="N30" s="3976"/>
      <c r="O30" s="3975"/>
      <c r="P30" s="3981"/>
      <c r="Q30" s="436" t="s">
        <v>468</v>
      </c>
      <c r="R30" s="3946"/>
      <c r="S30" s="3131"/>
      <c r="T30" s="3131"/>
      <c r="U30" s="3131"/>
      <c r="V30" s="3131"/>
      <c r="W30" s="3131"/>
      <c r="X30" s="3131"/>
      <c r="Y30" s="3131"/>
      <c r="Z30" s="3131"/>
      <c r="AA30" s="3131"/>
      <c r="AB30" s="3131"/>
      <c r="AC30" s="3131"/>
      <c r="AD30" s="3131"/>
      <c r="AE30" s="3131"/>
      <c r="AF30" s="3131"/>
      <c r="AG30" s="3131"/>
      <c r="AH30" s="3131"/>
      <c r="AI30" s="3131"/>
      <c r="AJ30" s="3131"/>
      <c r="AK30" s="3131"/>
      <c r="AL30" s="3131"/>
      <c r="AM30" s="3947"/>
      <c r="AN30" s="191"/>
      <c r="AO30" s="17"/>
      <c r="AP30" s="3950"/>
      <c r="AQ30" s="3951"/>
      <c r="AR30" s="3951"/>
      <c r="AS30" s="3951"/>
      <c r="AT30" s="3951"/>
      <c r="AU30" s="3951"/>
      <c r="AV30" s="3951"/>
      <c r="AW30" s="3951"/>
      <c r="AX30" s="3951"/>
      <c r="AY30" s="3951"/>
      <c r="AZ30" s="3951"/>
      <c r="BA30" s="3951"/>
      <c r="BB30" s="3951"/>
      <c r="BC30" s="3951"/>
      <c r="BD30" s="3951"/>
      <c r="BE30" s="3951"/>
      <c r="BF30" s="3951"/>
      <c r="BG30" s="3951"/>
      <c r="BH30" s="3951"/>
      <c r="BI30" s="3951"/>
      <c r="BJ30" s="3951"/>
      <c r="BK30" s="3951"/>
      <c r="BL30" s="3951"/>
      <c r="BM30" s="3951"/>
      <c r="BN30" s="3951"/>
      <c r="BO30" s="3951"/>
      <c r="BP30" s="3951"/>
      <c r="BQ30" s="3951"/>
      <c r="BR30" s="3952"/>
    </row>
    <row r="31" spans="1:70" ht="19.5" customHeight="1">
      <c r="A31" s="245"/>
      <c r="B31" s="14"/>
      <c r="C31" s="3956"/>
      <c r="D31" s="3957"/>
      <c r="E31" s="3957"/>
      <c r="F31" s="3957"/>
      <c r="G31" s="3957"/>
      <c r="H31" s="3957"/>
      <c r="I31" s="3958"/>
      <c r="J31" s="3971"/>
      <c r="K31" s="3972"/>
      <c r="L31" s="3972"/>
      <c r="M31" s="3972"/>
      <c r="N31" s="3972"/>
      <c r="O31" s="3971"/>
      <c r="P31" s="3979"/>
      <c r="Q31" s="433" t="s">
        <v>469</v>
      </c>
      <c r="R31" s="3941"/>
      <c r="S31" s="3942"/>
      <c r="T31" s="3942"/>
      <c r="U31" s="3942"/>
      <c r="V31" s="3942"/>
      <c r="W31" s="3942"/>
      <c r="X31" s="3942"/>
      <c r="Y31" s="3942"/>
      <c r="Z31" s="3942"/>
      <c r="AA31" s="3942"/>
      <c r="AB31" s="3942"/>
      <c r="AC31" s="3942"/>
      <c r="AD31" s="3942"/>
      <c r="AE31" s="3942"/>
      <c r="AF31" s="3942"/>
      <c r="AG31" s="3942"/>
      <c r="AH31" s="3942"/>
      <c r="AI31" s="3942"/>
      <c r="AJ31" s="3942"/>
      <c r="AK31" s="3942"/>
      <c r="AL31" s="3942"/>
      <c r="AM31" s="3943"/>
      <c r="AN31" s="191"/>
      <c r="AO31" s="17"/>
      <c r="AP31" s="3950"/>
      <c r="AQ31" s="3951"/>
      <c r="AR31" s="3951"/>
      <c r="AS31" s="3951"/>
      <c r="AT31" s="3951"/>
      <c r="AU31" s="3951"/>
      <c r="AV31" s="3951"/>
      <c r="AW31" s="3951"/>
      <c r="AX31" s="3951"/>
      <c r="AY31" s="3951"/>
      <c r="AZ31" s="3951"/>
      <c r="BA31" s="3951"/>
      <c r="BB31" s="3951"/>
      <c r="BC31" s="3951"/>
      <c r="BD31" s="3951"/>
      <c r="BE31" s="3951"/>
      <c r="BF31" s="3951"/>
      <c r="BG31" s="3951"/>
      <c r="BH31" s="3951"/>
      <c r="BI31" s="3951"/>
      <c r="BJ31" s="3951"/>
      <c r="BK31" s="3951"/>
      <c r="BL31" s="3951"/>
      <c r="BM31" s="3951"/>
      <c r="BN31" s="3951"/>
      <c r="BO31" s="3951"/>
      <c r="BP31" s="3951"/>
      <c r="BQ31" s="3951"/>
      <c r="BR31" s="3952"/>
    </row>
    <row r="32" spans="1:70" ht="19.5" customHeight="1">
      <c r="A32" s="245"/>
      <c r="B32" s="14"/>
      <c r="C32" s="3935"/>
      <c r="D32" s="3936"/>
      <c r="E32" s="3936"/>
      <c r="F32" s="434" t="s">
        <v>273</v>
      </c>
      <c r="G32" s="3936"/>
      <c r="H32" s="3936"/>
      <c r="I32" s="3937"/>
      <c r="J32" s="3973"/>
      <c r="K32" s="3974"/>
      <c r="L32" s="3974"/>
      <c r="M32" s="3974"/>
      <c r="N32" s="3974"/>
      <c r="O32" s="3973"/>
      <c r="P32" s="3980"/>
      <c r="Q32" s="435" t="s">
        <v>467</v>
      </c>
      <c r="R32" s="2485"/>
      <c r="S32" s="3944"/>
      <c r="T32" s="3944"/>
      <c r="U32" s="3944"/>
      <c r="V32" s="3944"/>
      <c r="W32" s="3944"/>
      <c r="X32" s="3944"/>
      <c r="Y32" s="3944"/>
      <c r="Z32" s="3944"/>
      <c r="AA32" s="3944"/>
      <c r="AB32" s="3944"/>
      <c r="AC32" s="3944"/>
      <c r="AD32" s="3944"/>
      <c r="AE32" s="3944"/>
      <c r="AF32" s="3944"/>
      <c r="AG32" s="3944"/>
      <c r="AH32" s="3944"/>
      <c r="AI32" s="3944"/>
      <c r="AJ32" s="3944"/>
      <c r="AK32" s="3944"/>
      <c r="AL32" s="3944"/>
      <c r="AM32" s="3945"/>
      <c r="AN32" s="191"/>
      <c r="AO32" s="17"/>
      <c r="AP32" s="3953"/>
      <c r="AQ32" s="3954"/>
      <c r="AR32" s="3954"/>
      <c r="AS32" s="3954"/>
      <c r="AT32" s="3954"/>
      <c r="AU32" s="3954"/>
      <c r="AV32" s="3954"/>
      <c r="AW32" s="3954"/>
      <c r="AX32" s="3954"/>
      <c r="AY32" s="3954"/>
      <c r="AZ32" s="3954"/>
      <c r="BA32" s="3954"/>
      <c r="BB32" s="3954"/>
      <c r="BC32" s="3954"/>
      <c r="BD32" s="3954"/>
      <c r="BE32" s="3954"/>
      <c r="BF32" s="3954"/>
      <c r="BG32" s="3954"/>
      <c r="BH32" s="3954"/>
      <c r="BI32" s="3954"/>
      <c r="BJ32" s="3954"/>
      <c r="BK32" s="3954"/>
      <c r="BL32" s="3954"/>
      <c r="BM32" s="3954"/>
      <c r="BN32" s="3954"/>
      <c r="BO32" s="3954"/>
      <c r="BP32" s="3954"/>
      <c r="BQ32" s="3954"/>
      <c r="BR32" s="3955"/>
    </row>
    <row r="33" spans="1:41" ht="19.5" customHeight="1">
      <c r="A33" s="245"/>
      <c r="B33" s="14"/>
      <c r="C33" s="3938"/>
      <c r="D33" s="3939"/>
      <c r="E33" s="3939"/>
      <c r="F33" s="3939"/>
      <c r="G33" s="3939"/>
      <c r="H33" s="3939"/>
      <c r="I33" s="3940"/>
      <c r="J33" s="3975"/>
      <c r="K33" s="3976"/>
      <c r="L33" s="3976"/>
      <c r="M33" s="3976"/>
      <c r="N33" s="3976"/>
      <c r="O33" s="3975"/>
      <c r="P33" s="3981"/>
      <c r="Q33" s="436" t="s">
        <v>468</v>
      </c>
      <c r="R33" s="3946"/>
      <c r="S33" s="3131"/>
      <c r="T33" s="3131"/>
      <c r="U33" s="3131"/>
      <c r="V33" s="3131"/>
      <c r="W33" s="3131"/>
      <c r="X33" s="3131"/>
      <c r="Y33" s="3131"/>
      <c r="Z33" s="3131"/>
      <c r="AA33" s="3131"/>
      <c r="AB33" s="3131"/>
      <c r="AC33" s="3131"/>
      <c r="AD33" s="3131"/>
      <c r="AE33" s="3131"/>
      <c r="AF33" s="3131"/>
      <c r="AG33" s="3131"/>
      <c r="AH33" s="3131"/>
      <c r="AI33" s="3131"/>
      <c r="AJ33" s="3131"/>
      <c r="AK33" s="3131"/>
      <c r="AL33" s="3131"/>
      <c r="AM33" s="3947"/>
      <c r="AN33" s="191"/>
      <c r="AO33" s="17"/>
    </row>
    <row r="34" spans="1:41" ht="19.5" customHeight="1">
      <c r="A34" s="245"/>
      <c r="B34" s="14"/>
      <c r="C34" s="3956"/>
      <c r="D34" s="3957"/>
      <c r="E34" s="3957"/>
      <c r="F34" s="3957"/>
      <c r="G34" s="3957"/>
      <c r="H34" s="3957"/>
      <c r="I34" s="3958"/>
      <c r="J34" s="3971"/>
      <c r="K34" s="3972"/>
      <c r="L34" s="3972"/>
      <c r="M34" s="3972"/>
      <c r="N34" s="3972"/>
      <c r="O34" s="3971"/>
      <c r="P34" s="3979"/>
      <c r="Q34" s="433" t="s">
        <v>469</v>
      </c>
      <c r="R34" s="3941"/>
      <c r="S34" s="3942"/>
      <c r="T34" s="3942"/>
      <c r="U34" s="3942"/>
      <c r="V34" s="3942"/>
      <c r="W34" s="3942"/>
      <c r="X34" s="3942"/>
      <c r="Y34" s="3942"/>
      <c r="Z34" s="3942"/>
      <c r="AA34" s="3942"/>
      <c r="AB34" s="3942"/>
      <c r="AC34" s="3942"/>
      <c r="AD34" s="3942"/>
      <c r="AE34" s="3942"/>
      <c r="AF34" s="3942"/>
      <c r="AG34" s="3942"/>
      <c r="AH34" s="3942"/>
      <c r="AI34" s="3942"/>
      <c r="AJ34" s="3942"/>
      <c r="AK34" s="3942"/>
      <c r="AL34" s="3942"/>
      <c r="AM34" s="3943"/>
      <c r="AN34" s="191"/>
      <c r="AO34" s="17"/>
    </row>
    <row r="35" spans="1:41" ht="19.5" customHeight="1">
      <c r="A35" s="245"/>
      <c r="B35" s="14"/>
      <c r="C35" s="3935"/>
      <c r="D35" s="3936"/>
      <c r="E35" s="3936"/>
      <c r="F35" s="434" t="s">
        <v>273</v>
      </c>
      <c r="G35" s="3936"/>
      <c r="H35" s="3936"/>
      <c r="I35" s="3937"/>
      <c r="J35" s="3973"/>
      <c r="K35" s="3974"/>
      <c r="L35" s="3974"/>
      <c r="M35" s="3974"/>
      <c r="N35" s="3974"/>
      <c r="O35" s="3973"/>
      <c r="P35" s="3980"/>
      <c r="Q35" s="435" t="s">
        <v>467</v>
      </c>
      <c r="R35" s="2485"/>
      <c r="S35" s="3944"/>
      <c r="T35" s="3944"/>
      <c r="U35" s="3944"/>
      <c r="V35" s="3944"/>
      <c r="W35" s="3944"/>
      <c r="X35" s="3944"/>
      <c r="Y35" s="3944"/>
      <c r="Z35" s="3944"/>
      <c r="AA35" s="3944"/>
      <c r="AB35" s="3944"/>
      <c r="AC35" s="3944"/>
      <c r="AD35" s="3944"/>
      <c r="AE35" s="3944"/>
      <c r="AF35" s="3944"/>
      <c r="AG35" s="3944"/>
      <c r="AH35" s="3944"/>
      <c r="AI35" s="3944"/>
      <c r="AJ35" s="3944"/>
      <c r="AK35" s="3944"/>
      <c r="AL35" s="3944"/>
      <c r="AM35" s="3945"/>
      <c r="AN35" s="191"/>
      <c r="AO35" s="17"/>
    </row>
    <row r="36" spans="1:41" ht="19.5" customHeight="1">
      <c r="A36" s="245"/>
      <c r="B36" s="14"/>
      <c r="C36" s="3938"/>
      <c r="D36" s="3939"/>
      <c r="E36" s="3939"/>
      <c r="F36" s="3939"/>
      <c r="G36" s="3939"/>
      <c r="H36" s="3939"/>
      <c r="I36" s="3940"/>
      <c r="J36" s="3975"/>
      <c r="K36" s="3976"/>
      <c r="L36" s="3976"/>
      <c r="M36" s="3976"/>
      <c r="N36" s="3976"/>
      <c r="O36" s="3975"/>
      <c r="P36" s="3981"/>
      <c r="Q36" s="436" t="s">
        <v>468</v>
      </c>
      <c r="R36" s="3946"/>
      <c r="S36" s="3131"/>
      <c r="T36" s="3131"/>
      <c r="U36" s="3131"/>
      <c r="V36" s="3131"/>
      <c r="W36" s="3131"/>
      <c r="X36" s="3131"/>
      <c r="Y36" s="3131"/>
      <c r="Z36" s="3131"/>
      <c r="AA36" s="3131"/>
      <c r="AB36" s="3131"/>
      <c r="AC36" s="3131"/>
      <c r="AD36" s="3131"/>
      <c r="AE36" s="3131"/>
      <c r="AF36" s="3131"/>
      <c r="AG36" s="3131"/>
      <c r="AH36" s="3131"/>
      <c r="AI36" s="3131"/>
      <c r="AJ36" s="3131"/>
      <c r="AK36" s="3131"/>
      <c r="AL36" s="3131"/>
      <c r="AM36" s="3947"/>
      <c r="AN36" s="191"/>
      <c r="AO36" s="17"/>
    </row>
    <row r="37" spans="1:41" ht="19.5" customHeight="1">
      <c r="A37" s="245"/>
      <c r="B37" s="14"/>
      <c r="C37" s="3956"/>
      <c r="D37" s="3957"/>
      <c r="E37" s="3957"/>
      <c r="F37" s="3957"/>
      <c r="G37" s="3957"/>
      <c r="H37" s="3957"/>
      <c r="I37" s="3958"/>
      <c r="J37" s="3971"/>
      <c r="K37" s="3972"/>
      <c r="L37" s="3972"/>
      <c r="M37" s="3972"/>
      <c r="N37" s="3972"/>
      <c r="O37" s="3971"/>
      <c r="P37" s="3979"/>
      <c r="Q37" s="433" t="s">
        <v>469</v>
      </c>
      <c r="R37" s="3941"/>
      <c r="S37" s="3942"/>
      <c r="T37" s="3942"/>
      <c r="U37" s="3942"/>
      <c r="V37" s="3942"/>
      <c r="W37" s="3942"/>
      <c r="X37" s="3942"/>
      <c r="Y37" s="3942"/>
      <c r="Z37" s="3942"/>
      <c r="AA37" s="3942"/>
      <c r="AB37" s="3942"/>
      <c r="AC37" s="3942"/>
      <c r="AD37" s="3942"/>
      <c r="AE37" s="3942"/>
      <c r="AF37" s="3942"/>
      <c r="AG37" s="3942"/>
      <c r="AH37" s="3942"/>
      <c r="AI37" s="3942"/>
      <c r="AJ37" s="3942"/>
      <c r="AK37" s="3942"/>
      <c r="AL37" s="3942"/>
      <c r="AM37" s="3943"/>
      <c r="AN37" s="191"/>
      <c r="AO37" s="17"/>
    </row>
    <row r="38" spans="1:41" ht="19.5" customHeight="1">
      <c r="A38" s="245"/>
      <c r="B38" s="14"/>
      <c r="C38" s="3935"/>
      <c r="D38" s="3936"/>
      <c r="E38" s="3936"/>
      <c r="F38" s="434" t="s">
        <v>273</v>
      </c>
      <c r="G38" s="3936"/>
      <c r="H38" s="3936"/>
      <c r="I38" s="3937"/>
      <c r="J38" s="3973"/>
      <c r="K38" s="3974"/>
      <c r="L38" s="3974"/>
      <c r="M38" s="3974"/>
      <c r="N38" s="3974"/>
      <c r="O38" s="3973"/>
      <c r="P38" s="3980"/>
      <c r="Q38" s="435" t="s">
        <v>467</v>
      </c>
      <c r="R38" s="2485"/>
      <c r="S38" s="3944"/>
      <c r="T38" s="3944"/>
      <c r="U38" s="3944"/>
      <c r="V38" s="3944"/>
      <c r="W38" s="3944"/>
      <c r="X38" s="3944"/>
      <c r="Y38" s="3944"/>
      <c r="Z38" s="3944"/>
      <c r="AA38" s="3944"/>
      <c r="AB38" s="3944"/>
      <c r="AC38" s="3944"/>
      <c r="AD38" s="3944"/>
      <c r="AE38" s="3944"/>
      <c r="AF38" s="3944"/>
      <c r="AG38" s="3944"/>
      <c r="AH38" s="3944"/>
      <c r="AI38" s="3944"/>
      <c r="AJ38" s="3944"/>
      <c r="AK38" s="3944"/>
      <c r="AL38" s="3944"/>
      <c r="AM38" s="3945"/>
      <c r="AN38" s="191"/>
      <c r="AO38" s="17"/>
    </row>
    <row r="39" spans="1:41" ht="19.5" customHeight="1">
      <c r="A39" s="245"/>
      <c r="B39" s="14"/>
      <c r="C39" s="3938"/>
      <c r="D39" s="3939"/>
      <c r="E39" s="3939"/>
      <c r="F39" s="3939"/>
      <c r="G39" s="3939"/>
      <c r="H39" s="3939"/>
      <c r="I39" s="3940"/>
      <c r="J39" s="3975"/>
      <c r="K39" s="3976"/>
      <c r="L39" s="3976"/>
      <c r="M39" s="3976"/>
      <c r="N39" s="3976"/>
      <c r="O39" s="3975"/>
      <c r="P39" s="3981"/>
      <c r="Q39" s="436" t="s">
        <v>468</v>
      </c>
      <c r="R39" s="3946"/>
      <c r="S39" s="3131"/>
      <c r="T39" s="3131"/>
      <c r="U39" s="3131"/>
      <c r="V39" s="3131"/>
      <c r="W39" s="3131"/>
      <c r="X39" s="3131"/>
      <c r="Y39" s="3131"/>
      <c r="Z39" s="3131"/>
      <c r="AA39" s="3131"/>
      <c r="AB39" s="3131"/>
      <c r="AC39" s="3131"/>
      <c r="AD39" s="3131"/>
      <c r="AE39" s="3131"/>
      <c r="AF39" s="3131"/>
      <c r="AG39" s="3131"/>
      <c r="AH39" s="3131"/>
      <c r="AI39" s="3131"/>
      <c r="AJ39" s="3131"/>
      <c r="AK39" s="3131"/>
      <c r="AL39" s="3131"/>
      <c r="AM39" s="3947"/>
      <c r="AN39" s="191"/>
      <c r="AO39" s="17"/>
    </row>
    <row r="40" spans="1:41" ht="19.5" customHeight="1">
      <c r="A40" s="245"/>
      <c r="B40" s="14"/>
      <c r="C40" s="3956"/>
      <c r="D40" s="3957"/>
      <c r="E40" s="3957"/>
      <c r="F40" s="3957"/>
      <c r="G40" s="3957"/>
      <c r="H40" s="3957"/>
      <c r="I40" s="3958"/>
      <c r="J40" s="3971"/>
      <c r="K40" s="3972"/>
      <c r="L40" s="3972"/>
      <c r="M40" s="3972"/>
      <c r="N40" s="3972"/>
      <c r="O40" s="3971"/>
      <c r="P40" s="3979"/>
      <c r="Q40" s="433" t="s">
        <v>469</v>
      </c>
      <c r="R40" s="3941"/>
      <c r="S40" s="3942"/>
      <c r="T40" s="3942"/>
      <c r="U40" s="3942"/>
      <c r="V40" s="3942"/>
      <c r="W40" s="3942"/>
      <c r="X40" s="3942"/>
      <c r="Y40" s="3942"/>
      <c r="Z40" s="3942"/>
      <c r="AA40" s="3942"/>
      <c r="AB40" s="3942"/>
      <c r="AC40" s="3942"/>
      <c r="AD40" s="3942"/>
      <c r="AE40" s="3942"/>
      <c r="AF40" s="3942"/>
      <c r="AG40" s="3942"/>
      <c r="AH40" s="3942"/>
      <c r="AI40" s="3942"/>
      <c r="AJ40" s="3942"/>
      <c r="AK40" s="3942"/>
      <c r="AL40" s="3942"/>
      <c r="AM40" s="3943"/>
      <c r="AN40" s="191"/>
      <c r="AO40" s="17"/>
    </row>
    <row r="41" spans="1:41" ht="19.5" customHeight="1">
      <c r="A41" s="245"/>
      <c r="B41" s="14"/>
      <c r="C41" s="3935"/>
      <c r="D41" s="3936"/>
      <c r="E41" s="3936"/>
      <c r="F41" s="434" t="s">
        <v>273</v>
      </c>
      <c r="G41" s="3936"/>
      <c r="H41" s="3936"/>
      <c r="I41" s="3937"/>
      <c r="J41" s="3973"/>
      <c r="K41" s="3974"/>
      <c r="L41" s="3974"/>
      <c r="M41" s="3974"/>
      <c r="N41" s="3974"/>
      <c r="O41" s="3973"/>
      <c r="P41" s="3980"/>
      <c r="Q41" s="435" t="s">
        <v>467</v>
      </c>
      <c r="R41" s="2485"/>
      <c r="S41" s="3944"/>
      <c r="T41" s="3944"/>
      <c r="U41" s="3944"/>
      <c r="V41" s="3944"/>
      <c r="W41" s="3944"/>
      <c r="X41" s="3944"/>
      <c r="Y41" s="3944"/>
      <c r="Z41" s="3944"/>
      <c r="AA41" s="3944"/>
      <c r="AB41" s="3944"/>
      <c r="AC41" s="3944"/>
      <c r="AD41" s="3944"/>
      <c r="AE41" s="3944"/>
      <c r="AF41" s="3944"/>
      <c r="AG41" s="3944"/>
      <c r="AH41" s="3944"/>
      <c r="AI41" s="3944"/>
      <c r="AJ41" s="3944"/>
      <c r="AK41" s="3944"/>
      <c r="AL41" s="3944"/>
      <c r="AM41" s="3945"/>
      <c r="AN41" s="191"/>
      <c r="AO41" s="17"/>
    </row>
    <row r="42" spans="1:41" ht="19.5" customHeight="1">
      <c r="A42" s="245"/>
      <c r="B42" s="14"/>
      <c r="C42" s="3938"/>
      <c r="D42" s="3939"/>
      <c r="E42" s="3939"/>
      <c r="F42" s="3939"/>
      <c r="G42" s="3939"/>
      <c r="H42" s="3939"/>
      <c r="I42" s="3940"/>
      <c r="J42" s="3975"/>
      <c r="K42" s="3976"/>
      <c r="L42" s="3976"/>
      <c r="M42" s="3976"/>
      <c r="N42" s="3976"/>
      <c r="O42" s="3975"/>
      <c r="P42" s="3981"/>
      <c r="Q42" s="436" t="s">
        <v>468</v>
      </c>
      <c r="R42" s="3946"/>
      <c r="S42" s="3131"/>
      <c r="T42" s="3131"/>
      <c r="U42" s="3131"/>
      <c r="V42" s="3131"/>
      <c r="W42" s="3131"/>
      <c r="X42" s="3131"/>
      <c r="Y42" s="3131"/>
      <c r="Z42" s="3131"/>
      <c r="AA42" s="3131"/>
      <c r="AB42" s="3131"/>
      <c r="AC42" s="3131"/>
      <c r="AD42" s="3131"/>
      <c r="AE42" s="3131"/>
      <c r="AF42" s="3131"/>
      <c r="AG42" s="3131"/>
      <c r="AH42" s="3131"/>
      <c r="AI42" s="3131"/>
      <c r="AJ42" s="3131"/>
      <c r="AK42" s="3131"/>
      <c r="AL42" s="3131"/>
      <c r="AM42" s="3947"/>
      <c r="AN42" s="191"/>
      <c r="AO42" s="17"/>
    </row>
    <row r="43" spans="1:41" ht="19.5" customHeight="1">
      <c r="A43" s="245"/>
      <c r="B43" s="14"/>
      <c r="C43" s="3956"/>
      <c r="D43" s="3957"/>
      <c r="E43" s="3957"/>
      <c r="F43" s="3957"/>
      <c r="G43" s="3957"/>
      <c r="H43" s="3957"/>
      <c r="I43" s="3958"/>
      <c r="J43" s="3971"/>
      <c r="K43" s="3972"/>
      <c r="L43" s="3972"/>
      <c r="M43" s="3972"/>
      <c r="N43" s="3972"/>
      <c r="O43" s="3971"/>
      <c r="P43" s="3979"/>
      <c r="Q43" s="433" t="s">
        <v>469</v>
      </c>
      <c r="R43" s="3941"/>
      <c r="S43" s="3942"/>
      <c r="T43" s="3942"/>
      <c r="U43" s="3942"/>
      <c r="V43" s="3942"/>
      <c r="W43" s="3942"/>
      <c r="X43" s="3942"/>
      <c r="Y43" s="3942"/>
      <c r="Z43" s="3942"/>
      <c r="AA43" s="3942"/>
      <c r="AB43" s="3942"/>
      <c r="AC43" s="3942"/>
      <c r="AD43" s="3942"/>
      <c r="AE43" s="3942"/>
      <c r="AF43" s="3942"/>
      <c r="AG43" s="3942"/>
      <c r="AH43" s="3942"/>
      <c r="AI43" s="3942"/>
      <c r="AJ43" s="3942"/>
      <c r="AK43" s="3942"/>
      <c r="AL43" s="3942"/>
      <c r="AM43" s="3943"/>
      <c r="AN43" s="191"/>
      <c r="AO43" s="17"/>
    </row>
    <row r="44" spans="1:41" ht="19.5" customHeight="1">
      <c r="A44" s="245"/>
      <c r="B44" s="14"/>
      <c r="C44" s="3935"/>
      <c r="D44" s="3936"/>
      <c r="E44" s="3936"/>
      <c r="F44" s="434" t="s">
        <v>273</v>
      </c>
      <c r="G44" s="3936"/>
      <c r="H44" s="3936"/>
      <c r="I44" s="3937"/>
      <c r="J44" s="3973"/>
      <c r="K44" s="3974"/>
      <c r="L44" s="3974"/>
      <c r="M44" s="3974"/>
      <c r="N44" s="3974"/>
      <c r="O44" s="3973"/>
      <c r="P44" s="3980"/>
      <c r="Q44" s="435" t="s">
        <v>467</v>
      </c>
      <c r="R44" s="2485"/>
      <c r="S44" s="3944"/>
      <c r="T44" s="3944"/>
      <c r="U44" s="3944"/>
      <c r="V44" s="3944"/>
      <c r="W44" s="3944"/>
      <c r="X44" s="3944"/>
      <c r="Y44" s="3944"/>
      <c r="Z44" s="3944"/>
      <c r="AA44" s="3944"/>
      <c r="AB44" s="3944"/>
      <c r="AC44" s="3944"/>
      <c r="AD44" s="3944"/>
      <c r="AE44" s="3944"/>
      <c r="AF44" s="3944"/>
      <c r="AG44" s="3944"/>
      <c r="AH44" s="3944"/>
      <c r="AI44" s="3944"/>
      <c r="AJ44" s="3944"/>
      <c r="AK44" s="3944"/>
      <c r="AL44" s="3944"/>
      <c r="AM44" s="3945"/>
      <c r="AN44" s="191"/>
      <c r="AO44" s="17"/>
    </row>
    <row r="45" spans="1:41" ht="19.5" customHeight="1">
      <c r="A45" s="245"/>
      <c r="B45" s="14"/>
      <c r="C45" s="3938"/>
      <c r="D45" s="3939"/>
      <c r="E45" s="3939"/>
      <c r="F45" s="3939"/>
      <c r="G45" s="3939"/>
      <c r="H45" s="3939"/>
      <c r="I45" s="3940"/>
      <c r="J45" s="3975"/>
      <c r="K45" s="3976"/>
      <c r="L45" s="3976"/>
      <c r="M45" s="3976"/>
      <c r="N45" s="3976"/>
      <c r="O45" s="3975"/>
      <c r="P45" s="3981"/>
      <c r="Q45" s="436" t="s">
        <v>468</v>
      </c>
      <c r="R45" s="3946"/>
      <c r="S45" s="3131"/>
      <c r="T45" s="3131"/>
      <c r="U45" s="3131"/>
      <c r="V45" s="3131"/>
      <c r="W45" s="3131"/>
      <c r="X45" s="3131"/>
      <c r="Y45" s="3131"/>
      <c r="Z45" s="3131"/>
      <c r="AA45" s="3131"/>
      <c r="AB45" s="3131"/>
      <c r="AC45" s="3131"/>
      <c r="AD45" s="3131"/>
      <c r="AE45" s="3131"/>
      <c r="AF45" s="3131"/>
      <c r="AG45" s="3131"/>
      <c r="AH45" s="3131"/>
      <c r="AI45" s="3131"/>
      <c r="AJ45" s="3131"/>
      <c r="AK45" s="3131"/>
      <c r="AL45" s="3131"/>
      <c r="AM45" s="3947"/>
      <c r="AN45" s="191"/>
      <c r="AO45" s="17"/>
    </row>
    <row r="46" spans="1:41" ht="19.5" customHeight="1">
      <c r="A46" s="245"/>
      <c r="B46" s="14"/>
      <c r="C46" s="3956"/>
      <c r="D46" s="3957"/>
      <c r="E46" s="3957"/>
      <c r="F46" s="3957"/>
      <c r="G46" s="3957"/>
      <c r="H46" s="3957"/>
      <c r="I46" s="3958"/>
      <c r="J46" s="3971"/>
      <c r="K46" s="3972"/>
      <c r="L46" s="3972"/>
      <c r="M46" s="3972"/>
      <c r="N46" s="3972"/>
      <c r="O46" s="3971"/>
      <c r="P46" s="3979"/>
      <c r="Q46" s="433" t="s">
        <v>469</v>
      </c>
      <c r="R46" s="3941"/>
      <c r="S46" s="3942"/>
      <c r="T46" s="3942"/>
      <c r="U46" s="3942"/>
      <c r="V46" s="3942"/>
      <c r="W46" s="3942"/>
      <c r="X46" s="3942"/>
      <c r="Y46" s="3942"/>
      <c r="Z46" s="3942"/>
      <c r="AA46" s="3942"/>
      <c r="AB46" s="3942"/>
      <c r="AC46" s="3942"/>
      <c r="AD46" s="3942"/>
      <c r="AE46" s="3942"/>
      <c r="AF46" s="3942"/>
      <c r="AG46" s="3942"/>
      <c r="AH46" s="3942"/>
      <c r="AI46" s="3942"/>
      <c r="AJ46" s="3942"/>
      <c r="AK46" s="3942"/>
      <c r="AL46" s="3942"/>
      <c r="AM46" s="3943"/>
      <c r="AN46" s="191"/>
      <c r="AO46" s="17"/>
    </row>
    <row r="47" spans="1:41" ht="19.5" customHeight="1">
      <c r="A47" s="245"/>
      <c r="B47" s="14"/>
      <c r="C47" s="3935"/>
      <c r="D47" s="3936"/>
      <c r="E47" s="3936"/>
      <c r="F47" s="434" t="s">
        <v>273</v>
      </c>
      <c r="G47" s="3936"/>
      <c r="H47" s="3936"/>
      <c r="I47" s="3937"/>
      <c r="J47" s="3973"/>
      <c r="K47" s="3974"/>
      <c r="L47" s="3974"/>
      <c r="M47" s="3974"/>
      <c r="N47" s="3974"/>
      <c r="O47" s="3973"/>
      <c r="P47" s="3980"/>
      <c r="Q47" s="435" t="s">
        <v>467</v>
      </c>
      <c r="R47" s="2485"/>
      <c r="S47" s="3944"/>
      <c r="T47" s="3944"/>
      <c r="U47" s="3944"/>
      <c r="V47" s="3944"/>
      <c r="W47" s="3944"/>
      <c r="X47" s="3944"/>
      <c r="Y47" s="3944"/>
      <c r="Z47" s="3944"/>
      <c r="AA47" s="3944"/>
      <c r="AB47" s="3944"/>
      <c r="AC47" s="3944"/>
      <c r="AD47" s="3944"/>
      <c r="AE47" s="3944"/>
      <c r="AF47" s="3944"/>
      <c r="AG47" s="3944"/>
      <c r="AH47" s="3944"/>
      <c r="AI47" s="3944"/>
      <c r="AJ47" s="3944"/>
      <c r="AK47" s="3944"/>
      <c r="AL47" s="3944"/>
      <c r="AM47" s="3945"/>
      <c r="AN47" s="191"/>
      <c r="AO47" s="17"/>
    </row>
    <row r="48" spans="1:41" ht="19.5" customHeight="1">
      <c r="A48" s="245"/>
      <c r="B48" s="14"/>
      <c r="C48" s="3938"/>
      <c r="D48" s="3939"/>
      <c r="E48" s="3939"/>
      <c r="F48" s="3939"/>
      <c r="G48" s="3939"/>
      <c r="H48" s="3939"/>
      <c r="I48" s="3940"/>
      <c r="J48" s="3975"/>
      <c r="K48" s="3976"/>
      <c r="L48" s="3976"/>
      <c r="M48" s="3976"/>
      <c r="N48" s="3976"/>
      <c r="O48" s="3975"/>
      <c r="P48" s="3981"/>
      <c r="Q48" s="436" t="s">
        <v>468</v>
      </c>
      <c r="R48" s="3946"/>
      <c r="S48" s="3131"/>
      <c r="T48" s="3131"/>
      <c r="U48" s="3131"/>
      <c r="V48" s="3131"/>
      <c r="W48" s="3131"/>
      <c r="X48" s="3131"/>
      <c r="Y48" s="3131"/>
      <c r="Z48" s="3131"/>
      <c r="AA48" s="3131"/>
      <c r="AB48" s="3131"/>
      <c r="AC48" s="3131"/>
      <c r="AD48" s="3131"/>
      <c r="AE48" s="3131"/>
      <c r="AF48" s="3131"/>
      <c r="AG48" s="3131"/>
      <c r="AH48" s="3131"/>
      <c r="AI48" s="3131"/>
      <c r="AJ48" s="3131"/>
      <c r="AK48" s="3131"/>
      <c r="AL48" s="3131"/>
      <c r="AM48" s="3947"/>
      <c r="AN48" s="191"/>
      <c r="AO48" s="17"/>
    </row>
    <row r="49" spans="1:41" ht="14.45" customHeight="1">
      <c r="A49" s="245"/>
      <c r="B49" s="14"/>
      <c r="C49" s="315"/>
      <c r="D49" s="351" t="s">
        <v>146</v>
      </c>
      <c r="E49" s="3948" t="s">
        <v>872</v>
      </c>
      <c r="F49" s="3948"/>
      <c r="G49" s="3948"/>
      <c r="H49" s="3948"/>
      <c r="I49" s="3948"/>
      <c r="J49" s="3948"/>
      <c r="K49" s="3948"/>
      <c r="L49" s="3948"/>
      <c r="M49" s="3948"/>
      <c r="N49" s="3948"/>
      <c r="O49" s="3948"/>
      <c r="P49" s="3948"/>
      <c r="Q49" s="3948"/>
      <c r="R49" s="3948"/>
      <c r="S49" s="3948"/>
      <c r="T49" s="3948"/>
      <c r="U49" s="3948"/>
      <c r="V49" s="3948"/>
      <c r="W49" s="3948"/>
      <c r="X49" s="3948"/>
      <c r="Y49" s="3948"/>
      <c r="Z49" s="3948"/>
      <c r="AA49" s="3948"/>
      <c r="AB49" s="317"/>
      <c r="AC49" s="23"/>
      <c r="AD49" s="23"/>
      <c r="AE49" s="23"/>
      <c r="AF49" s="23"/>
      <c r="AG49" s="23"/>
      <c r="AH49" s="23"/>
      <c r="AI49" s="23"/>
      <c r="AJ49" s="23"/>
      <c r="AK49" s="23"/>
      <c r="AL49" s="23"/>
      <c r="AM49" s="23"/>
      <c r="AN49" s="191"/>
      <c r="AO49" s="17"/>
    </row>
    <row r="50" spans="1:41" ht="14.45" customHeight="1" thickBot="1">
      <c r="A50" s="245"/>
      <c r="B50" s="1122"/>
      <c r="C50" s="8"/>
      <c r="D50" s="296" t="s">
        <v>146</v>
      </c>
      <c r="E50" s="3949" t="s">
        <v>652</v>
      </c>
      <c r="F50" s="3949"/>
      <c r="G50" s="3949"/>
      <c r="H50" s="3949"/>
      <c r="I50" s="3949"/>
      <c r="J50" s="3949"/>
      <c r="K50" s="3949"/>
      <c r="L50" s="3949"/>
      <c r="M50" s="3949"/>
      <c r="N50" s="3949"/>
      <c r="O50" s="3949"/>
      <c r="P50" s="3949"/>
      <c r="Q50" s="3949"/>
      <c r="R50" s="3949"/>
      <c r="S50" s="3949"/>
      <c r="T50" s="3949"/>
      <c r="U50" s="3949"/>
      <c r="V50" s="3949"/>
      <c r="W50" s="3949"/>
      <c r="X50" s="3949"/>
      <c r="Y50" s="3949"/>
      <c r="Z50" s="3949"/>
      <c r="AA50" s="3949"/>
      <c r="AB50" s="313"/>
      <c r="AC50" s="314"/>
      <c r="AD50" s="193"/>
      <c r="AE50" s="193"/>
      <c r="AF50" s="193"/>
      <c r="AG50" s="193"/>
      <c r="AH50" s="193"/>
      <c r="AI50" s="193"/>
      <c r="AJ50" s="193"/>
      <c r="AK50" s="193"/>
      <c r="AL50" s="193"/>
      <c r="AM50" s="193"/>
      <c r="AN50" s="194"/>
      <c r="AO50" s="17"/>
    </row>
    <row r="51" spans="1:41">
      <c r="AN51" s="1125"/>
    </row>
  </sheetData>
  <sheetProtection algorithmName="SHA-512" hashValue="xaqU/8ruv7zKPSCCUb+LTiiBkhfUPEoVGbqkPFHZ+hf9dZyVgKkPLWYkt/XJa5xNvLVsj3cHRxns5md62il+TA==" saltValue="pRDPUuZH6RKpApKn5B/wEQ==" spinCount="100000" sheet="1" formatCells="0" formatColumns="0" formatRows="0" insertColumns="0" insertRows="0"/>
  <mergeCells count="114">
    <mergeCell ref="R45:AM45"/>
    <mergeCell ref="R25:AM25"/>
    <mergeCell ref="R26:AM26"/>
    <mergeCell ref="R27:AM27"/>
    <mergeCell ref="R28:AM28"/>
    <mergeCell ref="R29:AM29"/>
    <mergeCell ref="R30:AM30"/>
    <mergeCell ref="R31:AM31"/>
    <mergeCell ref="R32:AM32"/>
    <mergeCell ref="R33:AM33"/>
    <mergeCell ref="R37:AM37"/>
    <mergeCell ref="R38:AM38"/>
    <mergeCell ref="R39:AM39"/>
    <mergeCell ref="R40:AM40"/>
    <mergeCell ref="R41:AM41"/>
    <mergeCell ref="R42:AM42"/>
    <mergeCell ref="R43:AM43"/>
    <mergeCell ref="R44:AM44"/>
    <mergeCell ref="R34:AM34"/>
    <mergeCell ref="R35:AM35"/>
    <mergeCell ref="R36:AM36"/>
    <mergeCell ref="J31:N33"/>
    <mergeCell ref="J34:N36"/>
    <mergeCell ref="J37:N39"/>
    <mergeCell ref="J40:N42"/>
    <mergeCell ref="J43:N45"/>
    <mergeCell ref="J46:N48"/>
    <mergeCell ref="O25:P27"/>
    <mergeCell ref="O28:P30"/>
    <mergeCell ref="O31:P33"/>
    <mergeCell ref="O34:P36"/>
    <mergeCell ref="O37:P39"/>
    <mergeCell ref="O40:P42"/>
    <mergeCell ref="O43:P45"/>
    <mergeCell ref="O46:P48"/>
    <mergeCell ref="C11:AB11"/>
    <mergeCell ref="E12:AB12"/>
    <mergeCell ref="E14:AB15"/>
    <mergeCell ref="C29:E29"/>
    <mergeCell ref="G29:I29"/>
    <mergeCell ref="C30:I30"/>
    <mergeCell ref="E17:AM17"/>
    <mergeCell ref="C21:I21"/>
    <mergeCell ref="C24:I24"/>
    <mergeCell ref="J19:N21"/>
    <mergeCell ref="O19:P21"/>
    <mergeCell ref="J22:N24"/>
    <mergeCell ref="R22:AM22"/>
    <mergeCell ref="R23:AM23"/>
    <mergeCell ref="R24:AM24"/>
    <mergeCell ref="J25:N27"/>
    <mergeCell ref="J28:N30"/>
    <mergeCell ref="Q19:AM21"/>
    <mergeCell ref="O22:P24"/>
    <mergeCell ref="AP26:BR26"/>
    <mergeCell ref="AP20:BR20"/>
    <mergeCell ref="AP12:BR12"/>
    <mergeCell ref="AP13:BR13"/>
    <mergeCell ref="AP14:BR18"/>
    <mergeCell ref="AP19:BR19"/>
    <mergeCell ref="AP21:BR25"/>
    <mergeCell ref="C19:I19"/>
    <mergeCell ref="C20:I20"/>
    <mergeCell ref="AE12:AM12"/>
    <mergeCell ref="AE13:AM16"/>
    <mergeCell ref="F18:AL18"/>
    <mergeCell ref="C37:I37"/>
    <mergeCell ref="C38:E38"/>
    <mergeCell ref="G38:I38"/>
    <mergeCell ref="A1:AN1"/>
    <mergeCell ref="B3:AC3"/>
    <mergeCell ref="AD3:AN3"/>
    <mergeCell ref="B5:C5"/>
    <mergeCell ref="C31:I31"/>
    <mergeCell ref="C32:E32"/>
    <mergeCell ref="G32:I32"/>
    <mergeCell ref="C22:I22"/>
    <mergeCell ref="C23:E23"/>
    <mergeCell ref="G23:I23"/>
    <mergeCell ref="C25:I25"/>
    <mergeCell ref="C26:E26"/>
    <mergeCell ref="G26:I26"/>
    <mergeCell ref="C27:I27"/>
    <mergeCell ref="C28:I28"/>
    <mergeCell ref="AE5:AM5"/>
    <mergeCell ref="AE6:AM6"/>
    <mergeCell ref="AE8:AM10"/>
    <mergeCell ref="D5:AB5"/>
    <mergeCell ref="D6:AB6"/>
    <mergeCell ref="D8:AB8"/>
    <mergeCell ref="C47:E47"/>
    <mergeCell ref="G47:I47"/>
    <mergeCell ref="C48:I48"/>
    <mergeCell ref="R46:AM46"/>
    <mergeCell ref="R47:AM47"/>
    <mergeCell ref="R48:AM48"/>
    <mergeCell ref="E49:AA49"/>
    <mergeCell ref="E50:AA50"/>
    <mergeCell ref="AP27:BR32"/>
    <mergeCell ref="C40:I40"/>
    <mergeCell ref="C41:E41"/>
    <mergeCell ref="G41:I41"/>
    <mergeCell ref="C43:I43"/>
    <mergeCell ref="C44:E44"/>
    <mergeCell ref="G44:I44"/>
    <mergeCell ref="C42:I42"/>
    <mergeCell ref="C45:I45"/>
    <mergeCell ref="C46:I46"/>
    <mergeCell ref="C33:I33"/>
    <mergeCell ref="C34:I34"/>
    <mergeCell ref="C35:E35"/>
    <mergeCell ref="G35:I35"/>
    <mergeCell ref="C36:I36"/>
    <mergeCell ref="C39:I39"/>
  </mergeCells>
  <phoneticPr fontId="4"/>
  <conditionalFormatting sqref="C22:J22 O22 Q22:R48 C23:I24 C25:J25 O25 C26:I27 C28:J28 O28 C29:I30 C31:J31 O31 C32:I33 C34:J34 O34 C35:I36 C37:J37 O37 C38:I39 C40:J40 O40 C41:I42 C43:J43 O43 C44:I45 C46:J46 O46 C47:I48">
    <cfRule type="containsBlanks" dxfId="105"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1747" r:id="rId4" name="Check Box 3">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671748" r:id="rId5" name="Check Box 4">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671749" r:id="rId6" name="Check Box 5">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671750" r:id="rId7" name="Check Box 6">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671751" r:id="rId8" name="Check Box 7">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671752" r:id="rId9" name="Check Box 8">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671753" r:id="rId10" name="Check Box 9">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671754" r:id="rId11" name="Check Box 10">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75EE1-31B4-4B9C-B4E7-3B1902AB6E1D}">
  <sheetPr codeName="Sheet20">
    <tabColor rgb="FFFFC000"/>
  </sheetPr>
  <dimension ref="A1:BR87"/>
  <sheetViews>
    <sheetView showGridLines="0" view="pageBreakPreview" topLeftCell="A37" zoomScaleNormal="110" zoomScaleSheetLayoutView="100" workbookViewId="0">
      <selection activeCell="BB38" sqref="BB38"/>
    </sheetView>
  </sheetViews>
  <sheetFormatPr defaultColWidth="8" defaultRowHeight="12"/>
  <cols>
    <col min="1" max="2" width="1.375" style="12" customWidth="1"/>
    <col min="3" max="39" width="2.375" style="12" customWidth="1"/>
    <col min="40" max="40" width="1.625" style="12" customWidth="1"/>
    <col min="41" max="70" width="2.375" style="12" customWidth="1"/>
    <col min="71" max="16384" width="8" style="12"/>
  </cols>
  <sheetData>
    <row r="1" spans="1:70" ht="14.1" customHeight="1">
      <c r="A1" s="1770" t="s">
        <v>1532</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N1" s="1770"/>
      <c r="AO1" s="261"/>
      <c r="AP1" s="382"/>
      <c r="AQ1" s="382"/>
      <c r="AR1" s="382"/>
      <c r="AS1" s="382"/>
      <c r="AT1" s="382"/>
      <c r="AU1" s="261"/>
      <c r="AV1" s="261"/>
      <c r="AW1" s="261"/>
    </row>
    <row r="2" spans="1:70" ht="5.0999999999999996" customHeight="1" thickBot="1"/>
    <row r="3" spans="1:70" ht="14.1" customHeight="1">
      <c r="B3" s="1769" t="s">
        <v>316</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2563"/>
      <c r="AD3" s="1766" t="s">
        <v>116</v>
      </c>
      <c r="AE3" s="1767"/>
      <c r="AF3" s="1767"/>
      <c r="AG3" s="1767"/>
      <c r="AH3" s="1767"/>
      <c r="AI3" s="1767"/>
      <c r="AJ3" s="1767"/>
      <c r="AK3" s="1767"/>
      <c r="AL3" s="1767"/>
      <c r="AM3" s="1767"/>
      <c r="AN3" s="1768"/>
      <c r="AO3" s="51"/>
      <c r="AP3" s="51"/>
      <c r="AQ3" s="51"/>
      <c r="AR3" s="51"/>
      <c r="AS3" s="51"/>
      <c r="AT3" s="51"/>
      <c r="AU3" s="51"/>
      <c r="AV3" s="51"/>
      <c r="AW3" s="51"/>
    </row>
    <row r="4" spans="1:70" ht="6.95" customHeight="1">
      <c r="B4" s="166"/>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167"/>
      <c r="AE4" s="51"/>
      <c r="AF4" s="51"/>
      <c r="AG4" s="51"/>
      <c r="AH4" s="51"/>
      <c r="AI4" s="51"/>
      <c r="AJ4" s="51"/>
      <c r="AK4" s="51"/>
      <c r="AL4" s="51"/>
      <c r="AM4" s="51"/>
      <c r="AN4" s="168"/>
      <c r="AO4" s="51"/>
      <c r="AP4" s="51"/>
      <c r="AQ4" s="51"/>
      <c r="AR4" s="51"/>
      <c r="AS4" s="51"/>
      <c r="AT4" s="51"/>
      <c r="AU4" s="51"/>
      <c r="AV4" s="51"/>
      <c r="AW4" s="51"/>
    </row>
    <row r="5" spans="1:70" ht="14.45" customHeight="1">
      <c r="B5" s="166"/>
      <c r="C5" s="228" t="s">
        <v>468</v>
      </c>
      <c r="D5" s="1632" t="s">
        <v>705</v>
      </c>
      <c r="E5" s="1632"/>
      <c r="F5" s="1632"/>
      <c r="G5" s="1632"/>
      <c r="H5" s="1632"/>
      <c r="I5" s="1632"/>
      <c r="J5" s="1632"/>
      <c r="K5" s="1632"/>
      <c r="L5" s="1632"/>
      <c r="M5" s="1632"/>
      <c r="N5" s="1632"/>
      <c r="O5" s="1632"/>
      <c r="P5" s="1632"/>
      <c r="Q5" s="1632"/>
      <c r="R5" s="1632"/>
      <c r="S5" s="1632"/>
      <c r="T5" s="1632"/>
      <c r="U5" s="1632"/>
      <c r="V5" s="1632"/>
      <c r="W5" s="1632"/>
      <c r="X5" s="1632"/>
      <c r="Y5" s="1632"/>
      <c r="Z5" s="1632"/>
      <c r="AB5" s="245"/>
      <c r="AD5" s="244" t="s">
        <v>124</v>
      </c>
      <c r="AE5" s="3987" t="s">
        <v>873</v>
      </c>
      <c r="AF5" s="3987"/>
      <c r="AG5" s="3987"/>
      <c r="AH5" s="3987"/>
      <c r="AI5" s="3987"/>
      <c r="AJ5" s="3987"/>
      <c r="AK5" s="3987"/>
      <c r="AL5" s="3987"/>
      <c r="AM5" s="3987"/>
      <c r="AN5" s="237"/>
      <c r="AO5" s="166"/>
      <c r="AP5" s="1641" t="s">
        <v>788</v>
      </c>
      <c r="AQ5" s="1641"/>
      <c r="AR5" s="1641"/>
      <c r="AS5" s="1641"/>
      <c r="AT5" s="1641"/>
      <c r="AU5" s="1641"/>
      <c r="AV5" s="1641"/>
      <c r="AW5" s="1641"/>
      <c r="AX5" s="1641"/>
      <c r="AY5" s="1641"/>
      <c r="AZ5" s="1641"/>
      <c r="BA5" s="1641"/>
      <c r="BB5" s="1641"/>
      <c r="BC5" s="1641"/>
      <c r="BD5" s="1641"/>
      <c r="BE5" s="1641"/>
      <c r="BF5" s="1641"/>
      <c r="BG5" s="1641"/>
      <c r="BH5" s="1641"/>
      <c r="BI5" s="1641"/>
      <c r="BJ5" s="1641"/>
      <c r="BK5" s="1641"/>
      <c r="BL5" s="1641"/>
      <c r="BM5" s="1641"/>
      <c r="BN5" s="1641"/>
      <c r="BO5" s="1641"/>
      <c r="BP5" s="1641"/>
      <c r="BQ5" s="1641"/>
      <c r="BR5" s="1641"/>
    </row>
    <row r="6" spans="1:70" ht="14.45" customHeight="1">
      <c r="B6" s="166"/>
      <c r="C6" s="51"/>
      <c r="D6" s="228" t="s">
        <v>593</v>
      </c>
      <c r="E6" s="1632" t="s">
        <v>1219</v>
      </c>
      <c r="F6" s="1632"/>
      <c r="G6" s="1632"/>
      <c r="H6" s="1632"/>
      <c r="I6" s="1632"/>
      <c r="J6" s="1632"/>
      <c r="K6" s="1632"/>
      <c r="L6" s="1632"/>
      <c r="M6" s="1632"/>
      <c r="N6" s="1632"/>
      <c r="O6" s="1632"/>
      <c r="P6" s="1632"/>
      <c r="Q6" s="1632"/>
      <c r="R6" s="1632"/>
      <c r="S6" s="1632"/>
      <c r="T6" s="1632"/>
      <c r="U6" s="1632"/>
      <c r="V6" s="1632"/>
      <c r="W6" s="1632"/>
      <c r="X6" s="1632"/>
      <c r="Y6" s="1632"/>
      <c r="Z6" s="1632"/>
      <c r="AA6" s="1632"/>
      <c r="AB6" s="1632"/>
      <c r="AD6" s="239" t="s">
        <v>124</v>
      </c>
      <c r="AE6" s="1638" t="s">
        <v>985</v>
      </c>
      <c r="AF6" s="1638"/>
      <c r="AG6" s="1638"/>
      <c r="AH6" s="1638"/>
      <c r="AI6" s="1638"/>
      <c r="AJ6" s="1638"/>
      <c r="AK6" s="1638"/>
      <c r="AL6" s="1638"/>
      <c r="AM6" s="1638"/>
      <c r="AN6" s="154"/>
      <c r="AO6" s="166"/>
      <c r="AP6" s="3959" t="s">
        <v>873</v>
      </c>
      <c r="AQ6" s="3960"/>
      <c r="AR6" s="3960"/>
      <c r="AS6" s="3960"/>
      <c r="AT6" s="3960"/>
      <c r="AU6" s="3960"/>
      <c r="AV6" s="3960"/>
      <c r="AW6" s="3960"/>
      <c r="AX6" s="3960"/>
      <c r="AY6" s="3960"/>
      <c r="AZ6" s="3960"/>
      <c r="BA6" s="3960"/>
      <c r="BB6" s="3960"/>
      <c r="BC6" s="3960"/>
      <c r="BD6" s="3960"/>
      <c r="BE6" s="3960"/>
      <c r="BF6" s="3960"/>
      <c r="BG6" s="3960"/>
      <c r="BH6" s="3960"/>
      <c r="BI6" s="3960"/>
      <c r="BJ6" s="3960"/>
      <c r="BK6" s="3960"/>
      <c r="BL6" s="3960"/>
      <c r="BM6" s="3960"/>
      <c r="BN6" s="3960"/>
      <c r="BO6" s="3960"/>
      <c r="BP6" s="3960"/>
      <c r="BQ6" s="3960"/>
      <c r="BR6" s="3961"/>
    </row>
    <row r="7" spans="1:70" ht="14.45" customHeight="1">
      <c r="A7" s="245"/>
      <c r="B7" s="14"/>
      <c r="C7" s="245"/>
      <c r="D7" s="245"/>
      <c r="E7" s="3986"/>
      <c r="F7" s="3986"/>
      <c r="G7" s="3986"/>
      <c r="H7" s="3986"/>
      <c r="I7" s="3986"/>
      <c r="J7" s="3986"/>
      <c r="K7" s="3986"/>
      <c r="L7" s="3986"/>
      <c r="M7" s="3986"/>
      <c r="N7" s="3986"/>
      <c r="O7" s="3986"/>
      <c r="P7" s="3986"/>
      <c r="Q7" s="3986"/>
      <c r="R7" s="3986"/>
      <c r="S7" s="3986"/>
      <c r="T7" s="3986"/>
      <c r="U7" s="3986"/>
      <c r="V7" s="3986"/>
      <c r="W7" s="3986"/>
      <c r="X7" s="3986"/>
      <c r="Y7" s="3986"/>
      <c r="Z7" s="3986"/>
      <c r="AA7" s="3986"/>
      <c r="AB7" s="3986"/>
      <c r="AD7" s="244"/>
      <c r="AE7" s="1638"/>
      <c r="AF7" s="1638"/>
      <c r="AG7" s="1638"/>
      <c r="AH7" s="1638"/>
      <c r="AI7" s="1638"/>
      <c r="AJ7" s="1638"/>
      <c r="AK7" s="1638"/>
      <c r="AL7" s="1638"/>
      <c r="AM7" s="1638"/>
      <c r="AN7" s="154"/>
      <c r="AO7" s="189"/>
      <c r="AP7" s="3950" t="s">
        <v>1008</v>
      </c>
      <c r="AQ7" s="3951"/>
      <c r="AR7" s="3951"/>
      <c r="AS7" s="3951"/>
      <c r="AT7" s="3951"/>
      <c r="AU7" s="3951"/>
      <c r="AV7" s="3951"/>
      <c r="AW7" s="3951"/>
      <c r="AX7" s="3951"/>
      <c r="AY7" s="3951"/>
      <c r="AZ7" s="3951"/>
      <c r="BA7" s="3951"/>
      <c r="BB7" s="3951"/>
      <c r="BC7" s="3951"/>
      <c r="BD7" s="3951"/>
      <c r="BE7" s="3951"/>
      <c r="BF7" s="3951"/>
      <c r="BG7" s="3951"/>
      <c r="BH7" s="3951"/>
      <c r="BI7" s="3951"/>
      <c r="BJ7" s="3951"/>
      <c r="BK7" s="3951"/>
      <c r="BL7" s="3951"/>
      <c r="BM7" s="3951"/>
      <c r="BN7" s="3951"/>
      <c r="BO7" s="3951"/>
      <c r="BP7" s="3951"/>
      <c r="BQ7" s="3951"/>
      <c r="BR7" s="3952"/>
    </row>
    <row r="8" spans="1:70" ht="14.45" customHeight="1">
      <c r="A8" s="245"/>
      <c r="B8" s="14"/>
      <c r="C8" s="245"/>
      <c r="D8" s="245"/>
      <c r="E8" s="3986"/>
      <c r="F8" s="3986"/>
      <c r="G8" s="3986"/>
      <c r="H8" s="3986"/>
      <c r="I8" s="3986"/>
      <c r="J8" s="3986"/>
      <c r="K8" s="3986"/>
      <c r="L8" s="3986"/>
      <c r="M8" s="3986"/>
      <c r="N8" s="3986"/>
      <c r="O8" s="3986"/>
      <c r="P8" s="3986"/>
      <c r="Q8" s="3986"/>
      <c r="R8" s="3986"/>
      <c r="S8" s="3986"/>
      <c r="T8" s="3986"/>
      <c r="U8" s="3986"/>
      <c r="V8" s="3986"/>
      <c r="W8" s="3986"/>
      <c r="X8" s="3986"/>
      <c r="Y8" s="3986"/>
      <c r="Z8" s="3986"/>
      <c r="AA8" s="3986"/>
      <c r="AB8" s="3986"/>
      <c r="AD8" s="244"/>
      <c r="AE8" s="215"/>
      <c r="AF8" s="215"/>
      <c r="AG8" s="215"/>
      <c r="AH8" s="215"/>
      <c r="AI8" s="215"/>
      <c r="AJ8" s="215"/>
      <c r="AK8" s="215"/>
      <c r="AL8" s="215"/>
      <c r="AM8" s="215"/>
      <c r="AN8" s="154"/>
      <c r="AO8" s="189"/>
      <c r="AP8" s="3950"/>
      <c r="AQ8" s="3951"/>
      <c r="AR8" s="3951"/>
      <c r="AS8" s="3951"/>
      <c r="AT8" s="3951"/>
      <c r="AU8" s="3951"/>
      <c r="AV8" s="3951"/>
      <c r="AW8" s="3951"/>
      <c r="AX8" s="3951"/>
      <c r="AY8" s="3951"/>
      <c r="AZ8" s="3951"/>
      <c r="BA8" s="3951"/>
      <c r="BB8" s="3951"/>
      <c r="BC8" s="3951"/>
      <c r="BD8" s="3951"/>
      <c r="BE8" s="3951"/>
      <c r="BF8" s="3951"/>
      <c r="BG8" s="3951"/>
      <c r="BH8" s="3951"/>
      <c r="BI8" s="3951"/>
      <c r="BJ8" s="3951"/>
      <c r="BK8" s="3951"/>
      <c r="BL8" s="3951"/>
      <c r="BM8" s="3951"/>
      <c r="BN8" s="3951"/>
      <c r="BO8" s="3951"/>
      <c r="BP8" s="3951"/>
      <c r="BQ8" s="3951"/>
      <c r="BR8" s="3952"/>
    </row>
    <row r="9" spans="1:70" ht="14.45" customHeight="1">
      <c r="A9" s="245"/>
      <c r="B9" s="14"/>
      <c r="C9" s="245"/>
      <c r="D9" s="245"/>
      <c r="E9" s="338"/>
      <c r="F9" s="338"/>
      <c r="G9" s="338"/>
      <c r="H9" s="338"/>
      <c r="I9" s="338"/>
      <c r="J9" s="338"/>
      <c r="K9" s="338"/>
      <c r="L9" s="338"/>
      <c r="M9" s="338"/>
      <c r="N9" s="338"/>
      <c r="O9" s="338"/>
      <c r="P9" s="338"/>
      <c r="Q9" s="338"/>
      <c r="R9" s="338"/>
      <c r="S9" s="338"/>
      <c r="T9" s="338"/>
      <c r="U9" s="338"/>
      <c r="V9" s="338"/>
      <c r="W9" s="338"/>
      <c r="X9" s="338"/>
      <c r="Y9" s="338"/>
      <c r="Z9" s="338"/>
      <c r="AA9" s="338"/>
      <c r="AD9" s="1037"/>
      <c r="AE9" s="215"/>
      <c r="AF9" s="215"/>
      <c r="AG9" s="215"/>
      <c r="AH9" s="215"/>
      <c r="AI9" s="215"/>
      <c r="AJ9" s="215"/>
      <c r="AK9" s="215"/>
      <c r="AL9" s="215"/>
      <c r="AM9" s="215"/>
      <c r="AN9" s="154"/>
      <c r="AO9" s="189"/>
      <c r="AP9" s="3950"/>
      <c r="AQ9" s="3951"/>
      <c r="AR9" s="3951"/>
      <c r="AS9" s="3951"/>
      <c r="AT9" s="3951"/>
      <c r="AU9" s="3951"/>
      <c r="AV9" s="3951"/>
      <c r="AW9" s="3951"/>
      <c r="AX9" s="3951"/>
      <c r="AY9" s="3951"/>
      <c r="AZ9" s="3951"/>
      <c r="BA9" s="3951"/>
      <c r="BB9" s="3951"/>
      <c r="BC9" s="3951"/>
      <c r="BD9" s="3951"/>
      <c r="BE9" s="3951"/>
      <c r="BF9" s="3951"/>
      <c r="BG9" s="3951"/>
      <c r="BH9" s="3951"/>
      <c r="BI9" s="3951"/>
      <c r="BJ9" s="3951"/>
      <c r="BK9" s="3951"/>
      <c r="BL9" s="3951"/>
      <c r="BM9" s="3951"/>
      <c r="BN9" s="3951"/>
      <c r="BO9" s="3951"/>
      <c r="BP9" s="3951"/>
      <c r="BQ9" s="3951"/>
      <c r="BR9" s="3952"/>
    </row>
    <row r="10" spans="1:70" ht="14.1" customHeight="1">
      <c r="A10" s="245"/>
      <c r="B10" s="14"/>
      <c r="C10" s="245"/>
      <c r="D10" s="1632" t="s">
        <v>348</v>
      </c>
      <c r="E10" s="1632"/>
      <c r="F10" s="1632"/>
      <c r="G10" s="1632"/>
      <c r="H10" s="1632"/>
      <c r="I10" s="1632"/>
      <c r="J10" s="1632"/>
      <c r="K10" s="1632"/>
      <c r="L10" s="1632"/>
      <c r="M10" s="1632"/>
      <c r="N10" s="1632"/>
      <c r="O10" s="1632"/>
      <c r="P10" s="1632"/>
      <c r="Q10" s="1632"/>
      <c r="R10" s="1632"/>
      <c r="S10" s="1632"/>
      <c r="T10" s="1632"/>
      <c r="U10" s="1632"/>
      <c r="V10" s="1632"/>
      <c r="W10" s="1632"/>
      <c r="X10" s="1632"/>
      <c r="Y10" s="1632"/>
      <c r="Z10" s="1632"/>
      <c r="AD10" s="1037"/>
      <c r="AE10" s="215"/>
      <c r="AF10" s="215"/>
      <c r="AG10" s="215"/>
      <c r="AH10" s="215"/>
      <c r="AI10" s="215"/>
      <c r="AJ10" s="215"/>
      <c r="AK10" s="215"/>
      <c r="AL10" s="215"/>
      <c r="AM10" s="215"/>
      <c r="AN10" s="154"/>
      <c r="AO10" s="189"/>
      <c r="AP10" s="3950"/>
      <c r="AQ10" s="3951"/>
      <c r="AR10" s="3951"/>
      <c r="AS10" s="3951"/>
      <c r="AT10" s="3951"/>
      <c r="AU10" s="3951"/>
      <c r="AV10" s="3951"/>
      <c r="AW10" s="3951"/>
      <c r="AX10" s="3951"/>
      <c r="AY10" s="3951"/>
      <c r="AZ10" s="3951"/>
      <c r="BA10" s="3951"/>
      <c r="BB10" s="3951"/>
      <c r="BC10" s="3951"/>
      <c r="BD10" s="3951"/>
      <c r="BE10" s="3951"/>
      <c r="BF10" s="3951"/>
      <c r="BG10" s="3951"/>
      <c r="BH10" s="3951"/>
      <c r="BI10" s="3951"/>
      <c r="BJ10" s="3951"/>
      <c r="BK10" s="3951"/>
      <c r="BL10" s="3951"/>
      <c r="BM10" s="3951"/>
      <c r="BN10" s="3951"/>
      <c r="BO10" s="3951"/>
      <c r="BP10" s="3951"/>
      <c r="BQ10" s="3951"/>
      <c r="BR10" s="3952"/>
    </row>
    <row r="11" spans="1:70" ht="14.45" customHeight="1">
      <c r="A11" s="245"/>
      <c r="B11" s="14"/>
      <c r="C11" s="245"/>
      <c r="D11" s="228" t="s">
        <v>601</v>
      </c>
      <c r="E11" s="1632" t="s">
        <v>771</v>
      </c>
      <c r="F11" s="1632"/>
      <c r="G11" s="1632"/>
      <c r="H11" s="1632"/>
      <c r="I11" s="1632"/>
      <c r="J11" s="1632"/>
      <c r="K11" s="1632"/>
      <c r="L11" s="1632"/>
      <c r="M11" s="1632"/>
      <c r="N11" s="1632"/>
      <c r="O11" s="1632"/>
      <c r="P11" s="1632"/>
      <c r="Q11" s="1632"/>
      <c r="R11" s="1632"/>
      <c r="S11" s="1632"/>
      <c r="T11" s="1632"/>
      <c r="U11" s="1632"/>
      <c r="V11" s="1632"/>
      <c r="W11" s="1632"/>
      <c r="X11" s="1632"/>
      <c r="Y11" s="1632"/>
      <c r="Z11" s="1632"/>
      <c r="AA11" s="1632"/>
      <c r="AB11" s="1632"/>
      <c r="AD11" s="1037"/>
      <c r="AE11" s="215"/>
      <c r="AF11" s="215"/>
      <c r="AG11" s="215"/>
      <c r="AH11" s="215"/>
      <c r="AI11" s="215"/>
      <c r="AJ11" s="215"/>
      <c r="AK11" s="215"/>
      <c r="AL11" s="215"/>
      <c r="AM11" s="215"/>
      <c r="AN11" s="154"/>
      <c r="AO11" s="189"/>
      <c r="AP11" s="3953"/>
      <c r="AQ11" s="3954"/>
      <c r="AR11" s="3954"/>
      <c r="AS11" s="3954"/>
      <c r="AT11" s="3954"/>
      <c r="AU11" s="3954"/>
      <c r="AV11" s="3954"/>
      <c r="AW11" s="3954"/>
      <c r="AX11" s="3954"/>
      <c r="AY11" s="3954"/>
      <c r="AZ11" s="3954"/>
      <c r="BA11" s="3954"/>
      <c r="BB11" s="3954"/>
      <c r="BC11" s="3954"/>
      <c r="BD11" s="3954"/>
      <c r="BE11" s="3954"/>
      <c r="BF11" s="3954"/>
      <c r="BG11" s="3954"/>
      <c r="BH11" s="3954"/>
      <c r="BI11" s="3954"/>
      <c r="BJ11" s="3954"/>
      <c r="BK11" s="3954"/>
      <c r="BL11" s="3954"/>
      <c r="BM11" s="3954"/>
      <c r="BN11" s="3954"/>
      <c r="BO11" s="3954"/>
      <c r="BP11" s="3954"/>
      <c r="BQ11" s="3954"/>
      <c r="BR11" s="3955"/>
    </row>
    <row r="12" spans="1:70" ht="6.75" customHeight="1">
      <c r="A12" s="245"/>
      <c r="B12" s="14"/>
      <c r="C12" s="245"/>
      <c r="D12" s="245"/>
      <c r="E12" s="245"/>
      <c r="AD12" s="24"/>
      <c r="AE12" s="215"/>
      <c r="AF12" s="215"/>
      <c r="AG12" s="215"/>
      <c r="AH12" s="215"/>
      <c r="AI12" s="215"/>
      <c r="AJ12" s="215"/>
      <c r="AK12" s="215"/>
      <c r="AL12" s="215"/>
      <c r="AM12" s="215"/>
      <c r="AN12" s="154"/>
      <c r="AO12" s="189"/>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row>
    <row r="13" spans="1:70" ht="14.45" customHeight="1">
      <c r="A13" s="245"/>
      <c r="B13" s="14"/>
      <c r="C13" s="245"/>
      <c r="D13" s="245"/>
      <c r="E13" s="228" t="s">
        <v>593</v>
      </c>
      <c r="F13" s="1632" t="s">
        <v>1279</v>
      </c>
      <c r="G13" s="1632"/>
      <c r="H13" s="1632"/>
      <c r="I13" s="1632"/>
      <c r="J13" s="1632"/>
      <c r="K13" s="1632"/>
      <c r="L13" s="1632"/>
      <c r="M13" s="1632"/>
      <c r="N13" s="1632"/>
      <c r="O13" s="1632"/>
      <c r="P13" s="1632"/>
      <c r="Q13" s="1632"/>
      <c r="R13" s="1632"/>
      <c r="S13" s="1632"/>
      <c r="T13" s="1632"/>
      <c r="U13" s="1632"/>
      <c r="V13" s="1632"/>
      <c r="W13" s="1632"/>
      <c r="X13" s="1632"/>
      <c r="Y13" s="1632"/>
      <c r="Z13" s="1632"/>
      <c r="AB13" s="245"/>
      <c r="AD13" s="244" t="s">
        <v>466</v>
      </c>
      <c r="AE13" s="3970" t="s">
        <v>786</v>
      </c>
      <c r="AF13" s="3970"/>
      <c r="AG13" s="3970"/>
      <c r="AH13" s="3970"/>
      <c r="AI13" s="3970"/>
      <c r="AJ13" s="3970"/>
      <c r="AK13" s="3970"/>
      <c r="AL13" s="3970"/>
      <c r="AM13" s="3970"/>
      <c r="AN13" s="163"/>
      <c r="AO13" s="189"/>
      <c r="AP13" s="264"/>
      <c r="AQ13" s="264"/>
      <c r="AR13" s="264"/>
      <c r="AS13" s="264"/>
      <c r="AT13" s="264"/>
    </row>
    <row r="14" spans="1:70" ht="14.45" customHeight="1">
      <c r="A14" s="245"/>
      <c r="B14" s="232"/>
      <c r="C14" s="249"/>
      <c r="D14" s="245"/>
      <c r="F14" s="3986"/>
      <c r="G14" s="3986"/>
      <c r="H14" s="3986"/>
      <c r="I14" s="3986"/>
      <c r="J14" s="3986"/>
      <c r="K14" s="3986"/>
      <c r="L14" s="3986"/>
      <c r="M14" s="3986"/>
      <c r="N14" s="3986"/>
      <c r="O14" s="3986"/>
      <c r="P14" s="3986"/>
      <c r="Q14" s="3986"/>
      <c r="R14" s="3986"/>
      <c r="S14" s="3986"/>
      <c r="T14" s="3986"/>
      <c r="U14" s="3986"/>
      <c r="V14" s="3986"/>
      <c r="W14" s="3986"/>
      <c r="X14" s="3986"/>
      <c r="Y14" s="3986"/>
      <c r="Z14" s="3986"/>
      <c r="AA14" s="3986"/>
      <c r="AB14" s="3986"/>
      <c r="AD14" s="20"/>
      <c r="AE14" s="245"/>
      <c r="AF14" s="264"/>
      <c r="AG14" s="264"/>
      <c r="AH14" s="264"/>
      <c r="AI14" s="264"/>
      <c r="AJ14" s="264"/>
      <c r="AK14" s="264"/>
      <c r="AL14" s="264"/>
      <c r="AM14" s="264"/>
      <c r="AN14" s="225"/>
      <c r="AO14" s="189"/>
      <c r="AP14" s="264"/>
      <c r="AQ14" s="264"/>
      <c r="AR14" s="264"/>
      <c r="AS14" s="264"/>
      <c r="AT14" s="264"/>
    </row>
    <row r="15" spans="1:70" ht="14.45" customHeight="1">
      <c r="A15" s="245"/>
      <c r="B15" s="14"/>
      <c r="C15" s="245"/>
      <c r="D15" s="245"/>
      <c r="F15" s="3986"/>
      <c r="G15" s="3986"/>
      <c r="H15" s="3986"/>
      <c r="I15" s="3986"/>
      <c r="J15" s="3986"/>
      <c r="K15" s="3986"/>
      <c r="L15" s="3986"/>
      <c r="M15" s="3986"/>
      <c r="N15" s="3986"/>
      <c r="O15" s="3986"/>
      <c r="P15" s="3986"/>
      <c r="Q15" s="3986"/>
      <c r="R15" s="3986"/>
      <c r="S15" s="3986"/>
      <c r="T15" s="3986"/>
      <c r="U15" s="3986"/>
      <c r="V15" s="3986"/>
      <c r="W15" s="3986"/>
      <c r="X15" s="3986"/>
      <c r="Y15" s="3986"/>
      <c r="Z15" s="3986"/>
      <c r="AA15" s="3986"/>
      <c r="AB15" s="3986"/>
      <c r="AD15" s="239"/>
      <c r="AN15" s="225"/>
      <c r="AO15" s="189"/>
      <c r="AP15" s="264"/>
      <c r="AQ15" s="264"/>
      <c r="AR15" s="264"/>
      <c r="AS15" s="264"/>
      <c r="AT15" s="264"/>
    </row>
    <row r="16" spans="1:70" ht="14.45" customHeight="1">
      <c r="A16" s="190"/>
      <c r="B16" s="14"/>
      <c r="C16" s="245"/>
      <c r="D16" s="245"/>
      <c r="F16" s="3986"/>
      <c r="G16" s="3986"/>
      <c r="H16" s="3986"/>
      <c r="I16" s="3986"/>
      <c r="J16" s="3986"/>
      <c r="K16" s="3986"/>
      <c r="L16" s="3986"/>
      <c r="M16" s="3986"/>
      <c r="N16" s="3986"/>
      <c r="O16" s="3986"/>
      <c r="P16" s="3986"/>
      <c r="Q16" s="3986"/>
      <c r="R16" s="3986"/>
      <c r="S16" s="3986"/>
      <c r="T16" s="3986"/>
      <c r="U16" s="3986"/>
      <c r="V16" s="3986"/>
      <c r="W16" s="3986"/>
      <c r="X16" s="3986"/>
      <c r="Y16" s="3986"/>
      <c r="Z16" s="3986"/>
      <c r="AA16" s="3986"/>
      <c r="AB16" s="3986"/>
      <c r="AD16" s="239"/>
      <c r="AN16" s="266"/>
      <c r="AO16" s="189"/>
      <c r="AP16" s="264"/>
      <c r="AQ16" s="264"/>
      <c r="AR16" s="264"/>
      <c r="AS16" s="264"/>
      <c r="AT16" s="264"/>
    </row>
    <row r="17" spans="1:46" ht="14.45" customHeight="1">
      <c r="A17" s="190"/>
      <c r="B17" s="14"/>
      <c r="C17" s="245"/>
      <c r="D17" s="245"/>
      <c r="AB17" s="245"/>
      <c r="AD17" s="244"/>
      <c r="AN17" s="266"/>
      <c r="AO17" s="189"/>
      <c r="AP17" s="264"/>
      <c r="AQ17" s="264"/>
      <c r="AR17" s="264"/>
      <c r="AS17" s="264"/>
      <c r="AT17" s="264"/>
    </row>
    <row r="18" spans="1:46" ht="14.45" customHeight="1">
      <c r="A18" s="16"/>
      <c r="B18" s="17"/>
      <c r="D18" s="228" t="s">
        <v>455</v>
      </c>
      <c r="E18" s="1632" t="s">
        <v>706</v>
      </c>
      <c r="F18" s="1632"/>
      <c r="G18" s="1632"/>
      <c r="H18" s="1632"/>
      <c r="I18" s="1632"/>
      <c r="J18" s="1632"/>
      <c r="K18" s="1632"/>
      <c r="L18" s="1632"/>
      <c r="M18" s="1632"/>
      <c r="N18" s="1632"/>
      <c r="O18" s="1632"/>
      <c r="P18" s="1632"/>
      <c r="Q18" s="1632"/>
      <c r="R18" s="1632"/>
      <c r="S18" s="1632"/>
      <c r="T18" s="1632"/>
      <c r="U18" s="1632"/>
      <c r="V18" s="1632"/>
      <c r="W18" s="1632"/>
      <c r="X18" s="1632"/>
      <c r="Y18" s="1632"/>
      <c r="Z18" s="1632"/>
      <c r="AB18" s="245"/>
      <c r="AD18" s="239" t="s">
        <v>499</v>
      </c>
      <c r="AE18" s="1638" t="s">
        <v>1280</v>
      </c>
      <c r="AF18" s="1638"/>
      <c r="AG18" s="1638"/>
      <c r="AH18" s="1638"/>
      <c r="AI18" s="1638"/>
      <c r="AJ18" s="1638"/>
      <c r="AK18" s="1638"/>
      <c r="AL18" s="1638"/>
      <c r="AM18" s="1638"/>
      <c r="AN18" s="266"/>
      <c r="AO18" s="17"/>
    </row>
    <row r="19" spans="1:46" ht="14.45" customHeight="1">
      <c r="A19" s="16"/>
      <c r="B19" s="17"/>
      <c r="E19" s="245"/>
      <c r="S19" s="245"/>
      <c r="T19" s="257"/>
      <c r="U19" s="257"/>
      <c r="V19" s="1"/>
      <c r="W19" s="263"/>
      <c r="X19" s="263"/>
      <c r="Y19" s="245"/>
      <c r="Z19" s="245"/>
      <c r="AA19" s="245"/>
      <c r="AB19" s="245"/>
      <c r="AD19" s="11"/>
      <c r="AE19" s="1638"/>
      <c r="AF19" s="1638"/>
      <c r="AG19" s="1638"/>
      <c r="AH19" s="1638"/>
      <c r="AI19" s="1638"/>
      <c r="AJ19" s="1638"/>
      <c r="AK19" s="1638"/>
      <c r="AL19" s="1638"/>
      <c r="AM19" s="1638"/>
      <c r="AN19" s="183"/>
      <c r="AO19" s="17"/>
    </row>
    <row r="20" spans="1:46" ht="14.45" customHeight="1">
      <c r="A20" s="16"/>
      <c r="B20" s="17"/>
      <c r="D20" s="228" t="s">
        <v>457</v>
      </c>
      <c r="E20" s="1632" t="s">
        <v>707</v>
      </c>
      <c r="F20" s="1632"/>
      <c r="G20" s="1632"/>
      <c r="H20" s="1632"/>
      <c r="I20" s="1632"/>
      <c r="J20" s="1632"/>
      <c r="K20" s="1632"/>
      <c r="L20" s="1632"/>
      <c r="M20" s="1632"/>
      <c r="N20" s="1632"/>
      <c r="O20" s="1632"/>
      <c r="P20" s="1632"/>
      <c r="Q20" s="1632"/>
      <c r="R20" s="1632"/>
      <c r="S20" s="1632"/>
      <c r="T20" s="1632"/>
      <c r="U20" s="1632"/>
      <c r="V20" s="1632"/>
      <c r="W20" s="1632"/>
      <c r="X20" s="1632"/>
      <c r="Y20" s="1632"/>
      <c r="Z20" s="1632"/>
      <c r="AA20" s="1632"/>
      <c r="AB20" s="1632"/>
      <c r="AD20" s="244" t="s">
        <v>124</v>
      </c>
      <c r="AE20" s="1851" t="s">
        <v>874</v>
      </c>
      <c r="AF20" s="1851"/>
      <c r="AG20" s="1851"/>
      <c r="AH20" s="1851"/>
      <c r="AI20" s="1851"/>
      <c r="AJ20" s="1851"/>
      <c r="AK20" s="1851"/>
      <c r="AL20" s="1851"/>
      <c r="AM20" s="1851"/>
      <c r="AN20" s="183"/>
      <c r="AO20" s="17"/>
    </row>
    <row r="21" spans="1:46" ht="14.45" customHeight="1">
      <c r="A21" s="16"/>
      <c r="B21" s="17"/>
      <c r="AB21" s="936"/>
      <c r="AD21" s="11"/>
      <c r="AN21" s="16"/>
      <c r="AO21" s="17"/>
    </row>
    <row r="22" spans="1:46" ht="14.45" customHeight="1">
      <c r="A22" s="16"/>
      <c r="B22" s="17"/>
      <c r="AA22" s="245"/>
      <c r="AB22" s="936"/>
      <c r="AD22" s="978"/>
      <c r="AE22" s="245"/>
      <c r="AN22" s="16"/>
      <c r="AO22" s="17"/>
    </row>
    <row r="23" spans="1:46" ht="14.45" customHeight="1">
      <c r="B23" s="17"/>
      <c r="D23" s="228" t="s">
        <v>458</v>
      </c>
      <c r="E23" s="1632" t="s">
        <v>811</v>
      </c>
      <c r="F23" s="1632"/>
      <c r="G23" s="1632"/>
      <c r="H23" s="1632"/>
      <c r="I23" s="1632"/>
      <c r="J23" s="1632"/>
      <c r="K23" s="1632"/>
      <c r="L23" s="1632"/>
      <c r="M23" s="1632"/>
      <c r="N23" s="1632"/>
      <c r="O23" s="1632"/>
      <c r="P23" s="1632"/>
      <c r="Q23" s="1632"/>
      <c r="R23" s="1632"/>
      <c r="S23" s="1632"/>
      <c r="T23" s="1632"/>
      <c r="U23" s="1632"/>
      <c r="V23" s="1632"/>
      <c r="W23" s="1632"/>
      <c r="X23" s="1632"/>
      <c r="Y23" s="1632"/>
      <c r="Z23" s="1632"/>
      <c r="AA23" s="1632"/>
      <c r="AB23" s="1632"/>
      <c r="AD23" s="978"/>
      <c r="AE23" s="245"/>
      <c r="AN23" s="16"/>
      <c r="AO23" s="17"/>
    </row>
    <row r="24" spans="1:46" ht="14.45" customHeight="1">
      <c r="B24" s="17"/>
      <c r="AB24" s="936"/>
      <c r="AD24" s="978"/>
      <c r="AE24" s="245"/>
      <c r="AN24" s="16"/>
      <c r="AO24" s="17"/>
    </row>
    <row r="25" spans="1:46" ht="14.45" customHeight="1">
      <c r="B25" s="17"/>
      <c r="D25" s="228" t="s">
        <v>459</v>
      </c>
      <c r="E25" s="1632" t="s">
        <v>1588</v>
      </c>
      <c r="F25" s="1632"/>
      <c r="G25" s="1632"/>
      <c r="H25" s="1632"/>
      <c r="I25" s="1632"/>
      <c r="J25" s="1632"/>
      <c r="K25" s="1632"/>
      <c r="L25" s="1632"/>
      <c r="M25" s="1632"/>
      <c r="N25" s="1632"/>
      <c r="O25" s="1632"/>
      <c r="P25" s="1632"/>
      <c r="Q25" s="1632"/>
      <c r="R25" s="1632"/>
      <c r="S25" s="1632"/>
      <c r="T25" s="1632"/>
      <c r="U25" s="1632"/>
      <c r="V25" s="1632"/>
      <c r="W25" s="1632"/>
      <c r="X25" s="1632"/>
      <c r="Y25" s="1632"/>
      <c r="Z25" s="1632"/>
      <c r="AA25" s="1632"/>
      <c r="AB25" s="1632"/>
      <c r="AD25" s="978"/>
      <c r="AE25" s="245"/>
      <c r="AN25" s="16"/>
      <c r="AO25" s="17"/>
    </row>
    <row r="26" spans="1:46" ht="14.45" customHeight="1">
      <c r="B26" s="17"/>
      <c r="E26" s="59"/>
      <c r="F26" s="59"/>
      <c r="G26" s="59"/>
      <c r="H26" s="59"/>
      <c r="I26" s="59"/>
      <c r="J26" s="59"/>
      <c r="K26" s="59"/>
      <c r="L26" s="59"/>
      <c r="M26" s="59"/>
      <c r="N26" s="59"/>
      <c r="O26" s="59"/>
      <c r="P26" s="59"/>
      <c r="Q26" s="59"/>
      <c r="R26" s="59"/>
      <c r="S26" s="59"/>
      <c r="T26" s="59"/>
      <c r="U26" s="59"/>
      <c r="V26" s="59"/>
      <c r="W26" s="59"/>
      <c r="X26" s="59"/>
      <c r="Y26" s="59"/>
      <c r="Z26" s="59"/>
      <c r="AB26" s="936"/>
      <c r="AD26" s="978"/>
      <c r="AE26" s="245"/>
      <c r="AN26" s="16"/>
      <c r="AO26" s="17"/>
    </row>
    <row r="27" spans="1:46" ht="14.45" customHeight="1">
      <c r="B27" s="17"/>
      <c r="AB27" s="246"/>
      <c r="AD27" s="978"/>
      <c r="AE27" s="245"/>
      <c r="AN27" s="16"/>
      <c r="AO27" s="17"/>
    </row>
    <row r="28" spans="1:46" ht="14.45" customHeight="1">
      <c r="B28" s="17"/>
      <c r="D28" s="939" t="s">
        <v>709</v>
      </c>
      <c r="E28" s="1641" t="s">
        <v>875</v>
      </c>
      <c r="F28" s="1641"/>
      <c r="G28" s="1641"/>
      <c r="H28" s="1641"/>
      <c r="I28" s="1641"/>
      <c r="J28" s="1641"/>
      <c r="K28" s="1641"/>
      <c r="L28" s="1641"/>
      <c r="M28" s="1641"/>
      <c r="N28" s="1641"/>
      <c r="O28" s="1641"/>
      <c r="P28" s="1641"/>
      <c r="Q28" s="1641"/>
      <c r="R28" s="1641"/>
      <c r="S28" s="1641"/>
      <c r="T28" s="1641"/>
      <c r="U28" s="1641"/>
      <c r="V28" s="1641"/>
      <c r="W28" s="1641"/>
      <c r="X28" s="1641"/>
      <c r="Y28" s="1641"/>
      <c r="Z28" s="1641"/>
      <c r="AA28" s="1641"/>
      <c r="AB28" s="1641"/>
      <c r="AC28" s="15"/>
      <c r="AD28" s="978"/>
      <c r="AE28" s="245"/>
      <c r="AN28" s="16"/>
      <c r="AO28" s="17"/>
    </row>
    <row r="29" spans="1:46" ht="14.45" customHeight="1">
      <c r="B29" s="17"/>
      <c r="E29" s="1641"/>
      <c r="F29" s="1641"/>
      <c r="G29" s="1641"/>
      <c r="H29" s="1641"/>
      <c r="I29" s="1641"/>
      <c r="J29" s="1641"/>
      <c r="K29" s="1641"/>
      <c r="L29" s="1641"/>
      <c r="M29" s="1641"/>
      <c r="N29" s="1641"/>
      <c r="O29" s="1641"/>
      <c r="P29" s="1641"/>
      <c r="Q29" s="1641"/>
      <c r="R29" s="1641"/>
      <c r="S29" s="1641"/>
      <c r="T29" s="1641"/>
      <c r="U29" s="1641"/>
      <c r="V29" s="1641"/>
      <c r="W29" s="1641"/>
      <c r="X29" s="1641"/>
      <c r="Y29" s="1641"/>
      <c r="Z29" s="1641"/>
      <c r="AA29" s="1641"/>
      <c r="AB29" s="1641"/>
      <c r="AD29" s="978"/>
      <c r="AE29" s="245"/>
      <c r="AN29" s="16"/>
      <c r="AO29" s="17"/>
    </row>
    <row r="30" spans="1:46" ht="14.45" customHeight="1">
      <c r="A30" s="245"/>
      <c r="B30" s="14"/>
      <c r="C30" s="245"/>
      <c r="AD30" s="11"/>
      <c r="AN30" s="191"/>
      <c r="AO30" s="17"/>
    </row>
    <row r="31" spans="1:46" ht="14.45" customHeight="1">
      <c r="A31" s="245"/>
      <c r="B31" s="14"/>
      <c r="C31" s="245"/>
      <c r="D31" s="228" t="s">
        <v>876</v>
      </c>
      <c r="E31" s="2045" t="s">
        <v>877</v>
      </c>
      <c r="F31" s="2045"/>
      <c r="G31" s="2045"/>
      <c r="H31" s="2045"/>
      <c r="I31" s="2045"/>
      <c r="J31" s="2045"/>
      <c r="K31" s="2045"/>
      <c r="L31" s="2045"/>
      <c r="M31" s="2045"/>
      <c r="N31" s="2045"/>
      <c r="O31" s="2045"/>
      <c r="P31" s="2045"/>
      <c r="Q31" s="2045"/>
      <c r="R31" s="2045"/>
      <c r="S31" s="2045"/>
      <c r="T31" s="2045"/>
      <c r="U31" s="2045"/>
      <c r="V31" s="2045"/>
      <c r="W31" s="2045"/>
      <c r="X31" s="2045"/>
      <c r="Y31" s="2045"/>
      <c r="Z31" s="2045"/>
      <c r="AD31" s="11"/>
      <c r="AN31" s="191"/>
      <c r="AO31" s="17"/>
    </row>
    <row r="32" spans="1:46" ht="14.1" customHeight="1">
      <c r="A32" s="245"/>
      <c r="B32" s="14"/>
      <c r="AD32" s="11"/>
      <c r="AN32" s="16"/>
      <c r="AO32" s="17"/>
    </row>
    <row r="33" spans="1:41" ht="14.1" customHeight="1">
      <c r="A33" s="245"/>
      <c r="B33" s="14"/>
      <c r="D33" s="228" t="s">
        <v>416</v>
      </c>
      <c r="E33" s="1632" t="s">
        <v>708</v>
      </c>
      <c r="F33" s="1632"/>
      <c r="G33" s="1632"/>
      <c r="H33" s="1632"/>
      <c r="I33" s="1632"/>
      <c r="J33" s="1632"/>
      <c r="K33" s="1632"/>
      <c r="L33" s="1632"/>
      <c r="M33" s="1632"/>
      <c r="N33" s="1632"/>
      <c r="O33" s="1632"/>
      <c r="P33" s="1632"/>
      <c r="Q33" s="1632"/>
      <c r="R33" s="1632"/>
      <c r="S33" s="1632"/>
      <c r="T33" s="1632"/>
      <c r="U33" s="1632"/>
      <c r="V33" s="1632"/>
      <c r="W33" s="1632"/>
      <c r="X33" s="1632"/>
      <c r="Y33" s="1632"/>
      <c r="Z33" s="1632"/>
      <c r="AB33" s="245"/>
      <c r="AC33" s="1187"/>
      <c r="AD33" s="48"/>
      <c r="AE33" s="48"/>
      <c r="AF33" s="48"/>
      <c r="AG33" s="48"/>
      <c r="AH33" s="48"/>
      <c r="AI33" s="48"/>
      <c r="AJ33" s="48"/>
      <c r="AK33" s="48"/>
      <c r="AL33" s="48"/>
      <c r="AM33" s="48"/>
      <c r="AN33" s="16"/>
      <c r="AO33" s="17"/>
    </row>
    <row r="34" spans="1:41" ht="14.1" customHeight="1">
      <c r="A34" s="245"/>
      <c r="B34" s="14"/>
      <c r="D34" s="1631" t="s">
        <v>769</v>
      </c>
      <c r="E34" s="1631"/>
      <c r="F34" s="1780" t="s">
        <v>829</v>
      </c>
      <c r="G34" s="1780"/>
      <c r="H34" s="1780"/>
      <c r="I34" s="1780"/>
      <c r="J34" s="1780"/>
      <c r="K34" s="1780"/>
      <c r="L34" s="1780"/>
      <c r="M34" s="1780"/>
      <c r="N34" s="1780"/>
      <c r="O34" s="1780"/>
      <c r="P34" s="1780"/>
      <c r="Q34" s="1780"/>
      <c r="R34" s="1780"/>
      <c r="S34" s="1780"/>
      <c r="T34" s="1780"/>
      <c r="U34" s="1780"/>
      <c r="V34" s="1780"/>
      <c r="W34" s="1780"/>
      <c r="X34" s="1780"/>
      <c r="Y34" s="1780"/>
      <c r="Z34" s="1780"/>
      <c r="AA34" s="1780"/>
      <c r="AB34" s="1780"/>
      <c r="AC34" s="1780"/>
      <c r="AD34" s="1780"/>
      <c r="AE34" s="1780"/>
      <c r="AF34" s="1780"/>
      <c r="AG34" s="1780"/>
      <c r="AH34" s="1780"/>
      <c r="AI34" s="1780"/>
      <c r="AJ34" s="1780"/>
      <c r="AK34" s="1780"/>
      <c r="AL34" s="1780"/>
      <c r="AM34" s="1780"/>
      <c r="AN34" s="16"/>
      <c r="AO34" s="17"/>
    </row>
    <row r="35" spans="1:41" ht="19.5" customHeight="1">
      <c r="A35" s="245"/>
      <c r="B35" s="14"/>
      <c r="C35" s="1862" t="s">
        <v>271</v>
      </c>
      <c r="D35" s="1863"/>
      <c r="E35" s="1863"/>
      <c r="F35" s="1863"/>
      <c r="G35" s="1863"/>
      <c r="H35" s="1863"/>
      <c r="I35" s="1863"/>
      <c r="J35" s="1645" t="s">
        <v>1162</v>
      </c>
      <c r="K35" s="1646"/>
      <c r="L35" s="1646"/>
      <c r="M35" s="2014" t="s">
        <v>1164</v>
      </c>
      <c r="N35" s="2015"/>
      <c r="O35" s="2015"/>
      <c r="P35" s="2015"/>
      <c r="Q35" s="2015"/>
      <c r="R35" s="2015"/>
      <c r="S35" s="2015"/>
      <c r="T35" s="2015"/>
      <c r="U35" s="2015"/>
      <c r="V35" s="2015"/>
      <c r="W35" s="2015"/>
      <c r="X35" s="2015"/>
      <c r="Y35" s="2015"/>
      <c r="Z35" s="2015"/>
      <c r="AA35" s="2015"/>
      <c r="AB35" s="2015"/>
      <c r="AC35" s="2015"/>
      <c r="AD35" s="2015"/>
      <c r="AE35" s="2015"/>
      <c r="AF35" s="2015"/>
      <c r="AG35" s="2015"/>
      <c r="AH35" s="2015"/>
      <c r="AI35" s="2015"/>
      <c r="AJ35" s="2015"/>
      <c r="AK35" s="2015"/>
      <c r="AL35" s="2015"/>
      <c r="AM35" s="2016"/>
      <c r="AN35" s="191"/>
      <c r="AO35" s="17"/>
    </row>
    <row r="36" spans="1:41" ht="19.5" customHeight="1">
      <c r="A36" s="245"/>
      <c r="B36" s="14"/>
      <c r="C36" s="3968" t="s">
        <v>272</v>
      </c>
      <c r="D36" s="2138"/>
      <c r="E36" s="2138"/>
      <c r="F36" s="2138"/>
      <c r="G36" s="2138"/>
      <c r="H36" s="2138"/>
      <c r="I36" s="3969"/>
      <c r="J36" s="1884"/>
      <c r="K36" s="1779"/>
      <c r="L36" s="1779"/>
      <c r="M36" s="1902"/>
      <c r="N36" s="1883"/>
      <c r="O36" s="1883"/>
      <c r="P36" s="1883"/>
      <c r="Q36" s="1883"/>
      <c r="R36" s="1883"/>
      <c r="S36" s="1883"/>
      <c r="T36" s="1883"/>
      <c r="U36" s="1883"/>
      <c r="V36" s="1883"/>
      <c r="W36" s="1883"/>
      <c r="X36" s="1883"/>
      <c r="Y36" s="1883"/>
      <c r="Z36" s="1883"/>
      <c r="AA36" s="1883"/>
      <c r="AB36" s="1883"/>
      <c r="AC36" s="1883"/>
      <c r="AD36" s="1883"/>
      <c r="AE36" s="1883"/>
      <c r="AF36" s="1883"/>
      <c r="AG36" s="1883"/>
      <c r="AH36" s="1883"/>
      <c r="AI36" s="1883"/>
      <c r="AJ36" s="1883"/>
      <c r="AK36" s="1883"/>
      <c r="AL36" s="1883"/>
      <c r="AM36" s="3983"/>
      <c r="AN36" s="191"/>
      <c r="AO36" s="17"/>
    </row>
    <row r="37" spans="1:41" ht="19.5" customHeight="1">
      <c r="A37" s="245"/>
      <c r="B37" s="14"/>
      <c r="C37" s="1648" t="s">
        <v>1210</v>
      </c>
      <c r="D37" s="1649"/>
      <c r="E37" s="1649"/>
      <c r="F37" s="1649"/>
      <c r="G37" s="1649"/>
      <c r="H37" s="1649"/>
      <c r="I37" s="1650"/>
      <c r="J37" s="1648"/>
      <c r="K37" s="1649"/>
      <c r="L37" s="1649"/>
      <c r="M37" s="3984"/>
      <c r="N37" s="2350"/>
      <c r="O37" s="2350"/>
      <c r="P37" s="2350"/>
      <c r="Q37" s="2350"/>
      <c r="R37" s="2350"/>
      <c r="S37" s="2350"/>
      <c r="T37" s="2350"/>
      <c r="U37" s="2350"/>
      <c r="V37" s="2350"/>
      <c r="W37" s="2350"/>
      <c r="X37" s="2350"/>
      <c r="Y37" s="2350"/>
      <c r="Z37" s="2350"/>
      <c r="AA37" s="2350"/>
      <c r="AB37" s="2350"/>
      <c r="AC37" s="2350"/>
      <c r="AD37" s="2350"/>
      <c r="AE37" s="2350"/>
      <c r="AF37" s="2350"/>
      <c r="AG37" s="2350"/>
      <c r="AH37" s="2350"/>
      <c r="AI37" s="2350"/>
      <c r="AJ37" s="2350"/>
      <c r="AK37" s="2350"/>
      <c r="AL37" s="2350"/>
      <c r="AM37" s="3985"/>
      <c r="AN37" s="191"/>
      <c r="AO37" s="17"/>
    </row>
    <row r="38" spans="1:41" ht="19.5" customHeight="1">
      <c r="A38" s="245"/>
      <c r="B38" s="14"/>
      <c r="C38" s="3956"/>
      <c r="D38" s="3957"/>
      <c r="E38" s="3957"/>
      <c r="F38" s="3957"/>
      <c r="G38" s="3957"/>
      <c r="H38" s="3957"/>
      <c r="I38" s="3958"/>
      <c r="J38" s="3971"/>
      <c r="K38" s="3972"/>
      <c r="L38" s="3972"/>
      <c r="M38" s="433" t="s">
        <v>469</v>
      </c>
      <c r="N38" s="3988"/>
      <c r="O38" s="3942"/>
      <c r="P38" s="3942"/>
      <c r="Q38" s="3942"/>
      <c r="R38" s="3942"/>
      <c r="S38" s="3942"/>
      <c r="T38" s="3942"/>
      <c r="U38" s="3942"/>
      <c r="V38" s="3942"/>
      <c r="W38" s="3942"/>
      <c r="X38" s="3942"/>
      <c r="Y38" s="3942"/>
      <c r="Z38" s="3942"/>
      <c r="AA38" s="3942"/>
      <c r="AB38" s="3942"/>
      <c r="AC38" s="3942"/>
      <c r="AD38" s="3942"/>
      <c r="AE38" s="3942"/>
      <c r="AF38" s="3942"/>
      <c r="AG38" s="3942"/>
      <c r="AH38" s="3942"/>
      <c r="AI38" s="3942"/>
      <c r="AJ38" s="3942"/>
      <c r="AK38" s="3942"/>
      <c r="AL38" s="3942"/>
      <c r="AM38" s="3943"/>
      <c r="AN38" s="191"/>
      <c r="AO38" s="17"/>
    </row>
    <row r="39" spans="1:41" ht="19.5" customHeight="1">
      <c r="A39" s="245"/>
      <c r="B39" s="14"/>
      <c r="C39" s="3935"/>
      <c r="D39" s="3936"/>
      <c r="E39" s="3936"/>
      <c r="F39" s="434" t="s">
        <v>273</v>
      </c>
      <c r="G39" s="3936"/>
      <c r="H39" s="3936"/>
      <c r="I39" s="3937"/>
      <c r="J39" s="3973"/>
      <c r="K39" s="3974"/>
      <c r="L39" s="3974"/>
      <c r="M39" s="435" t="s">
        <v>467</v>
      </c>
      <c r="N39" s="3989"/>
      <c r="O39" s="3944"/>
      <c r="P39" s="3944"/>
      <c r="Q39" s="3944"/>
      <c r="R39" s="3944"/>
      <c r="S39" s="3944"/>
      <c r="T39" s="3944"/>
      <c r="U39" s="3944"/>
      <c r="V39" s="3944"/>
      <c r="W39" s="3944"/>
      <c r="X39" s="3944"/>
      <c r="Y39" s="3944"/>
      <c r="Z39" s="3944"/>
      <c r="AA39" s="3944"/>
      <c r="AB39" s="3944"/>
      <c r="AC39" s="3944"/>
      <c r="AD39" s="3944"/>
      <c r="AE39" s="3944"/>
      <c r="AF39" s="3944"/>
      <c r="AG39" s="3944"/>
      <c r="AH39" s="3944"/>
      <c r="AI39" s="3944"/>
      <c r="AJ39" s="3944"/>
      <c r="AK39" s="3944"/>
      <c r="AL39" s="3944"/>
      <c r="AM39" s="3945"/>
      <c r="AN39" s="191"/>
      <c r="AO39" s="17"/>
    </row>
    <row r="40" spans="1:41" ht="19.5" customHeight="1">
      <c r="A40" s="245"/>
      <c r="B40" s="14"/>
      <c r="C40" s="3938"/>
      <c r="D40" s="3939"/>
      <c r="E40" s="3939"/>
      <c r="F40" s="3939"/>
      <c r="G40" s="3939"/>
      <c r="H40" s="3939"/>
      <c r="I40" s="3940"/>
      <c r="J40" s="3975"/>
      <c r="K40" s="3976"/>
      <c r="L40" s="3976"/>
      <c r="M40" s="436" t="s">
        <v>468</v>
      </c>
      <c r="N40" s="3990"/>
      <c r="O40" s="3131"/>
      <c r="P40" s="3131"/>
      <c r="Q40" s="3131"/>
      <c r="R40" s="3131"/>
      <c r="S40" s="3131"/>
      <c r="T40" s="3131"/>
      <c r="U40" s="3131"/>
      <c r="V40" s="3131"/>
      <c r="W40" s="3131"/>
      <c r="X40" s="3131"/>
      <c r="Y40" s="3131"/>
      <c r="Z40" s="3131"/>
      <c r="AA40" s="3131"/>
      <c r="AB40" s="3131"/>
      <c r="AC40" s="3131"/>
      <c r="AD40" s="3131"/>
      <c r="AE40" s="3131"/>
      <c r="AF40" s="3131"/>
      <c r="AG40" s="3131"/>
      <c r="AH40" s="3131"/>
      <c r="AI40" s="3131"/>
      <c r="AJ40" s="3131"/>
      <c r="AK40" s="3131"/>
      <c r="AL40" s="3131"/>
      <c r="AM40" s="3947"/>
      <c r="AN40" s="191"/>
      <c r="AO40" s="17"/>
    </row>
    <row r="41" spans="1:41" ht="19.5" customHeight="1">
      <c r="A41" s="245"/>
      <c r="B41" s="14"/>
      <c r="C41" s="3956"/>
      <c r="D41" s="3957"/>
      <c r="E41" s="3957"/>
      <c r="F41" s="3957"/>
      <c r="G41" s="3957"/>
      <c r="H41" s="3957"/>
      <c r="I41" s="3958"/>
      <c r="J41" s="3971"/>
      <c r="K41" s="3972"/>
      <c r="L41" s="3972"/>
      <c r="M41" s="433" t="s">
        <v>469</v>
      </c>
      <c r="N41" s="3988"/>
      <c r="O41" s="3942"/>
      <c r="P41" s="3942"/>
      <c r="Q41" s="3942"/>
      <c r="R41" s="3942"/>
      <c r="S41" s="3942"/>
      <c r="T41" s="3942"/>
      <c r="U41" s="3942"/>
      <c r="V41" s="3942"/>
      <c r="W41" s="3942"/>
      <c r="X41" s="3942"/>
      <c r="Y41" s="3942"/>
      <c r="Z41" s="3942"/>
      <c r="AA41" s="3942"/>
      <c r="AB41" s="3942"/>
      <c r="AC41" s="3942"/>
      <c r="AD41" s="3942"/>
      <c r="AE41" s="3942"/>
      <c r="AF41" s="3942"/>
      <c r="AG41" s="3942"/>
      <c r="AH41" s="3942"/>
      <c r="AI41" s="3942"/>
      <c r="AJ41" s="3942"/>
      <c r="AK41" s="3942"/>
      <c r="AL41" s="3942"/>
      <c r="AM41" s="3943"/>
      <c r="AN41" s="191"/>
      <c r="AO41" s="17"/>
    </row>
    <row r="42" spans="1:41" ht="19.5" customHeight="1">
      <c r="A42" s="245"/>
      <c r="B42" s="14"/>
      <c r="C42" s="3935"/>
      <c r="D42" s="3936"/>
      <c r="E42" s="3936"/>
      <c r="F42" s="434" t="s">
        <v>273</v>
      </c>
      <c r="G42" s="3936"/>
      <c r="H42" s="3936"/>
      <c r="I42" s="3937"/>
      <c r="J42" s="3973"/>
      <c r="K42" s="3974"/>
      <c r="L42" s="3974"/>
      <c r="M42" s="435" t="s">
        <v>467</v>
      </c>
      <c r="N42" s="3989"/>
      <c r="O42" s="3944"/>
      <c r="P42" s="3944"/>
      <c r="Q42" s="3944"/>
      <c r="R42" s="3944"/>
      <c r="S42" s="3944"/>
      <c r="T42" s="3944"/>
      <c r="U42" s="3944"/>
      <c r="V42" s="3944"/>
      <c r="W42" s="3944"/>
      <c r="X42" s="3944"/>
      <c r="Y42" s="3944"/>
      <c r="Z42" s="3944"/>
      <c r="AA42" s="3944"/>
      <c r="AB42" s="3944"/>
      <c r="AC42" s="3944"/>
      <c r="AD42" s="3944"/>
      <c r="AE42" s="3944"/>
      <c r="AF42" s="3944"/>
      <c r="AG42" s="3944"/>
      <c r="AH42" s="3944"/>
      <c r="AI42" s="3944"/>
      <c r="AJ42" s="3944"/>
      <c r="AK42" s="3944"/>
      <c r="AL42" s="3944"/>
      <c r="AM42" s="3945"/>
      <c r="AN42" s="191"/>
      <c r="AO42" s="17"/>
    </row>
    <row r="43" spans="1:41" ht="19.5" customHeight="1">
      <c r="A43" s="245"/>
      <c r="B43" s="14"/>
      <c r="C43" s="3938"/>
      <c r="D43" s="3939"/>
      <c r="E43" s="3939"/>
      <c r="F43" s="3939"/>
      <c r="G43" s="3939"/>
      <c r="H43" s="3939"/>
      <c r="I43" s="3940"/>
      <c r="J43" s="3975"/>
      <c r="K43" s="3976"/>
      <c r="L43" s="3976"/>
      <c r="M43" s="436" t="s">
        <v>468</v>
      </c>
      <c r="N43" s="3990"/>
      <c r="O43" s="3131"/>
      <c r="P43" s="3131"/>
      <c r="Q43" s="3131"/>
      <c r="R43" s="3131"/>
      <c r="S43" s="3131"/>
      <c r="T43" s="3131"/>
      <c r="U43" s="3131"/>
      <c r="V43" s="3131"/>
      <c r="W43" s="3131"/>
      <c r="X43" s="3131"/>
      <c r="Y43" s="3131"/>
      <c r="Z43" s="3131"/>
      <c r="AA43" s="3131"/>
      <c r="AB43" s="3131"/>
      <c r="AC43" s="3131"/>
      <c r="AD43" s="3131"/>
      <c r="AE43" s="3131"/>
      <c r="AF43" s="3131"/>
      <c r="AG43" s="3131"/>
      <c r="AH43" s="3131"/>
      <c r="AI43" s="3131"/>
      <c r="AJ43" s="3131"/>
      <c r="AK43" s="3131"/>
      <c r="AL43" s="3131"/>
      <c r="AM43" s="3947"/>
      <c r="AN43" s="191"/>
      <c r="AO43" s="17"/>
    </row>
    <row r="44" spans="1:41" ht="19.5" customHeight="1">
      <c r="A44" s="245"/>
      <c r="B44" s="14"/>
      <c r="C44" s="3956"/>
      <c r="D44" s="3957"/>
      <c r="E44" s="3957"/>
      <c r="F44" s="3957"/>
      <c r="G44" s="3957"/>
      <c r="H44" s="3957"/>
      <c r="I44" s="3958"/>
      <c r="J44" s="3971"/>
      <c r="K44" s="3972"/>
      <c r="L44" s="3972"/>
      <c r="M44" s="433" t="s">
        <v>469</v>
      </c>
      <c r="N44" s="3988"/>
      <c r="O44" s="3942"/>
      <c r="P44" s="3942"/>
      <c r="Q44" s="3942"/>
      <c r="R44" s="3942"/>
      <c r="S44" s="3942"/>
      <c r="T44" s="3942"/>
      <c r="U44" s="3942"/>
      <c r="V44" s="3942"/>
      <c r="W44" s="3942"/>
      <c r="X44" s="3942"/>
      <c r="Y44" s="3942"/>
      <c r="Z44" s="3942"/>
      <c r="AA44" s="3942"/>
      <c r="AB44" s="3942"/>
      <c r="AC44" s="3942"/>
      <c r="AD44" s="3942"/>
      <c r="AE44" s="3942"/>
      <c r="AF44" s="3942"/>
      <c r="AG44" s="3942"/>
      <c r="AH44" s="3942"/>
      <c r="AI44" s="3942"/>
      <c r="AJ44" s="3942"/>
      <c r="AK44" s="3942"/>
      <c r="AL44" s="3942"/>
      <c r="AM44" s="3943"/>
      <c r="AN44" s="191"/>
      <c r="AO44" s="17"/>
    </row>
    <row r="45" spans="1:41" ht="19.5" customHeight="1">
      <c r="A45" s="245"/>
      <c r="B45" s="14"/>
      <c r="C45" s="3935"/>
      <c r="D45" s="3936"/>
      <c r="E45" s="3936"/>
      <c r="F45" s="434" t="s">
        <v>273</v>
      </c>
      <c r="G45" s="3936"/>
      <c r="H45" s="3936"/>
      <c r="I45" s="3937"/>
      <c r="J45" s="3973"/>
      <c r="K45" s="3974"/>
      <c r="L45" s="3974"/>
      <c r="M45" s="435" t="s">
        <v>467</v>
      </c>
      <c r="N45" s="3989"/>
      <c r="O45" s="3944"/>
      <c r="P45" s="3944"/>
      <c r="Q45" s="3944"/>
      <c r="R45" s="3944"/>
      <c r="S45" s="3944"/>
      <c r="T45" s="3944"/>
      <c r="U45" s="3944"/>
      <c r="V45" s="3944"/>
      <c r="W45" s="3944"/>
      <c r="X45" s="3944"/>
      <c r="Y45" s="3944"/>
      <c r="Z45" s="3944"/>
      <c r="AA45" s="3944"/>
      <c r="AB45" s="3944"/>
      <c r="AC45" s="3944"/>
      <c r="AD45" s="3944"/>
      <c r="AE45" s="3944"/>
      <c r="AF45" s="3944"/>
      <c r="AG45" s="3944"/>
      <c r="AH45" s="3944"/>
      <c r="AI45" s="3944"/>
      <c r="AJ45" s="3944"/>
      <c r="AK45" s="3944"/>
      <c r="AL45" s="3944"/>
      <c r="AM45" s="3945"/>
      <c r="AN45" s="191"/>
      <c r="AO45" s="17"/>
    </row>
    <row r="46" spans="1:41" ht="19.5" customHeight="1">
      <c r="A46" s="245"/>
      <c r="B46" s="14"/>
      <c r="C46" s="3938"/>
      <c r="D46" s="3939"/>
      <c r="E46" s="3939"/>
      <c r="F46" s="3939"/>
      <c r="G46" s="3939"/>
      <c r="H46" s="3939"/>
      <c r="I46" s="3940"/>
      <c r="J46" s="3975"/>
      <c r="K46" s="3976"/>
      <c r="L46" s="3976"/>
      <c r="M46" s="436" t="s">
        <v>468</v>
      </c>
      <c r="N46" s="3990"/>
      <c r="O46" s="3131"/>
      <c r="P46" s="3131"/>
      <c r="Q46" s="3131"/>
      <c r="R46" s="3131"/>
      <c r="S46" s="3131"/>
      <c r="T46" s="3131"/>
      <c r="U46" s="3131"/>
      <c r="V46" s="3131"/>
      <c r="W46" s="3131"/>
      <c r="X46" s="3131"/>
      <c r="Y46" s="3131"/>
      <c r="Z46" s="3131"/>
      <c r="AA46" s="3131"/>
      <c r="AB46" s="3131"/>
      <c r="AC46" s="3131"/>
      <c r="AD46" s="3131"/>
      <c r="AE46" s="3131"/>
      <c r="AF46" s="3131"/>
      <c r="AG46" s="3131"/>
      <c r="AH46" s="3131"/>
      <c r="AI46" s="3131"/>
      <c r="AJ46" s="3131"/>
      <c r="AK46" s="3131"/>
      <c r="AL46" s="3131"/>
      <c r="AM46" s="3947"/>
      <c r="AN46" s="191"/>
      <c r="AO46" s="17"/>
    </row>
    <row r="47" spans="1:41" ht="19.5" customHeight="1">
      <c r="A47" s="245"/>
      <c r="B47" s="14"/>
      <c r="C47" s="3956"/>
      <c r="D47" s="3957"/>
      <c r="E47" s="3957"/>
      <c r="F47" s="3957"/>
      <c r="G47" s="3957"/>
      <c r="H47" s="3957"/>
      <c r="I47" s="3958"/>
      <c r="J47" s="3971"/>
      <c r="K47" s="3972"/>
      <c r="L47" s="3972"/>
      <c r="M47" s="433" t="s">
        <v>469</v>
      </c>
      <c r="N47" s="3988"/>
      <c r="O47" s="3942"/>
      <c r="P47" s="3942"/>
      <c r="Q47" s="3942"/>
      <c r="R47" s="3942"/>
      <c r="S47" s="3942"/>
      <c r="T47" s="3942"/>
      <c r="U47" s="3942"/>
      <c r="V47" s="3942"/>
      <c r="W47" s="3942"/>
      <c r="X47" s="3942"/>
      <c r="Y47" s="3942"/>
      <c r="Z47" s="3942"/>
      <c r="AA47" s="3942"/>
      <c r="AB47" s="3942"/>
      <c r="AC47" s="3942"/>
      <c r="AD47" s="3942"/>
      <c r="AE47" s="3942"/>
      <c r="AF47" s="3942"/>
      <c r="AG47" s="3942"/>
      <c r="AH47" s="3942"/>
      <c r="AI47" s="3942"/>
      <c r="AJ47" s="3942"/>
      <c r="AK47" s="3942"/>
      <c r="AL47" s="3942"/>
      <c r="AM47" s="3943"/>
      <c r="AN47" s="191"/>
      <c r="AO47" s="17"/>
    </row>
    <row r="48" spans="1:41" ht="19.5" customHeight="1">
      <c r="A48" s="245"/>
      <c r="B48" s="14"/>
      <c r="C48" s="3935"/>
      <c r="D48" s="3936"/>
      <c r="E48" s="3936"/>
      <c r="F48" s="434" t="s">
        <v>273</v>
      </c>
      <c r="G48" s="3936"/>
      <c r="H48" s="3936"/>
      <c r="I48" s="3937"/>
      <c r="J48" s="3973"/>
      <c r="K48" s="3974"/>
      <c r="L48" s="3974"/>
      <c r="M48" s="435" t="s">
        <v>467</v>
      </c>
      <c r="N48" s="3989"/>
      <c r="O48" s="3944"/>
      <c r="P48" s="3944"/>
      <c r="Q48" s="3944"/>
      <c r="R48" s="3944"/>
      <c r="S48" s="3944"/>
      <c r="T48" s="3944"/>
      <c r="U48" s="3944"/>
      <c r="V48" s="3944"/>
      <c r="W48" s="3944"/>
      <c r="X48" s="3944"/>
      <c r="Y48" s="3944"/>
      <c r="Z48" s="3944"/>
      <c r="AA48" s="3944"/>
      <c r="AB48" s="3944"/>
      <c r="AC48" s="3944"/>
      <c r="AD48" s="3944"/>
      <c r="AE48" s="3944"/>
      <c r="AF48" s="3944"/>
      <c r="AG48" s="3944"/>
      <c r="AH48" s="3944"/>
      <c r="AI48" s="3944"/>
      <c r="AJ48" s="3944"/>
      <c r="AK48" s="3944"/>
      <c r="AL48" s="3944"/>
      <c r="AM48" s="3945"/>
      <c r="AN48" s="191"/>
      <c r="AO48" s="17"/>
    </row>
    <row r="49" spans="1:49" ht="19.5" customHeight="1">
      <c r="A49" s="245"/>
      <c r="B49" s="14"/>
      <c r="C49" s="3938"/>
      <c r="D49" s="3939"/>
      <c r="E49" s="3939"/>
      <c r="F49" s="3939"/>
      <c r="G49" s="3939"/>
      <c r="H49" s="3939"/>
      <c r="I49" s="3940"/>
      <c r="J49" s="3975"/>
      <c r="K49" s="3976"/>
      <c r="L49" s="3976"/>
      <c r="M49" s="436" t="s">
        <v>468</v>
      </c>
      <c r="N49" s="3990"/>
      <c r="O49" s="3131"/>
      <c r="P49" s="3131"/>
      <c r="Q49" s="3131"/>
      <c r="R49" s="3131"/>
      <c r="S49" s="3131"/>
      <c r="T49" s="3131"/>
      <c r="U49" s="3131"/>
      <c r="V49" s="3131"/>
      <c r="W49" s="3131"/>
      <c r="X49" s="3131"/>
      <c r="Y49" s="3131"/>
      <c r="Z49" s="3131"/>
      <c r="AA49" s="3131"/>
      <c r="AB49" s="3131"/>
      <c r="AC49" s="3131"/>
      <c r="AD49" s="3131"/>
      <c r="AE49" s="3131"/>
      <c r="AF49" s="3131"/>
      <c r="AG49" s="3131"/>
      <c r="AH49" s="3131"/>
      <c r="AI49" s="3131"/>
      <c r="AJ49" s="3131"/>
      <c r="AK49" s="3131"/>
      <c r="AL49" s="3131"/>
      <c r="AM49" s="3947"/>
      <c r="AN49" s="191"/>
      <c r="AO49" s="17"/>
    </row>
    <row r="50" spans="1:49" ht="19.5" customHeight="1">
      <c r="A50" s="245"/>
      <c r="B50" s="14"/>
      <c r="C50" s="3956"/>
      <c r="D50" s="3957"/>
      <c r="E50" s="3957"/>
      <c r="F50" s="3957"/>
      <c r="G50" s="3957"/>
      <c r="H50" s="3957"/>
      <c r="I50" s="3958"/>
      <c r="J50" s="3971"/>
      <c r="K50" s="3972"/>
      <c r="L50" s="3972"/>
      <c r="M50" s="433" t="s">
        <v>469</v>
      </c>
      <c r="N50" s="3988"/>
      <c r="O50" s="3942"/>
      <c r="P50" s="3942"/>
      <c r="Q50" s="3942"/>
      <c r="R50" s="3942"/>
      <c r="S50" s="3942"/>
      <c r="T50" s="3942"/>
      <c r="U50" s="3942"/>
      <c r="V50" s="3942"/>
      <c r="W50" s="3942"/>
      <c r="X50" s="3942"/>
      <c r="Y50" s="3942"/>
      <c r="Z50" s="3942"/>
      <c r="AA50" s="3942"/>
      <c r="AB50" s="3942"/>
      <c r="AC50" s="3942"/>
      <c r="AD50" s="3942"/>
      <c r="AE50" s="3942"/>
      <c r="AF50" s="3942"/>
      <c r="AG50" s="3942"/>
      <c r="AH50" s="3942"/>
      <c r="AI50" s="3942"/>
      <c r="AJ50" s="3942"/>
      <c r="AK50" s="3942"/>
      <c r="AL50" s="3942"/>
      <c r="AM50" s="3943"/>
      <c r="AN50" s="191"/>
      <c r="AO50" s="17"/>
    </row>
    <row r="51" spans="1:49" ht="19.5" customHeight="1">
      <c r="A51" s="245"/>
      <c r="B51" s="14"/>
      <c r="C51" s="3935"/>
      <c r="D51" s="3936"/>
      <c r="E51" s="3936"/>
      <c r="F51" s="434" t="s">
        <v>273</v>
      </c>
      <c r="G51" s="3936"/>
      <c r="H51" s="3936"/>
      <c r="I51" s="3937"/>
      <c r="J51" s="3973"/>
      <c r="K51" s="3974"/>
      <c r="L51" s="3974"/>
      <c r="M51" s="435" t="s">
        <v>467</v>
      </c>
      <c r="N51" s="3989"/>
      <c r="O51" s="3944"/>
      <c r="P51" s="3944"/>
      <c r="Q51" s="3944"/>
      <c r="R51" s="3944"/>
      <c r="S51" s="3944"/>
      <c r="T51" s="3944"/>
      <c r="U51" s="3944"/>
      <c r="V51" s="3944"/>
      <c r="W51" s="3944"/>
      <c r="X51" s="3944"/>
      <c r="Y51" s="3944"/>
      <c r="Z51" s="3944"/>
      <c r="AA51" s="3944"/>
      <c r="AB51" s="3944"/>
      <c r="AC51" s="3944"/>
      <c r="AD51" s="3944"/>
      <c r="AE51" s="3944"/>
      <c r="AF51" s="3944"/>
      <c r="AG51" s="3944"/>
      <c r="AH51" s="3944"/>
      <c r="AI51" s="3944"/>
      <c r="AJ51" s="3944"/>
      <c r="AK51" s="3944"/>
      <c r="AL51" s="3944"/>
      <c r="AM51" s="3945"/>
      <c r="AN51" s="190"/>
      <c r="AO51" s="14"/>
      <c r="AP51" s="245"/>
    </row>
    <row r="52" spans="1:49" ht="19.5" customHeight="1">
      <c r="A52" s="245"/>
      <c r="B52" s="14"/>
      <c r="C52" s="3938"/>
      <c r="D52" s="3939"/>
      <c r="E52" s="3939"/>
      <c r="F52" s="3939"/>
      <c r="G52" s="3939"/>
      <c r="H52" s="3939"/>
      <c r="I52" s="3940"/>
      <c r="J52" s="3975"/>
      <c r="K52" s="3976"/>
      <c r="L52" s="3976"/>
      <c r="M52" s="436" t="s">
        <v>468</v>
      </c>
      <c r="N52" s="3990"/>
      <c r="O52" s="3131"/>
      <c r="P52" s="3131"/>
      <c r="Q52" s="3131"/>
      <c r="R52" s="3131"/>
      <c r="S52" s="3131"/>
      <c r="T52" s="3131"/>
      <c r="U52" s="3131"/>
      <c r="V52" s="3131"/>
      <c r="W52" s="3131"/>
      <c r="X52" s="3131"/>
      <c r="Y52" s="3131"/>
      <c r="Z52" s="3131"/>
      <c r="AA52" s="3131"/>
      <c r="AB52" s="3131"/>
      <c r="AC52" s="3131"/>
      <c r="AD52" s="3131"/>
      <c r="AE52" s="3131"/>
      <c r="AF52" s="3131"/>
      <c r="AG52" s="3131"/>
      <c r="AH52" s="3131"/>
      <c r="AI52" s="3131"/>
      <c r="AJ52" s="3131"/>
      <c r="AK52" s="3131"/>
      <c r="AL52" s="3131"/>
      <c r="AM52" s="3947"/>
      <c r="AN52" s="190"/>
      <c r="AO52" s="14"/>
      <c r="AP52" s="245"/>
    </row>
    <row r="53" spans="1:49" ht="19.5" customHeight="1">
      <c r="A53" s="245"/>
      <c r="B53" s="14"/>
      <c r="C53" s="3956"/>
      <c r="D53" s="3957"/>
      <c r="E53" s="3957"/>
      <c r="F53" s="3957"/>
      <c r="G53" s="3957"/>
      <c r="H53" s="3957"/>
      <c r="I53" s="3958"/>
      <c r="J53" s="3971"/>
      <c r="K53" s="3972"/>
      <c r="L53" s="3972"/>
      <c r="M53" s="433" t="s">
        <v>469</v>
      </c>
      <c r="N53" s="3988"/>
      <c r="O53" s="3942"/>
      <c r="P53" s="3942"/>
      <c r="Q53" s="3942"/>
      <c r="R53" s="3942"/>
      <c r="S53" s="3942"/>
      <c r="T53" s="3942"/>
      <c r="U53" s="3942"/>
      <c r="V53" s="3942"/>
      <c r="W53" s="3942"/>
      <c r="X53" s="3942"/>
      <c r="Y53" s="3942"/>
      <c r="Z53" s="3942"/>
      <c r="AA53" s="3942"/>
      <c r="AB53" s="3942"/>
      <c r="AC53" s="3942"/>
      <c r="AD53" s="3942"/>
      <c r="AE53" s="3942"/>
      <c r="AF53" s="3942"/>
      <c r="AG53" s="3942"/>
      <c r="AH53" s="3942"/>
      <c r="AI53" s="3942"/>
      <c r="AJ53" s="3942"/>
      <c r="AK53" s="3942"/>
      <c r="AL53" s="3942"/>
      <c r="AM53" s="3943"/>
      <c r="AN53" s="190"/>
      <c r="AO53" s="14"/>
      <c r="AP53" s="245"/>
    </row>
    <row r="54" spans="1:49" ht="19.5" customHeight="1">
      <c r="A54" s="245"/>
      <c r="B54" s="14"/>
      <c r="C54" s="3935"/>
      <c r="D54" s="3936"/>
      <c r="E54" s="3936"/>
      <c r="F54" s="434" t="s">
        <v>273</v>
      </c>
      <c r="G54" s="3936"/>
      <c r="H54" s="3936"/>
      <c r="I54" s="3937"/>
      <c r="J54" s="3973"/>
      <c r="K54" s="3974"/>
      <c r="L54" s="3974"/>
      <c r="M54" s="435" t="s">
        <v>467</v>
      </c>
      <c r="N54" s="3989"/>
      <c r="O54" s="3944"/>
      <c r="P54" s="3944"/>
      <c r="Q54" s="3944"/>
      <c r="R54" s="3944"/>
      <c r="S54" s="3944"/>
      <c r="T54" s="3944"/>
      <c r="U54" s="3944"/>
      <c r="V54" s="3944"/>
      <c r="W54" s="3944"/>
      <c r="X54" s="3944"/>
      <c r="Y54" s="3944"/>
      <c r="Z54" s="3944"/>
      <c r="AA54" s="3944"/>
      <c r="AB54" s="3944"/>
      <c r="AC54" s="3944"/>
      <c r="AD54" s="3944"/>
      <c r="AE54" s="3944"/>
      <c r="AF54" s="3944"/>
      <c r="AG54" s="3944"/>
      <c r="AH54" s="3944"/>
      <c r="AI54" s="3944"/>
      <c r="AJ54" s="3944"/>
      <c r="AK54" s="3944"/>
      <c r="AL54" s="3944"/>
      <c r="AM54" s="3945"/>
      <c r="AN54" s="191"/>
      <c r="AO54" s="17"/>
    </row>
    <row r="55" spans="1:49" ht="19.5" customHeight="1">
      <c r="A55" s="245"/>
      <c r="B55" s="14"/>
      <c r="C55" s="3938"/>
      <c r="D55" s="3939"/>
      <c r="E55" s="3939"/>
      <c r="F55" s="3939"/>
      <c r="G55" s="3939"/>
      <c r="H55" s="3939"/>
      <c r="I55" s="3940"/>
      <c r="J55" s="3975"/>
      <c r="K55" s="3976"/>
      <c r="L55" s="3976"/>
      <c r="M55" s="436" t="s">
        <v>468</v>
      </c>
      <c r="N55" s="3990"/>
      <c r="O55" s="3131"/>
      <c r="P55" s="3131"/>
      <c r="Q55" s="3131"/>
      <c r="R55" s="3131"/>
      <c r="S55" s="3131"/>
      <c r="T55" s="3131"/>
      <c r="U55" s="3131"/>
      <c r="V55" s="3131"/>
      <c r="W55" s="3131"/>
      <c r="X55" s="3131"/>
      <c r="Y55" s="3131"/>
      <c r="Z55" s="3131"/>
      <c r="AA55" s="3131"/>
      <c r="AB55" s="3131"/>
      <c r="AC55" s="3131"/>
      <c r="AD55" s="3131"/>
      <c r="AE55" s="3131"/>
      <c r="AF55" s="3131"/>
      <c r="AG55" s="3131"/>
      <c r="AH55" s="3131"/>
      <c r="AI55" s="3131"/>
      <c r="AJ55" s="3131"/>
      <c r="AK55" s="3131"/>
      <c r="AL55" s="3131"/>
      <c r="AM55" s="3947"/>
      <c r="AN55" s="191"/>
      <c r="AO55" s="17"/>
    </row>
    <row r="56" spans="1:49" ht="14.1" customHeight="1">
      <c r="A56" s="245"/>
      <c r="B56" s="14"/>
      <c r="C56" s="245"/>
      <c r="D56" s="175" t="s">
        <v>146</v>
      </c>
      <c r="E56" s="3116" t="s">
        <v>652</v>
      </c>
      <c r="F56" s="3116"/>
      <c r="G56" s="3116"/>
      <c r="H56" s="3116"/>
      <c r="I56" s="3116"/>
      <c r="J56" s="3982"/>
      <c r="K56" s="3982"/>
      <c r="L56" s="3982"/>
      <c r="M56" s="3982"/>
      <c r="N56" s="3982"/>
      <c r="O56" s="3982"/>
      <c r="P56" s="3982"/>
      <c r="Q56" s="3982"/>
      <c r="R56" s="3982"/>
      <c r="S56" s="3982"/>
      <c r="T56" s="3982"/>
      <c r="U56" s="3982"/>
      <c r="V56" s="3982"/>
      <c r="W56" s="3982"/>
      <c r="X56" s="3982"/>
      <c r="Y56" s="3982"/>
      <c r="Z56" s="3982"/>
      <c r="AA56" s="3982"/>
      <c r="AB56" s="311"/>
      <c r="AC56" s="192"/>
      <c r="AD56" s="212"/>
      <c r="AE56" s="192"/>
      <c r="AF56" s="192"/>
      <c r="AG56" s="192"/>
      <c r="AH56" s="192"/>
      <c r="AI56" s="192"/>
      <c r="AJ56" s="192"/>
      <c r="AK56" s="192"/>
      <c r="AL56" s="192"/>
      <c r="AM56" s="192"/>
      <c r="AN56" s="191"/>
      <c r="AO56" s="17"/>
    </row>
    <row r="57" spans="1:49" ht="6.95" customHeight="1" thickBot="1">
      <c r="A57" s="245"/>
      <c r="B57" s="1122"/>
      <c r="C57" s="1169"/>
      <c r="D57" s="204"/>
      <c r="E57" s="1169"/>
      <c r="F57" s="1169"/>
      <c r="G57" s="1169"/>
      <c r="H57" s="1169"/>
      <c r="I57" s="1169"/>
      <c r="J57" s="1169"/>
      <c r="K57" s="1169"/>
      <c r="L57" s="1169"/>
      <c r="M57" s="1169"/>
      <c r="N57" s="1169"/>
      <c r="O57" s="1169"/>
      <c r="P57" s="1169"/>
      <c r="Q57" s="1169"/>
      <c r="R57" s="1169"/>
      <c r="S57" s="1169"/>
      <c r="T57" s="1169"/>
      <c r="U57" s="1169"/>
      <c r="V57" s="1169"/>
      <c r="W57" s="1169"/>
      <c r="X57" s="1169"/>
      <c r="Y57" s="1169"/>
      <c r="Z57" s="1169"/>
      <c r="AA57" s="1169"/>
      <c r="AB57" s="1169"/>
      <c r="AC57" s="1188"/>
      <c r="AD57" s="1169"/>
      <c r="AE57" s="1169"/>
      <c r="AF57" s="1169"/>
      <c r="AG57" s="1169"/>
      <c r="AH57" s="1169"/>
      <c r="AI57" s="1169"/>
      <c r="AJ57" s="1169"/>
      <c r="AK57" s="1169"/>
      <c r="AL57" s="1169"/>
      <c r="AM57" s="1169"/>
      <c r="AN57" s="1189"/>
      <c r="AO57" s="14"/>
      <c r="AP57" s="245"/>
      <c r="AQ57" s="245"/>
      <c r="AR57" s="245"/>
      <c r="AS57" s="245"/>
      <c r="AT57" s="245"/>
      <c r="AU57" s="245"/>
      <c r="AV57" s="245"/>
      <c r="AW57" s="29"/>
    </row>
    <row r="59" spans="1:49" ht="14.1" customHeight="1"/>
    <row r="60" spans="1:49" ht="14.1" customHeight="1">
      <c r="J60" s="312"/>
      <c r="K60" s="312"/>
      <c r="L60" s="312"/>
      <c r="M60" s="318"/>
      <c r="N60" s="318"/>
      <c r="O60" s="318"/>
      <c r="P60" s="318"/>
      <c r="Q60" s="318"/>
      <c r="R60" s="318"/>
      <c r="S60" s="23"/>
      <c r="T60" s="23"/>
      <c r="U60" s="23"/>
      <c r="V60" s="23"/>
      <c r="W60" s="23"/>
      <c r="X60" s="23"/>
      <c r="Y60" s="23"/>
      <c r="Z60" s="23"/>
      <c r="AA60" s="23"/>
      <c r="AB60" s="23"/>
      <c r="AC60" s="23"/>
      <c r="AD60" s="23"/>
      <c r="AE60" s="23"/>
      <c r="AF60" s="23"/>
      <c r="AG60" s="23"/>
      <c r="AH60" s="23"/>
      <c r="AI60" s="23"/>
      <c r="AJ60" s="23"/>
      <c r="AK60" s="23"/>
      <c r="AL60" s="23"/>
      <c r="AM60" s="23"/>
    </row>
    <row r="61" spans="1:49" ht="14.1" customHeight="1">
      <c r="F61" s="316"/>
      <c r="G61" s="319"/>
      <c r="H61" s="319"/>
      <c r="I61" s="319"/>
      <c r="J61" s="312"/>
      <c r="K61" s="312"/>
      <c r="L61" s="312"/>
      <c r="M61" s="318"/>
      <c r="N61" s="318"/>
      <c r="O61" s="318"/>
      <c r="P61" s="318"/>
      <c r="Q61" s="318"/>
      <c r="R61" s="318"/>
      <c r="S61" s="23"/>
      <c r="T61" s="23"/>
      <c r="U61" s="23"/>
      <c r="V61" s="23"/>
      <c r="W61" s="23"/>
      <c r="X61" s="23"/>
      <c r="Y61" s="23"/>
      <c r="Z61" s="23"/>
      <c r="AA61" s="23"/>
      <c r="AB61" s="23"/>
      <c r="AC61" s="23"/>
      <c r="AD61" s="23"/>
      <c r="AE61" s="23"/>
      <c r="AF61" s="23"/>
      <c r="AG61" s="23"/>
      <c r="AH61" s="23"/>
      <c r="AI61" s="23"/>
      <c r="AJ61" s="23"/>
      <c r="AK61" s="23"/>
      <c r="AL61" s="23"/>
      <c r="AM61" s="23"/>
    </row>
    <row r="62" spans="1:49" ht="14.1" customHeight="1">
      <c r="J62" s="312"/>
      <c r="K62" s="312"/>
      <c r="L62" s="312"/>
      <c r="M62" s="318"/>
      <c r="N62" s="318"/>
      <c r="O62" s="318"/>
      <c r="P62" s="318"/>
      <c r="Q62" s="318"/>
      <c r="R62" s="318"/>
      <c r="S62" s="23"/>
      <c r="T62" s="23"/>
      <c r="U62" s="23"/>
      <c r="V62" s="23"/>
      <c r="W62" s="23"/>
      <c r="X62" s="23"/>
      <c r="Y62" s="23"/>
      <c r="Z62" s="23"/>
      <c r="AA62" s="23"/>
      <c r="AB62" s="23"/>
      <c r="AC62" s="23"/>
      <c r="AD62" s="23"/>
      <c r="AE62" s="23"/>
      <c r="AF62" s="23"/>
      <c r="AG62" s="23"/>
      <c r="AH62" s="23"/>
      <c r="AI62" s="23"/>
      <c r="AJ62" s="23"/>
      <c r="AK62" s="23"/>
      <c r="AL62" s="23"/>
      <c r="AM62" s="23"/>
    </row>
    <row r="63" spans="1:49" ht="14.1" customHeight="1">
      <c r="F63" s="316"/>
      <c r="G63" s="319"/>
      <c r="H63" s="319"/>
      <c r="I63" s="319"/>
      <c r="J63" s="312"/>
      <c r="K63" s="312"/>
      <c r="L63" s="312"/>
      <c r="M63" s="318"/>
      <c r="N63" s="318"/>
      <c r="O63" s="318"/>
      <c r="P63" s="318"/>
      <c r="Q63" s="318"/>
      <c r="R63" s="318"/>
      <c r="S63" s="23"/>
      <c r="T63" s="23"/>
      <c r="U63" s="23"/>
      <c r="V63" s="23"/>
      <c r="W63" s="23"/>
      <c r="X63" s="23"/>
      <c r="Y63" s="23"/>
      <c r="Z63" s="23"/>
      <c r="AA63" s="23"/>
      <c r="AB63" s="23"/>
      <c r="AC63" s="23"/>
      <c r="AD63" s="23"/>
      <c r="AE63" s="23"/>
      <c r="AF63" s="23"/>
      <c r="AG63" s="23"/>
      <c r="AH63" s="23"/>
      <c r="AI63" s="23"/>
      <c r="AJ63" s="23"/>
      <c r="AK63" s="23"/>
      <c r="AL63" s="23"/>
      <c r="AM63" s="23"/>
    </row>
    <row r="64" spans="1:49" ht="14.1" customHeight="1">
      <c r="J64" s="312"/>
      <c r="K64" s="312"/>
      <c r="L64" s="312"/>
      <c r="M64" s="318"/>
      <c r="N64" s="318"/>
      <c r="O64" s="318"/>
      <c r="P64" s="318"/>
      <c r="Q64" s="318"/>
      <c r="R64" s="318"/>
      <c r="S64" s="23"/>
      <c r="T64" s="23"/>
      <c r="U64" s="23"/>
      <c r="V64" s="23"/>
      <c r="W64" s="23"/>
      <c r="X64" s="23"/>
      <c r="Y64" s="23"/>
      <c r="Z64" s="23"/>
      <c r="AA64" s="23"/>
      <c r="AB64" s="23"/>
      <c r="AC64" s="23"/>
      <c r="AD64" s="23"/>
      <c r="AE64" s="23"/>
      <c r="AF64" s="23"/>
      <c r="AG64" s="23"/>
      <c r="AH64" s="23"/>
      <c r="AI64" s="23"/>
      <c r="AJ64" s="23"/>
      <c r="AK64" s="23"/>
      <c r="AL64" s="23"/>
      <c r="AM64" s="23"/>
    </row>
    <row r="65" spans="6:39" ht="14.1" customHeight="1">
      <c r="F65" s="316"/>
      <c r="G65" s="319"/>
      <c r="H65" s="319"/>
      <c r="I65" s="319"/>
      <c r="J65" s="312"/>
      <c r="K65" s="312"/>
      <c r="L65" s="312"/>
      <c r="M65" s="318"/>
      <c r="N65" s="318"/>
      <c r="O65" s="318"/>
      <c r="P65" s="318"/>
      <c r="Q65" s="318"/>
      <c r="R65" s="318"/>
      <c r="S65" s="23"/>
      <c r="T65" s="23"/>
      <c r="U65" s="23"/>
      <c r="V65" s="23"/>
      <c r="W65" s="23"/>
      <c r="X65" s="23"/>
      <c r="Y65" s="23"/>
      <c r="Z65" s="23"/>
      <c r="AA65" s="23"/>
      <c r="AB65" s="23"/>
      <c r="AC65" s="23"/>
      <c r="AD65" s="23"/>
      <c r="AE65" s="23"/>
      <c r="AF65" s="23"/>
      <c r="AG65" s="23"/>
      <c r="AH65" s="23"/>
      <c r="AI65" s="23"/>
      <c r="AJ65" s="23"/>
      <c r="AK65" s="23"/>
      <c r="AL65" s="23"/>
      <c r="AM65" s="23"/>
    </row>
    <row r="66" spans="6:39" ht="14.1" customHeight="1">
      <c r="J66" s="312"/>
      <c r="K66" s="312"/>
      <c r="L66" s="312"/>
      <c r="M66" s="318"/>
      <c r="N66" s="318"/>
      <c r="O66" s="318"/>
      <c r="P66" s="318"/>
      <c r="Q66" s="318"/>
      <c r="R66" s="318"/>
      <c r="S66" s="23"/>
      <c r="T66" s="23"/>
      <c r="U66" s="23"/>
      <c r="V66" s="23"/>
      <c r="W66" s="23"/>
      <c r="X66" s="23"/>
      <c r="Y66" s="23"/>
      <c r="Z66" s="23"/>
      <c r="AA66" s="23"/>
      <c r="AB66" s="23"/>
      <c r="AC66" s="23"/>
      <c r="AD66" s="23"/>
      <c r="AE66" s="23"/>
      <c r="AF66" s="23"/>
      <c r="AG66" s="23"/>
      <c r="AH66" s="23"/>
      <c r="AI66" s="23"/>
      <c r="AJ66" s="23"/>
      <c r="AK66" s="23"/>
      <c r="AL66" s="23"/>
      <c r="AM66" s="23"/>
    </row>
    <row r="67" spans="6:39">
      <c r="F67" s="316"/>
      <c r="G67" s="319"/>
      <c r="H67" s="319"/>
      <c r="I67" s="319"/>
      <c r="J67" s="312"/>
      <c r="K67" s="312"/>
      <c r="L67" s="312"/>
      <c r="M67" s="318"/>
      <c r="N67" s="318"/>
      <c r="O67" s="318"/>
      <c r="P67" s="318"/>
      <c r="Q67" s="318"/>
      <c r="R67" s="318"/>
      <c r="S67" s="23"/>
      <c r="T67" s="23"/>
      <c r="U67" s="23"/>
      <c r="V67" s="23"/>
      <c r="W67" s="23"/>
      <c r="X67" s="23"/>
      <c r="Y67" s="23"/>
      <c r="Z67" s="23"/>
      <c r="AA67" s="23"/>
      <c r="AB67" s="23"/>
      <c r="AC67" s="23"/>
      <c r="AD67" s="23"/>
      <c r="AE67" s="23"/>
      <c r="AF67" s="23"/>
      <c r="AG67" s="23"/>
      <c r="AH67" s="23"/>
      <c r="AI67" s="23"/>
      <c r="AJ67" s="23"/>
      <c r="AK67" s="23"/>
      <c r="AL67" s="23"/>
      <c r="AM67" s="23"/>
    </row>
    <row r="68" spans="6:39">
      <c r="J68" s="312"/>
      <c r="K68" s="312"/>
      <c r="L68" s="312"/>
      <c r="M68" s="318"/>
      <c r="N68" s="318"/>
      <c r="O68" s="318"/>
      <c r="P68" s="318"/>
      <c r="Q68" s="318"/>
      <c r="R68" s="318"/>
      <c r="S68" s="23"/>
      <c r="T68" s="23"/>
      <c r="U68" s="23"/>
      <c r="V68" s="23"/>
      <c r="W68" s="23"/>
      <c r="X68" s="23"/>
      <c r="Y68" s="23"/>
      <c r="Z68" s="23"/>
      <c r="AA68" s="23"/>
      <c r="AB68" s="23"/>
      <c r="AC68" s="23"/>
      <c r="AD68" s="23"/>
      <c r="AE68" s="23"/>
      <c r="AF68" s="23"/>
      <c r="AG68" s="23"/>
      <c r="AH68" s="23"/>
      <c r="AI68" s="23"/>
      <c r="AJ68" s="23"/>
      <c r="AK68" s="23"/>
      <c r="AL68" s="23"/>
      <c r="AM68" s="23"/>
    </row>
    <row r="69" spans="6:39">
      <c r="F69" s="316"/>
      <c r="G69" s="319"/>
      <c r="H69" s="319"/>
      <c r="I69" s="319"/>
      <c r="J69" s="312"/>
      <c r="K69" s="312"/>
      <c r="L69" s="312"/>
      <c r="M69" s="318"/>
      <c r="N69" s="318"/>
      <c r="O69" s="318"/>
      <c r="P69" s="318"/>
      <c r="Q69" s="318"/>
      <c r="R69" s="318"/>
      <c r="S69" s="23"/>
      <c r="T69" s="23"/>
      <c r="U69" s="23"/>
      <c r="V69" s="23"/>
      <c r="W69" s="23"/>
      <c r="X69" s="23"/>
      <c r="Y69" s="23"/>
      <c r="Z69" s="23"/>
      <c r="AA69" s="23"/>
      <c r="AB69" s="23"/>
      <c r="AC69" s="23"/>
      <c r="AD69" s="23"/>
      <c r="AE69" s="23"/>
      <c r="AF69" s="23"/>
      <c r="AG69" s="23"/>
      <c r="AH69" s="23"/>
      <c r="AI69" s="23"/>
      <c r="AJ69" s="23"/>
      <c r="AK69" s="23"/>
      <c r="AL69" s="23"/>
      <c r="AM69" s="23"/>
    </row>
    <row r="70" spans="6:39">
      <c r="J70" s="312"/>
      <c r="K70" s="312"/>
      <c r="L70" s="312"/>
      <c r="M70" s="318"/>
      <c r="N70" s="318"/>
      <c r="O70" s="318"/>
      <c r="P70" s="318"/>
      <c r="Q70" s="318"/>
      <c r="R70" s="318"/>
      <c r="S70" s="23"/>
      <c r="T70" s="23"/>
      <c r="U70" s="23"/>
      <c r="V70" s="23"/>
      <c r="W70" s="23"/>
      <c r="X70" s="23"/>
      <c r="Y70" s="23"/>
      <c r="Z70" s="23"/>
      <c r="AA70" s="23"/>
      <c r="AB70" s="23"/>
      <c r="AC70" s="23"/>
      <c r="AD70" s="23"/>
      <c r="AE70" s="23"/>
      <c r="AF70" s="23"/>
      <c r="AG70" s="23"/>
      <c r="AH70" s="23"/>
      <c r="AI70" s="23"/>
      <c r="AJ70" s="23"/>
      <c r="AK70" s="23"/>
      <c r="AL70" s="23"/>
      <c r="AM70" s="23"/>
    </row>
    <row r="71" spans="6:39">
      <c r="F71" s="316"/>
      <c r="G71" s="319"/>
      <c r="H71" s="319"/>
      <c r="I71" s="319"/>
      <c r="J71" s="312"/>
      <c r="K71" s="312"/>
      <c r="L71" s="312"/>
      <c r="M71" s="318"/>
      <c r="N71" s="318"/>
      <c r="O71" s="318"/>
      <c r="P71" s="318"/>
      <c r="Q71" s="318"/>
      <c r="R71" s="318"/>
      <c r="S71" s="23"/>
      <c r="T71" s="23"/>
      <c r="U71" s="23"/>
      <c r="V71" s="23"/>
      <c r="W71" s="23"/>
      <c r="X71" s="23"/>
      <c r="Y71" s="23"/>
      <c r="Z71" s="23"/>
      <c r="AA71" s="23"/>
      <c r="AB71" s="23"/>
      <c r="AC71" s="23"/>
      <c r="AD71" s="23"/>
      <c r="AE71" s="23"/>
      <c r="AF71" s="23"/>
      <c r="AG71" s="23"/>
      <c r="AH71" s="23"/>
      <c r="AI71" s="23"/>
      <c r="AJ71" s="23"/>
      <c r="AK71" s="23"/>
      <c r="AL71" s="23"/>
      <c r="AM71" s="23"/>
    </row>
    <row r="72" spans="6:39">
      <c r="J72" s="312"/>
      <c r="K72" s="312"/>
      <c r="L72" s="312"/>
      <c r="M72" s="318"/>
      <c r="N72" s="318"/>
      <c r="O72" s="318"/>
      <c r="P72" s="318"/>
      <c r="Q72" s="318"/>
      <c r="R72" s="318"/>
      <c r="S72" s="23"/>
      <c r="T72" s="23"/>
      <c r="U72" s="23"/>
      <c r="V72" s="23"/>
      <c r="W72" s="23"/>
      <c r="X72" s="23"/>
      <c r="Y72" s="23"/>
      <c r="Z72" s="23"/>
      <c r="AA72" s="23"/>
      <c r="AB72" s="23"/>
      <c r="AC72" s="23"/>
      <c r="AD72" s="23"/>
      <c r="AE72" s="23"/>
      <c r="AF72" s="23"/>
      <c r="AG72" s="23"/>
      <c r="AH72" s="23"/>
      <c r="AI72" s="23"/>
      <c r="AJ72" s="23"/>
      <c r="AK72" s="23"/>
      <c r="AL72" s="23"/>
      <c r="AM72" s="23"/>
    </row>
    <row r="73" spans="6:39">
      <c r="F73" s="316"/>
      <c r="G73" s="319"/>
      <c r="H73" s="319"/>
      <c r="I73" s="319"/>
      <c r="J73" s="312"/>
      <c r="K73" s="312"/>
      <c r="L73" s="312"/>
      <c r="M73" s="318"/>
      <c r="N73" s="318"/>
      <c r="O73" s="318"/>
      <c r="P73" s="318"/>
      <c r="Q73" s="318"/>
      <c r="R73" s="318"/>
      <c r="S73" s="23"/>
      <c r="T73" s="23"/>
      <c r="U73" s="23"/>
      <c r="V73" s="23"/>
      <c r="W73" s="23"/>
      <c r="X73" s="23"/>
      <c r="Y73" s="23"/>
      <c r="Z73" s="23"/>
      <c r="AA73" s="23"/>
      <c r="AB73" s="23"/>
      <c r="AC73" s="23"/>
      <c r="AD73" s="23"/>
      <c r="AE73" s="23"/>
      <c r="AF73" s="23"/>
      <c r="AG73" s="23"/>
      <c r="AH73" s="23"/>
      <c r="AI73" s="23"/>
      <c r="AJ73" s="23"/>
      <c r="AK73" s="23"/>
      <c r="AL73" s="23"/>
      <c r="AM73" s="23"/>
    </row>
    <row r="74" spans="6:39">
      <c r="J74" s="312"/>
      <c r="K74" s="312"/>
      <c r="L74" s="312"/>
      <c r="M74" s="318"/>
      <c r="N74" s="318"/>
      <c r="O74" s="318"/>
      <c r="P74" s="318"/>
      <c r="Q74" s="318"/>
      <c r="R74" s="318"/>
      <c r="S74" s="23"/>
      <c r="T74" s="23"/>
      <c r="U74" s="23"/>
      <c r="V74" s="23"/>
      <c r="W74" s="23"/>
      <c r="X74" s="23"/>
      <c r="Y74" s="23"/>
      <c r="Z74" s="23"/>
      <c r="AA74" s="23"/>
      <c r="AB74" s="23"/>
      <c r="AC74" s="23"/>
      <c r="AD74" s="23"/>
      <c r="AE74" s="23"/>
      <c r="AF74" s="23"/>
      <c r="AG74" s="23"/>
      <c r="AH74" s="23"/>
      <c r="AI74" s="23"/>
      <c r="AJ74" s="23"/>
      <c r="AK74" s="23"/>
      <c r="AL74" s="23"/>
      <c r="AM74" s="23"/>
    </row>
    <row r="75" spans="6:39">
      <c r="F75" s="316"/>
      <c r="G75" s="319"/>
      <c r="H75" s="319"/>
      <c r="I75" s="319"/>
      <c r="J75" s="312"/>
      <c r="K75" s="312"/>
      <c r="L75" s="312"/>
      <c r="M75" s="318"/>
      <c r="N75" s="318"/>
      <c r="O75" s="318"/>
      <c r="P75" s="318"/>
      <c r="Q75" s="318"/>
      <c r="R75" s="318"/>
      <c r="S75" s="23"/>
      <c r="T75" s="23"/>
      <c r="U75" s="23"/>
      <c r="V75" s="23"/>
      <c r="W75" s="23"/>
      <c r="X75" s="23"/>
      <c r="Y75" s="23"/>
      <c r="Z75" s="23"/>
      <c r="AA75" s="23"/>
      <c r="AB75" s="23"/>
      <c r="AC75" s="23"/>
      <c r="AD75" s="23"/>
      <c r="AE75" s="23"/>
      <c r="AF75" s="23"/>
      <c r="AG75" s="23"/>
      <c r="AH75" s="23"/>
      <c r="AI75" s="23"/>
      <c r="AJ75" s="23"/>
      <c r="AK75" s="23"/>
      <c r="AL75" s="23"/>
      <c r="AM75" s="23"/>
    </row>
    <row r="76" spans="6:39">
      <c r="J76" s="312"/>
      <c r="K76" s="312"/>
      <c r="L76" s="312"/>
      <c r="M76" s="318"/>
      <c r="N76" s="318"/>
      <c r="O76" s="318"/>
      <c r="P76" s="318"/>
      <c r="Q76" s="318"/>
      <c r="R76" s="318"/>
      <c r="S76" s="23"/>
      <c r="T76" s="23"/>
      <c r="U76" s="23"/>
      <c r="V76" s="23"/>
      <c r="W76" s="23"/>
      <c r="X76" s="23"/>
      <c r="Y76" s="23"/>
      <c r="Z76" s="23"/>
      <c r="AA76" s="23"/>
      <c r="AB76" s="23"/>
      <c r="AC76" s="23"/>
      <c r="AD76" s="23"/>
      <c r="AE76" s="23"/>
      <c r="AF76" s="23"/>
      <c r="AG76" s="23"/>
      <c r="AH76" s="23"/>
      <c r="AI76" s="23"/>
      <c r="AJ76" s="23"/>
      <c r="AK76" s="23"/>
      <c r="AL76" s="23"/>
      <c r="AM76" s="23"/>
    </row>
    <row r="77" spans="6:39">
      <c r="F77" s="316"/>
      <c r="G77" s="319"/>
      <c r="H77" s="319"/>
      <c r="I77" s="319"/>
      <c r="J77" s="312"/>
      <c r="K77" s="312"/>
      <c r="L77" s="312"/>
      <c r="M77" s="318"/>
      <c r="N77" s="318"/>
      <c r="O77" s="318"/>
      <c r="P77" s="318"/>
      <c r="Q77" s="318"/>
      <c r="R77" s="318"/>
      <c r="S77" s="23"/>
      <c r="T77" s="23"/>
      <c r="U77" s="23"/>
      <c r="V77" s="23"/>
      <c r="W77" s="23"/>
      <c r="X77" s="23"/>
      <c r="Y77" s="23"/>
      <c r="Z77" s="23"/>
      <c r="AA77" s="23"/>
      <c r="AB77" s="23"/>
      <c r="AC77" s="23"/>
      <c r="AD77" s="23"/>
      <c r="AE77" s="23"/>
      <c r="AF77" s="23"/>
      <c r="AG77" s="23"/>
      <c r="AH77" s="23"/>
      <c r="AI77" s="23"/>
      <c r="AJ77" s="23"/>
      <c r="AK77" s="23"/>
      <c r="AL77" s="23"/>
      <c r="AM77" s="23"/>
    </row>
    <row r="78" spans="6:39">
      <c r="J78" s="312"/>
      <c r="K78" s="312"/>
      <c r="L78" s="312"/>
      <c r="M78" s="318"/>
      <c r="N78" s="318"/>
      <c r="O78" s="318"/>
      <c r="P78" s="318"/>
      <c r="Q78" s="318"/>
      <c r="R78" s="318"/>
      <c r="S78" s="23"/>
      <c r="T78" s="23"/>
      <c r="U78" s="23"/>
      <c r="V78" s="23"/>
      <c r="W78" s="23"/>
      <c r="X78" s="23"/>
      <c r="Y78" s="23"/>
      <c r="Z78" s="23"/>
      <c r="AA78" s="23"/>
      <c r="AB78" s="23"/>
      <c r="AC78" s="23"/>
      <c r="AD78" s="23"/>
      <c r="AE78" s="23"/>
      <c r="AF78" s="23"/>
      <c r="AG78" s="23"/>
      <c r="AH78" s="23"/>
      <c r="AI78" s="23"/>
      <c r="AJ78" s="23"/>
      <c r="AK78" s="23"/>
      <c r="AL78" s="23"/>
      <c r="AM78" s="23"/>
    </row>
    <row r="79" spans="6:39">
      <c r="F79" s="316"/>
      <c r="G79" s="319"/>
      <c r="H79" s="319"/>
      <c r="I79" s="319"/>
      <c r="J79" s="312"/>
      <c r="K79" s="312"/>
      <c r="L79" s="312"/>
      <c r="M79" s="318"/>
      <c r="N79" s="318"/>
      <c r="O79" s="318"/>
      <c r="P79" s="318"/>
      <c r="Q79" s="318"/>
      <c r="R79" s="318"/>
      <c r="S79" s="23"/>
      <c r="T79" s="23"/>
      <c r="U79" s="23"/>
      <c r="V79" s="23"/>
      <c r="W79" s="23"/>
      <c r="X79" s="23"/>
      <c r="Y79" s="23"/>
      <c r="Z79" s="23"/>
      <c r="AA79" s="23"/>
      <c r="AB79" s="23"/>
      <c r="AC79" s="23"/>
      <c r="AD79" s="23"/>
      <c r="AE79" s="23"/>
      <c r="AF79" s="23"/>
      <c r="AG79" s="23"/>
      <c r="AH79" s="23"/>
      <c r="AI79" s="23"/>
      <c r="AJ79" s="23"/>
      <c r="AK79" s="23"/>
      <c r="AL79" s="23"/>
      <c r="AM79" s="23"/>
    </row>
    <row r="80" spans="6:39">
      <c r="J80" s="312"/>
      <c r="K80" s="312"/>
      <c r="L80" s="312"/>
      <c r="M80" s="318"/>
      <c r="N80" s="318"/>
      <c r="O80" s="318"/>
      <c r="P80" s="318"/>
      <c r="Q80" s="318"/>
      <c r="R80" s="318"/>
      <c r="S80" s="23"/>
      <c r="T80" s="23"/>
      <c r="U80" s="23"/>
      <c r="V80" s="23"/>
      <c r="W80" s="23"/>
      <c r="X80" s="23"/>
      <c r="Y80" s="23"/>
      <c r="Z80" s="23"/>
      <c r="AA80" s="23"/>
      <c r="AB80" s="23"/>
      <c r="AC80" s="23"/>
      <c r="AD80" s="23"/>
      <c r="AE80" s="23"/>
      <c r="AF80" s="23"/>
      <c r="AG80" s="23"/>
      <c r="AH80" s="23"/>
      <c r="AI80" s="23"/>
      <c r="AJ80" s="23"/>
      <c r="AK80" s="23"/>
      <c r="AL80" s="23"/>
      <c r="AM80" s="23"/>
    </row>
    <row r="81" spans="6:39">
      <c r="F81" s="316"/>
      <c r="G81" s="319"/>
      <c r="H81" s="319"/>
      <c r="I81" s="319"/>
      <c r="J81" s="312"/>
      <c r="K81" s="312"/>
      <c r="L81" s="312"/>
      <c r="M81" s="318"/>
      <c r="N81" s="318"/>
      <c r="O81" s="318"/>
      <c r="P81" s="318"/>
      <c r="Q81" s="318"/>
      <c r="R81" s="318"/>
      <c r="S81" s="23"/>
      <c r="T81" s="23"/>
      <c r="U81" s="23"/>
      <c r="V81" s="23"/>
      <c r="W81" s="23"/>
      <c r="X81" s="23"/>
      <c r="Y81" s="23"/>
      <c r="Z81" s="23"/>
      <c r="AA81" s="23"/>
      <c r="AB81" s="23"/>
      <c r="AC81" s="23"/>
      <c r="AD81" s="23"/>
      <c r="AE81" s="23"/>
      <c r="AF81" s="23"/>
      <c r="AG81" s="23"/>
      <c r="AH81" s="23"/>
      <c r="AI81" s="23"/>
      <c r="AJ81" s="23"/>
      <c r="AK81" s="23"/>
      <c r="AL81" s="23"/>
      <c r="AM81" s="23"/>
    </row>
    <row r="82" spans="6:39">
      <c r="J82" s="312"/>
      <c r="K82" s="312"/>
      <c r="L82" s="312"/>
      <c r="M82" s="318"/>
      <c r="N82" s="318"/>
      <c r="O82" s="318"/>
      <c r="P82" s="318"/>
      <c r="Q82" s="318"/>
      <c r="R82" s="318"/>
      <c r="S82" s="23"/>
      <c r="T82" s="23"/>
      <c r="U82" s="23"/>
      <c r="V82" s="23"/>
      <c r="W82" s="23"/>
      <c r="X82" s="23"/>
      <c r="Y82" s="23"/>
      <c r="Z82" s="23"/>
      <c r="AA82" s="23"/>
      <c r="AB82" s="23"/>
      <c r="AC82" s="23"/>
      <c r="AD82" s="23"/>
      <c r="AE82" s="23"/>
      <c r="AF82" s="23"/>
      <c r="AG82" s="23"/>
      <c r="AH82" s="23"/>
      <c r="AI82" s="23"/>
      <c r="AJ82" s="23"/>
      <c r="AK82" s="23"/>
      <c r="AL82" s="23"/>
      <c r="AM82" s="23"/>
    </row>
    <row r="83" spans="6:39">
      <c r="F83" s="316"/>
      <c r="G83" s="319"/>
      <c r="H83" s="319"/>
      <c r="I83" s="319"/>
      <c r="J83" s="312"/>
      <c r="K83" s="312"/>
      <c r="L83" s="312"/>
      <c r="M83" s="318"/>
      <c r="N83" s="318"/>
      <c r="O83" s="318"/>
      <c r="P83" s="318"/>
      <c r="Q83" s="318"/>
      <c r="R83" s="318"/>
      <c r="S83" s="23"/>
      <c r="T83" s="23"/>
      <c r="U83" s="23"/>
      <c r="V83" s="23"/>
      <c r="W83" s="23"/>
      <c r="X83" s="23"/>
      <c r="Y83" s="23"/>
      <c r="Z83" s="23"/>
      <c r="AA83" s="23"/>
      <c r="AB83" s="23"/>
      <c r="AC83" s="23"/>
      <c r="AD83" s="23"/>
      <c r="AE83" s="23"/>
      <c r="AF83" s="23"/>
      <c r="AG83" s="23"/>
      <c r="AH83" s="23"/>
      <c r="AI83" s="23"/>
      <c r="AJ83" s="23"/>
      <c r="AK83" s="23"/>
      <c r="AL83" s="23"/>
      <c r="AM83" s="23"/>
    </row>
    <row r="84" spans="6:39">
      <c r="J84" s="312"/>
      <c r="K84" s="312"/>
      <c r="L84" s="312"/>
      <c r="M84" s="318"/>
      <c r="N84" s="318"/>
      <c r="O84" s="318"/>
      <c r="P84" s="318"/>
      <c r="Q84" s="318"/>
      <c r="R84" s="318"/>
      <c r="S84" s="23"/>
      <c r="T84" s="23"/>
      <c r="U84" s="23"/>
      <c r="V84" s="23"/>
      <c r="W84" s="23"/>
      <c r="X84" s="23"/>
      <c r="Y84" s="23"/>
      <c r="Z84" s="23"/>
      <c r="AA84" s="23"/>
      <c r="AB84" s="23"/>
      <c r="AC84" s="23"/>
      <c r="AD84" s="23"/>
      <c r="AE84" s="23"/>
      <c r="AF84" s="23"/>
      <c r="AG84" s="23"/>
      <c r="AH84" s="23"/>
      <c r="AI84" s="23"/>
      <c r="AJ84" s="23"/>
      <c r="AK84" s="23"/>
      <c r="AL84" s="23"/>
      <c r="AM84" s="23"/>
    </row>
    <row r="85" spans="6:39">
      <c r="F85" s="316"/>
      <c r="G85" s="319"/>
      <c r="H85" s="319"/>
      <c r="I85" s="319"/>
      <c r="J85" s="312"/>
      <c r="K85" s="312"/>
      <c r="L85" s="312"/>
      <c r="M85" s="318"/>
      <c r="N85" s="318"/>
      <c r="O85" s="318"/>
      <c r="P85" s="318"/>
      <c r="Q85" s="318"/>
      <c r="R85" s="318"/>
      <c r="S85" s="23"/>
      <c r="T85" s="23"/>
      <c r="U85" s="23"/>
      <c r="V85" s="23"/>
      <c r="W85" s="23"/>
      <c r="X85" s="23"/>
      <c r="Y85" s="23"/>
      <c r="Z85" s="23"/>
      <c r="AA85" s="23"/>
      <c r="AB85" s="23"/>
      <c r="AC85" s="23"/>
      <c r="AD85" s="23"/>
      <c r="AE85" s="23"/>
      <c r="AF85" s="23"/>
      <c r="AG85" s="23"/>
      <c r="AH85" s="23"/>
      <c r="AI85" s="23"/>
      <c r="AJ85" s="23"/>
      <c r="AK85" s="23"/>
      <c r="AL85" s="23"/>
      <c r="AM85" s="23"/>
    </row>
    <row r="86" spans="6:39">
      <c r="J86" s="312"/>
      <c r="K86" s="312"/>
      <c r="L86" s="312"/>
      <c r="M86" s="318"/>
      <c r="N86" s="318"/>
      <c r="O86" s="318"/>
      <c r="P86" s="318"/>
      <c r="Q86" s="318"/>
      <c r="R86" s="318"/>
      <c r="S86" s="23"/>
      <c r="T86" s="23"/>
      <c r="U86" s="23"/>
      <c r="V86" s="23"/>
      <c r="W86" s="23"/>
      <c r="X86" s="23"/>
      <c r="Y86" s="23"/>
      <c r="Z86" s="23"/>
      <c r="AA86" s="23"/>
      <c r="AB86" s="23"/>
      <c r="AC86" s="23"/>
      <c r="AD86" s="23"/>
      <c r="AE86" s="23"/>
      <c r="AF86" s="23"/>
      <c r="AG86" s="23"/>
      <c r="AH86" s="23"/>
      <c r="AI86" s="23"/>
      <c r="AJ86" s="23"/>
      <c r="AK86" s="23"/>
      <c r="AL86" s="23"/>
      <c r="AM86" s="23"/>
    </row>
    <row r="87" spans="6:39">
      <c r="F87" s="316"/>
      <c r="G87" s="319"/>
      <c r="H87" s="319"/>
      <c r="I87" s="319"/>
      <c r="J87" s="312"/>
      <c r="K87" s="312"/>
      <c r="L87" s="312"/>
      <c r="M87" s="318"/>
      <c r="N87" s="318"/>
      <c r="O87" s="318"/>
      <c r="P87" s="318"/>
      <c r="Q87" s="318"/>
      <c r="R87" s="318"/>
      <c r="S87" s="23"/>
      <c r="T87" s="23"/>
      <c r="U87" s="23"/>
      <c r="V87" s="23"/>
      <c r="W87" s="23"/>
      <c r="X87" s="23"/>
      <c r="Y87" s="23"/>
      <c r="Z87" s="23"/>
      <c r="AA87" s="23"/>
      <c r="AB87" s="23"/>
      <c r="AC87" s="23"/>
      <c r="AD87" s="23"/>
      <c r="AE87" s="23"/>
      <c r="AF87" s="23"/>
      <c r="AG87" s="23"/>
      <c r="AH87" s="23"/>
      <c r="AI87" s="23"/>
      <c r="AJ87" s="23"/>
      <c r="AK87" s="23"/>
      <c r="AL87" s="23"/>
      <c r="AM87" s="23"/>
    </row>
  </sheetData>
  <sheetProtection algorithmName="SHA-512" hashValue="pjx0vqlnBTI1ViVZnY+PklyqQsHe52sC43rIqfoLwj7HOGAoSQn9hIRjrbRDtAFJ8Mqw0invJpA9Oyqn9GNWoQ==" saltValue="dGp5I0RxZzv6Fuusw7quHg==" spinCount="100000" sheet="1" formatCells="0" formatColumns="0" formatRows="0" insertColumns="0" insertRows="0"/>
  <mergeCells count="81">
    <mergeCell ref="N53:AM53"/>
    <mergeCell ref="N54:AM54"/>
    <mergeCell ref="N55:AM55"/>
    <mergeCell ref="C50:I50"/>
    <mergeCell ref="C51:E51"/>
    <mergeCell ref="G51:I51"/>
    <mergeCell ref="C52:I52"/>
    <mergeCell ref="J50:L52"/>
    <mergeCell ref="N50:AM50"/>
    <mergeCell ref="N51:AM51"/>
    <mergeCell ref="N52:AM52"/>
    <mergeCell ref="C53:I53"/>
    <mergeCell ref="C54:E54"/>
    <mergeCell ref="G54:I54"/>
    <mergeCell ref="C55:I55"/>
    <mergeCell ref="J53:L55"/>
    <mergeCell ref="N47:AM47"/>
    <mergeCell ref="N48:AM48"/>
    <mergeCell ref="N49:AM49"/>
    <mergeCell ref="C44:I44"/>
    <mergeCell ref="C45:E45"/>
    <mergeCell ref="G45:I45"/>
    <mergeCell ref="C46:I46"/>
    <mergeCell ref="J44:L46"/>
    <mergeCell ref="N44:AM44"/>
    <mergeCell ref="N45:AM45"/>
    <mergeCell ref="N46:AM46"/>
    <mergeCell ref="C47:I47"/>
    <mergeCell ref="C48:E48"/>
    <mergeCell ref="G48:I48"/>
    <mergeCell ref="C49:I49"/>
    <mergeCell ref="J47:L49"/>
    <mergeCell ref="N41:AM41"/>
    <mergeCell ref="N42:AM42"/>
    <mergeCell ref="N43:AM43"/>
    <mergeCell ref="C38:I38"/>
    <mergeCell ref="C39:E39"/>
    <mergeCell ref="G39:I39"/>
    <mergeCell ref="C40:I40"/>
    <mergeCell ref="J38:L40"/>
    <mergeCell ref="N38:AM38"/>
    <mergeCell ref="N39:AM39"/>
    <mergeCell ref="N40:AM40"/>
    <mergeCell ref="C41:I41"/>
    <mergeCell ref="C42:E42"/>
    <mergeCell ref="G42:I42"/>
    <mergeCell ref="C43:I43"/>
    <mergeCell ref="J41:L43"/>
    <mergeCell ref="C35:I35"/>
    <mergeCell ref="AP5:BR5"/>
    <mergeCell ref="AP6:BR6"/>
    <mergeCell ref="AP7:BR11"/>
    <mergeCell ref="F13:Z13"/>
    <mergeCell ref="F14:AB16"/>
    <mergeCell ref="E11:AB11"/>
    <mergeCell ref="E6:AB6"/>
    <mergeCell ref="E7:AB8"/>
    <mergeCell ref="AE5:AM5"/>
    <mergeCell ref="AE6:AM7"/>
    <mergeCell ref="AE13:AM13"/>
    <mergeCell ref="A1:AN1"/>
    <mergeCell ref="B3:AC3"/>
    <mergeCell ref="AD3:AN3"/>
    <mergeCell ref="D5:Z5"/>
    <mergeCell ref="D10:Z10"/>
    <mergeCell ref="E56:AA56"/>
    <mergeCell ref="C36:I36"/>
    <mergeCell ref="AE18:AM19"/>
    <mergeCell ref="AE20:AM20"/>
    <mergeCell ref="E31:Z31"/>
    <mergeCell ref="E33:Z33"/>
    <mergeCell ref="D34:E34"/>
    <mergeCell ref="E18:Z18"/>
    <mergeCell ref="E28:AB29"/>
    <mergeCell ref="E25:AB25"/>
    <mergeCell ref="E23:AB23"/>
    <mergeCell ref="E20:AB20"/>
    <mergeCell ref="C37:I37"/>
    <mergeCell ref="J35:L37"/>
    <mergeCell ref="M35:AM37"/>
    <mergeCell ref="F34:AM34"/>
  </mergeCells>
  <phoneticPr fontId="4"/>
  <conditionalFormatting sqref="C38:I55">
    <cfRule type="containsBlanks" dxfId="104" priority="6">
      <formula>LEN(TRIM(C38))=0</formula>
    </cfRule>
  </conditionalFormatting>
  <conditionalFormatting sqref="E7">
    <cfRule type="containsBlanks" dxfId="103" priority="1">
      <formula>LEN(TRIM(E7))=0</formula>
    </cfRule>
  </conditionalFormatting>
  <conditionalFormatting sqref="F14">
    <cfRule type="containsBlanks" dxfId="102" priority="9">
      <formula>LEN(TRIM(F14))=0</formula>
    </cfRule>
  </conditionalFormatting>
  <conditionalFormatting sqref="J38:L55">
    <cfRule type="containsBlanks" dxfId="101" priority="2">
      <formula>LEN(TRIM(J38))=0</formula>
    </cfRule>
  </conditionalFormatting>
  <conditionalFormatting sqref="M38:AM55">
    <cfRule type="containsBlanks" dxfId="100" priority="3">
      <formula>LEN(TRIM(M38))=0</formula>
    </cfRule>
  </conditionalFormatting>
  <dataValidations count="1">
    <dataValidation type="list" allowBlank="1" showInputMessage="1" showErrorMessage="1" sqref="J60:L87 J38:L55" xr:uid="{263BCAED-F984-4931-9D1C-CC6C16F998C7}">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2769"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672770"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672771"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672772"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672777" r:id="rId8" name="Check Box 9">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672778" r:id="rId9" name="Check Box 10">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672786" r:id="rId10" name="Check Box 18">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672787" r:id="rId11" name="Check Box 19">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672788" r:id="rId12" name="Check Box 20">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672789" r:id="rId13" name="Check Box 21">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672790" r:id="rId14" name="Check Box 22">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672791" r:id="rId15" name="Check Box 23">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672792" r:id="rId16" name="Check Box 24">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672793" r:id="rId17" name="Check Box 25">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672794" r:id="rId18" name="Check Box 26">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672795" r:id="rId19" name="Check Box 27">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D334-B627-4EC3-955D-EDDB8529EC93}">
  <sheetPr codeName="Sheet25">
    <tabColor rgb="FFFFC000"/>
  </sheetPr>
  <dimension ref="A1:AS89"/>
  <sheetViews>
    <sheetView showGridLines="0" view="pageBreakPreview" zoomScaleNormal="100" zoomScaleSheetLayoutView="100" workbookViewId="0">
      <selection activeCell="E5" sqref="E5:AL5"/>
    </sheetView>
  </sheetViews>
  <sheetFormatPr defaultColWidth="8" defaultRowHeight="12"/>
  <cols>
    <col min="1" max="1" width="1.25" style="12" customWidth="1"/>
    <col min="2" max="24" width="2.375" style="12" customWidth="1"/>
    <col min="25" max="25" width="1.625" style="12" customWidth="1"/>
    <col min="26" max="38" width="2.625" style="12" customWidth="1"/>
    <col min="39" max="39" width="1.625" style="12" customWidth="1"/>
    <col min="40" max="62" width="2.375" style="12" customWidth="1"/>
    <col min="63" max="16384" width="8" style="12"/>
  </cols>
  <sheetData>
    <row r="1" spans="1:45" ht="14.1" customHeight="1">
      <c r="A1" s="1770" t="s">
        <v>1533</v>
      </c>
      <c r="B1" s="3991"/>
      <c r="C1" s="3991"/>
      <c r="D1" s="3991"/>
      <c r="E1" s="3991"/>
      <c r="F1" s="3991"/>
      <c r="G1" s="3991"/>
      <c r="H1" s="3991"/>
      <c r="I1" s="3991"/>
      <c r="J1" s="3991"/>
      <c r="K1" s="3991"/>
      <c r="L1" s="3991"/>
      <c r="M1" s="3991"/>
      <c r="N1" s="3991"/>
      <c r="O1" s="3991"/>
      <c r="P1" s="3991"/>
      <c r="Q1" s="3991"/>
      <c r="R1" s="3991"/>
      <c r="S1" s="3991"/>
      <c r="T1" s="3991"/>
      <c r="U1" s="3991"/>
      <c r="V1" s="3991"/>
      <c r="W1" s="3991"/>
      <c r="X1" s="3991"/>
      <c r="Y1" s="3991"/>
      <c r="Z1" s="3991"/>
      <c r="AA1" s="3991"/>
      <c r="AB1" s="3991"/>
      <c r="AC1" s="3991"/>
      <c r="AD1" s="3991"/>
      <c r="AE1" s="3991"/>
      <c r="AF1" s="3991"/>
      <c r="AG1" s="3991"/>
      <c r="AH1" s="3991"/>
      <c r="AI1" s="3991"/>
      <c r="AJ1" s="3991"/>
      <c r="AK1" s="3991"/>
      <c r="AL1" s="3991"/>
      <c r="AM1" s="3991"/>
      <c r="AO1" s="382"/>
      <c r="AP1" s="382"/>
      <c r="AQ1" s="382"/>
      <c r="AR1" s="382"/>
      <c r="AS1" s="382"/>
    </row>
    <row r="2" spans="1:45" ht="5.0999999999999996" customHeight="1" thickBo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row>
    <row r="3" spans="1:45" ht="14.1" customHeight="1">
      <c r="A3" s="1769" t="s">
        <v>316</v>
      </c>
      <c r="B3" s="1767"/>
      <c r="C3" s="1767"/>
      <c r="D3" s="1767"/>
      <c r="E3" s="1767"/>
      <c r="F3" s="1767"/>
      <c r="G3" s="1767"/>
      <c r="H3" s="1767"/>
      <c r="I3" s="1767"/>
      <c r="J3" s="1767"/>
      <c r="K3" s="1767"/>
      <c r="L3" s="1767"/>
      <c r="M3" s="1767"/>
      <c r="N3" s="1767"/>
      <c r="O3" s="1767"/>
      <c r="P3" s="1767"/>
      <c r="Q3" s="1767"/>
      <c r="R3" s="1767"/>
      <c r="S3" s="1767"/>
      <c r="T3" s="1767"/>
      <c r="U3" s="1767"/>
      <c r="V3" s="1767"/>
      <c r="W3" s="1767"/>
      <c r="X3" s="1767"/>
      <c r="Y3" s="2563"/>
      <c r="Z3" s="1766" t="s">
        <v>115</v>
      </c>
      <c r="AA3" s="1767"/>
      <c r="AB3" s="1767"/>
      <c r="AC3" s="1767"/>
      <c r="AD3" s="1767"/>
      <c r="AE3" s="1767"/>
      <c r="AF3" s="1767"/>
      <c r="AG3" s="1767"/>
      <c r="AH3" s="1767"/>
      <c r="AI3" s="1767"/>
      <c r="AJ3" s="1767"/>
      <c r="AK3" s="1767"/>
      <c r="AL3" s="1767"/>
      <c r="AM3" s="1768"/>
    </row>
    <row r="4" spans="1:45" ht="14.1" customHeight="1">
      <c r="A4" s="14"/>
      <c r="B4" s="2494" t="s">
        <v>986</v>
      </c>
      <c r="C4" s="2494"/>
      <c r="D4" s="2481" t="s">
        <v>1589</v>
      </c>
      <c r="E4" s="2481"/>
      <c r="F4" s="2481"/>
      <c r="G4" s="2481"/>
      <c r="H4" s="2481"/>
      <c r="I4" s="2481"/>
      <c r="J4" s="2481"/>
      <c r="K4" s="2481"/>
      <c r="L4" s="2481"/>
      <c r="M4" s="2481"/>
      <c r="N4" s="2481"/>
      <c r="O4" s="2481"/>
      <c r="P4" s="2481"/>
      <c r="Q4" s="2481"/>
      <c r="R4" s="2481"/>
      <c r="S4" s="2481"/>
      <c r="T4" s="2481"/>
      <c r="U4" s="2481"/>
      <c r="V4" s="2481"/>
      <c r="W4" s="2481"/>
      <c r="X4" s="2481"/>
      <c r="Y4" s="2481"/>
      <c r="Z4" s="2481"/>
      <c r="AA4" s="2481"/>
      <c r="AB4" s="2481"/>
      <c r="AC4" s="2481"/>
      <c r="AD4" s="2481"/>
      <c r="AE4" s="2481"/>
      <c r="AF4" s="2481"/>
      <c r="AG4" s="2481"/>
      <c r="AH4" s="2481"/>
      <c r="AI4" s="2481"/>
      <c r="AJ4" s="2481"/>
      <c r="AK4" s="2481"/>
      <c r="AL4" s="2481"/>
      <c r="AM4" s="191"/>
    </row>
    <row r="5" spans="1:45" ht="14.1" customHeight="1">
      <c r="A5" s="14"/>
      <c r="B5" s="938"/>
      <c r="C5" s="938"/>
      <c r="D5" s="1103" t="s">
        <v>1078</v>
      </c>
      <c r="E5" s="1667" t="s">
        <v>1711</v>
      </c>
      <c r="F5" s="1667"/>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7"/>
      <c r="AH5" s="1667"/>
      <c r="AI5" s="1667"/>
      <c r="AJ5" s="1667"/>
      <c r="AK5" s="1667"/>
      <c r="AL5" s="1667"/>
      <c r="AM5" s="191"/>
    </row>
    <row r="6" spans="1:45" ht="12.95" customHeight="1">
      <c r="A6" s="14"/>
      <c r="B6" s="1862" t="s">
        <v>271</v>
      </c>
      <c r="C6" s="1863"/>
      <c r="D6" s="1863"/>
      <c r="E6" s="1863"/>
      <c r="F6" s="1863"/>
      <c r="G6" s="1863"/>
      <c r="H6" s="1863"/>
      <c r="I6" s="2014" t="s">
        <v>1632</v>
      </c>
      <c r="J6" s="2015"/>
      <c r="K6" s="2015"/>
      <c r="L6" s="2015"/>
      <c r="M6" s="2016"/>
      <c r="N6" s="2014" t="s">
        <v>1164</v>
      </c>
      <c r="O6" s="1646"/>
      <c r="P6" s="1646"/>
      <c r="Q6" s="1646"/>
      <c r="R6" s="1646"/>
      <c r="S6" s="1646"/>
      <c r="T6" s="1646"/>
      <c r="U6" s="1646"/>
      <c r="V6" s="1646"/>
      <c r="W6" s="1646"/>
      <c r="X6" s="1646"/>
      <c r="Y6" s="1646"/>
      <c r="Z6" s="1646"/>
      <c r="AA6" s="1646"/>
      <c r="AB6" s="1646"/>
      <c r="AC6" s="1646"/>
      <c r="AD6" s="1646"/>
      <c r="AE6" s="1646"/>
      <c r="AF6" s="1646"/>
      <c r="AG6" s="1646"/>
      <c r="AH6" s="1646"/>
      <c r="AI6" s="1646"/>
      <c r="AJ6" s="1646"/>
      <c r="AK6" s="1646"/>
      <c r="AL6" s="1647"/>
      <c r="AM6" s="191"/>
    </row>
    <row r="7" spans="1:45" ht="12.95" customHeight="1">
      <c r="A7" s="14"/>
      <c r="B7" s="3968" t="s">
        <v>272</v>
      </c>
      <c r="C7" s="2138"/>
      <c r="D7" s="2138"/>
      <c r="E7" s="2138"/>
      <c r="F7" s="2138"/>
      <c r="G7" s="2138"/>
      <c r="H7" s="3969"/>
      <c r="I7" s="1902"/>
      <c r="J7" s="1883"/>
      <c r="K7" s="1883"/>
      <c r="L7" s="1883"/>
      <c r="M7" s="3983"/>
      <c r="N7" s="1884"/>
      <c r="O7" s="1779"/>
      <c r="P7" s="1779"/>
      <c r="Q7" s="1779"/>
      <c r="R7" s="1779"/>
      <c r="S7" s="1779"/>
      <c r="T7" s="1779"/>
      <c r="U7" s="1779"/>
      <c r="V7" s="1779"/>
      <c r="W7" s="1779"/>
      <c r="X7" s="1779"/>
      <c r="Y7" s="1779"/>
      <c r="Z7" s="1779"/>
      <c r="AA7" s="1779"/>
      <c r="AB7" s="1779"/>
      <c r="AC7" s="1779"/>
      <c r="AD7" s="1779"/>
      <c r="AE7" s="1779"/>
      <c r="AF7" s="1779"/>
      <c r="AG7" s="1779"/>
      <c r="AH7" s="1779"/>
      <c r="AI7" s="1779"/>
      <c r="AJ7" s="1779"/>
      <c r="AK7" s="1779"/>
      <c r="AL7" s="1885"/>
      <c r="AM7" s="191"/>
    </row>
    <row r="8" spans="1:45" ht="12.75" customHeight="1">
      <c r="A8" s="14"/>
      <c r="B8" s="1648" t="s">
        <v>1210</v>
      </c>
      <c r="C8" s="1649"/>
      <c r="D8" s="1649"/>
      <c r="E8" s="1649"/>
      <c r="F8" s="1649"/>
      <c r="G8" s="1649"/>
      <c r="H8" s="1650"/>
      <c r="I8" s="3984"/>
      <c r="J8" s="2350"/>
      <c r="K8" s="2350"/>
      <c r="L8" s="2350"/>
      <c r="M8" s="3985"/>
      <c r="N8" s="1648"/>
      <c r="O8" s="1649"/>
      <c r="P8" s="1649"/>
      <c r="Q8" s="1649"/>
      <c r="R8" s="1649"/>
      <c r="S8" s="1649"/>
      <c r="T8" s="1649"/>
      <c r="U8" s="1649"/>
      <c r="V8" s="1649"/>
      <c r="W8" s="1649"/>
      <c r="X8" s="1649"/>
      <c r="Y8" s="1649"/>
      <c r="Z8" s="1649"/>
      <c r="AA8" s="1649"/>
      <c r="AB8" s="1649"/>
      <c r="AC8" s="1649"/>
      <c r="AD8" s="1649"/>
      <c r="AE8" s="1649"/>
      <c r="AF8" s="1649"/>
      <c r="AG8" s="1649"/>
      <c r="AH8" s="1649"/>
      <c r="AI8" s="1649"/>
      <c r="AJ8" s="1649"/>
      <c r="AK8" s="1649"/>
      <c r="AL8" s="1650"/>
      <c r="AM8" s="191"/>
    </row>
    <row r="9" spans="1:45" ht="18" customHeight="1">
      <c r="A9" s="14"/>
      <c r="B9" s="3956"/>
      <c r="C9" s="3957"/>
      <c r="D9" s="3957"/>
      <c r="E9" s="3957"/>
      <c r="F9" s="3957"/>
      <c r="G9" s="3957"/>
      <c r="H9" s="3958"/>
      <c r="I9" s="3971"/>
      <c r="J9" s="3972"/>
      <c r="K9" s="3972"/>
      <c r="L9" s="3972"/>
      <c r="M9" s="3979"/>
      <c r="N9" s="433" t="s">
        <v>469</v>
      </c>
      <c r="O9" s="3988"/>
      <c r="P9" s="3988"/>
      <c r="Q9" s="3988"/>
      <c r="R9" s="3988"/>
      <c r="S9" s="3988"/>
      <c r="T9" s="3988"/>
      <c r="U9" s="3988"/>
      <c r="V9" s="3988"/>
      <c r="W9" s="3988"/>
      <c r="X9" s="3988"/>
      <c r="Y9" s="3988"/>
      <c r="Z9" s="3988"/>
      <c r="AA9" s="3988"/>
      <c r="AB9" s="3988"/>
      <c r="AC9" s="3988"/>
      <c r="AD9" s="3988"/>
      <c r="AE9" s="3988"/>
      <c r="AF9" s="3988"/>
      <c r="AG9" s="3988"/>
      <c r="AH9" s="3988"/>
      <c r="AI9" s="3988"/>
      <c r="AJ9" s="3988"/>
      <c r="AK9" s="3988"/>
      <c r="AL9" s="3992"/>
      <c r="AM9" s="191"/>
    </row>
    <row r="10" spans="1:45" ht="18" customHeight="1">
      <c r="A10" s="14"/>
      <c r="B10" s="3935"/>
      <c r="C10" s="3936"/>
      <c r="D10" s="3936"/>
      <c r="E10" s="434" t="s">
        <v>273</v>
      </c>
      <c r="F10" s="3936"/>
      <c r="G10" s="3936"/>
      <c r="H10" s="3937"/>
      <c r="I10" s="3973"/>
      <c r="J10" s="3974"/>
      <c r="K10" s="3974"/>
      <c r="L10" s="3974"/>
      <c r="M10" s="3980"/>
      <c r="N10" s="435" t="s">
        <v>467</v>
      </c>
      <c r="O10" s="3989"/>
      <c r="P10" s="3944"/>
      <c r="Q10" s="3944"/>
      <c r="R10" s="3944"/>
      <c r="S10" s="3944"/>
      <c r="T10" s="3944"/>
      <c r="U10" s="3944"/>
      <c r="V10" s="3944"/>
      <c r="W10" s="3944"/>
      <c r="X10" s="3944"/>
      <c r="Y10" s="3944"/>
      <c r="Z10" s="3944"/>
      <c r="AA10" s="3944"/>
      <c r="AB10" s="3944"/>
      <c r="AC10" s="3944"/>
      <c r="AD10" s="3944"/>
      <c r="AE10" s="3944"/>
      <c r="AF10" s="3944"/>
      <c r="AG10" s="3944"/>
      <c r="AH10" s="3944"/>
      <c r="AI10" s="3944"/>
      <c r="AJ10" s="3944"/>
      <c r="AK10" s="3944"/>
      <c r="AL10" s="3945"/>
      <c r="AM10" s="191"/>
    </row>
    <row r="11" spans="1:45" ht="18" customHeight="1">
      <c r="A11" s="14"/>
      <c r="B11" s="3938"/>
      <c r="C11" s="3939"/>
      <c r="D11" s="3939"/>
      <c r="E11" s="3939"/>
      <c r="F11" s="3939"/>
      <c r="G11" s="3939"/>
      <c r="H11" s="3940"/>
      <c r="I11" s="3975"/>
      <c r="J11" s="3976"/>
      <c r="K11" s="3976"/>
      <c r="L11" s="3976"/>
      <c r="M11" s="3981"/>
      <c r="N11" s="436" t="s">
        <v>468</v>
      </c>
      <c r="O11" s="3990"/>
      <c r="P11" s="3131"/>
      <c r="Q11" s="3131"/>
      <c r="R11" s="3131"/>
      <c r="S11" s="3131"/>
      <c r="T11" s="3131"/>
      <c r="U11" s="3131"/>
      <c r="V11" s="3131"/>
      <c r="W11" s="3131"/>
      <c r="X11" s="3131"/>
      <c r="Y11" s="3131"/>
      <c r="Z11" s="3131"/>
      <c r="AA11" s="3131"/>
      <c r="AB11" s="3131"/>
      <c r="AC11" s="3131"/>
      <c r="AD11" s="3131"/>
      <c r="AE11" s="3131"/>
      <c r="AF11" s="3131"/>
      <c r="AG11" s="3131"/>
      <c r="AH11" s="3131"/>
      <c r="AI11" s="3131"/>
      <c r="AJ11" s="3131"/>
      <c r="AK11" s="3131"/>
      <c r="AL11" s="3947"/>
      <c r="AM11" s="191"/>
    </row>
    <row r="12" spans="1:45" ht="18" customHeight="1">
      <c r="A12" s="14"/>
      <c r="B12" s="3956"/>
      <c r="C12" s="3957"/>
      <c r="D12" s="3957"/>
      <c r="E12" s="3957"/>
      <c r="F12" s="3957"/>
      <c r="G12" s="3957"/>
      <c r="H12" s="3958"/>
      <c r="I12" s="3971"/>
      <c r="J12" s="3972"/>
      <c r="K12" s="3972"/>
      <c r="L12" s="3972"/>
      <c r="M12" s="3979"/>
      <c r="N12" s="433" t="s">
        <v>469</v>
      </c>
      <c r="O12" s="3988"/>
      <c r="P12" s="3942"/>
      <c r="Q12" s="3942"/>
      <c r="R12" s="3942"/>
      <c r="S12" s="3942"/>
      <c r="T12" s="3942"/>
      <c r="U12" s="3942"/>
      <c r="V12" s="3942"/>
      <c r="W12" s="3942"/>
      <c r="X12" s="3942"/>
      <c r="Y12" s="3942"/>
      <c r="Z12" s="3942"/>
      <c r="AA12" s="3942"/>
      <c r="AB12" s="3942"/>
      <c r="AC12" s="3942"/>
      <c r="AD12" s="3942"/>
      <c r="AE12" s="3942"/>
      <c r="AF12" s="3942"/>
      <c r="AG12" s="3942"/>
      <c r="AH12" s="3942"/>
      <c r="AI12" s="3942"/>
      <c r="AJ12" s="3942"/>
      <c r="AK12" s="3942"/>
      <c r="AL12" s="3943"/>
      <c r="AM12" s="191"/>
    </row>
    <row r="13" spans="1:45" ht="18" customHeight="1">
      <c r="A13" s="14"/>
      <c r="B13" s="3935"/>
      <c r="C13" s="3936"/>
      <c r="D13" s="3936"/>
      <c r="E13" s="434" t="s">
        <v>273</v>
      </c>
      <c r="F13" s="3936"/>
      <c r="G13" s="3936"/>
      <c r="H13" s="3937"/>
      <c r="I13" s="3973"/>
      <c r="J13" s="3974"/>
      <c r="K13" s="3974"/>
      <c r="L13" s="3974"/>
      <c r="M13" s="3980"/>
      <c r="N13" s="435" t="s">
        <v>467</v>
      </c>
      <c r="O13" s="3989"/>
      <c r="P13" s="3944"/>
      <c r="Q13" s="3944"/>
      <c r="R13" s="3944"/>
      <c r="S13" s="3944"/>
      <c r="T13" s="3944"/>
      <c r="U13" s="3944"/>
      <c r="V13" s="3944"/>
      <c r="W13" s="3944"/>
      <c r="X13" s="3944"/>
      <c r="Y13" s="3944"/>
      <c r="Z13" s="3944"/>
      <c r="AA13" s="3944"/>
      <c r="AB13" s="3944"/>
      <c r="AC13" s="3944"/>
      <c r="AD13" s="3944"/>
      <c r="AE13" s="3944"/>
      <c r="AF13" s="3944"/>
      <c r="AG13" s="3944"/>
      <c r="AH13" s="3944"/>
      <c r="AI13" s="3944"/>
      <c r="AJ13" s="3944"/>
      <c r="AK13" s="3944"/>
      <c r="AL13" s="3945"/>
      <c r="AM13" s="191"/>
    </row>
    <row r="14" spans="1:45" ht="18" customHeight="1">
      <c r="A14" s="14"/>
      <c r="B14" s="3938"/>
      <c r="C14" s="3939"/>
      <c r="D14" s="3939"/>
      <c r="E14" s="3939"/>
      <c r="F14" s="3939"/>
      <c r="G14" s="3939"/>
      <c r="H14" s="3940"/>
      <c r="I14" s="3975"/>
      <c r="J14" s="3976"/>
      <c r="K14" s="3976"/>
      <c r="L14" s="3976"/>
      <c r="M14" s="3981"/>
      <c r="N14" s="436" t="s">
        <v>468</v>
      </c>
      <c r="O14" s="3990"/>
      <c r="P14" s="3131"/>
      <c r="Q14" s="3131"/>
      <c r="R14" s="3131"/>
      <c r="S14" s="3131"/>
      <c r="T14" s="3131"/>
      <c r="U14" s="3131"/>
      <c r="V14" s="3131"/>
      <c r="W14" s="3131"/>
      <c r="X14" s="3131"/>
      <c r="Y14" s="3131"/>
      <c r="Z14" s="3131"/>
      <c r="AA14" s="3131"/>
      <c r="AB14" s="3131"/>
      <c r="AC14" s="3131"/>
      <c r="AD14" s="3131"/>
      <c r="AE14" s="3131"/>
      <c r="AF14" s="3131"/>
      <c r="AG14" s="3131"/>
      <c r="AH14" s="3131"/>
      <c r="AI14" s="3131"/>
      <c r="AJ14" s="3131"/>
      <c r="AK14" s="3131"/>
      <c r="AL14" s="3947"/>
      <c r="AM14" s="191"/>
    </row>
    <row r="15" spans="1:45" ht="18" customHeight="1">
      <c r="A15" s="14"/>
      <c r="B15" s="3956"/>
      <c r="C15" s="3957"/>
      <c r="D15" s="3957"/>
      <c r="E15" s="3957"/>
      <c r="F15" s="3957"/>
      <c r="G15" s="3957"/>
      <c r="H15" s="3958"/>
      <c r="I15" s="3971"/>
      <c r="J15" s="3972"/>
      <c r="K15" s="3972"/>
      <c r="L15" s="3972"/>
      <c r="M15" s="3979"/>
      <c r="N15" s="433" t="s">
        <v>469</v>
      </c>
      <c r="O15" s="3988"/>
      <c r="P15" s="3942"/>
      <c r="Q15" s="3942"/>
      <c r="R15" s="3942"/>
      <c r="S15" s="3942"/>
      <c r="T15" s="3942"/>
      <c r="U15" s="3942"/>
      <c r="V15" s="3942"/>
      <c r="W15" s="3942"/>
      <c r="X15" s="3942"/>
      <c r="Y15" s="3942"/>
      <c r="Z15" s="3942"/>
      <c r="AA15" s="3942"/>
      <c r="AB15" s="3942"/>
      <c r="AC15" s="3942"/>
      <c r="AD15" s="3942"/>
      <c r="AE15" s="3942"/>
      <c r="AF15" s="3942"/>
      <c r="AG15" s="3942"/>
      <c r="AH15" s="3942"/>
      <c r="AI15" s="3942"/>
      <c r="AJ15" s="3942"/>
      <c r="AK15" s="3942"/>
      <c r="AL15" s="3943"/>
      <c r="AM15" s="191"/>
    </row>
    <row r="16" spans="1:45" ht="18" customHeight="1">
      <c r="A16" s="14"/>
      <c r="B16" s="3935"/>
      <c r="C16" s="3936"/>
      <c r="D16" s="3936"/>
      <c r="E16" s="434" t="s">
        <v>273</v>
      </c>
      <c r="F16" s="3936"/>
      <c r="G16" s="3936"/>
      <c r="H16" s="3937"/>
      <c r="I16" s="3973"/>
      <c r="J16" s="3974"/>
      <c r="K16" s="3974"/>
      <c r="L16" s="3974"/>
      <c r="M16" s="3980"/>
      <c r="N16" s="435" t="s">
        <v>467</v>
      </c>
      <c r="O16" s="3989"/>
      <c r="P16" s="3944"/>
      <c r="Q16" s="3944"/>
      <c r="R16" s="3944"/>
      <c r="S16" s="3944"/>
      <c r="T16" s="3944"/>
      <c r="U16" s="3944"/>
      <c r="V16" s="3944"/>
      <c r="W16" s="3944"/>
      <c r="X16" s="3944"/>
      <c r="Y16" s="3944"/>
      <c r="Z16" s="3944"/>
      <c r="AA16" s="3944"/>
      <c r="AB16" s="3944"/>
      <c r="AC16" s="3944"/>
      <c r="AD16" s="3944"/>
      <c r="AE16" s="3944"/>
      <c r="AF16" s="3944"/>
      <c r="AG16" s="3944"/>
      <c r="AH16" s="3944"/>
      <c r="AI16" s="3944"/>
      <c r="AJ16" s="3944"/>
      <c r="AK16" s="3944"/>
      <c r="AL16" s="3945"/>
      <c r="AM16" s="191"/>
    </row>
    <row r="17" spans="1:39" ht="18" customHeight="1">
      <c r="A17" s="14"/>
      <c r="B17" s="3938"/>
      <c r="C17" s="3939"/>
      <c r="D17" s="3939"/>
      <c r="E17" s="3939"/>
      <c r="F17" s="3939"/>
      <c r="G17" s="3939"/>
      <c r="H17" s="3940"/>
      <c r="I17" s="3975"/>
      <c r="J17" s="3976"/>
      <c r="K17" s="3976"/>
      <c r="L17" s="3976"/>
      <c r="M17" s="3981"/>
      <c r="N17" s="436" t="s">
        <v>468</v>
      </c>
      <c r="O17" s="3990"/>
      <c r="P17" s="3131"/>
      <c r="Q17" s="3131"/>
      <c r="R17" s="3131"/>
      <c r="S17" s="3131"/>
      <c r="T17" s="3131"/>
      <c r="U17" s="3131"/>
      <c r="V17" s="3131"/>
      <c r="W17" s="3131"/>
      <c r="X17" s="3131"/>
      <c r="Y17" s="3131"/>
      <c r="Z17" s="3131"/>
      <c r="AA17" s="3131"/>
      <c r="AB17" s="3131"/>
      <c r="AC17" s="3131"/>
      <c r="AD17" s="3131"/>
      <c r="AE17" s="3131"/>
      <c r="AF17" s="3131"/>
      <c r="AG17" s="3131"/>
      <c r="AH17" s="3131"/>
      <c r="AI17" s="3131"/>
      <c r="AJ17" s="3131"/>
      <c r="AK17" s="3131"/>
      <c r="AL17" s="3947"/>
      <c r="AM17" s="191"/>
    </row>
    <row r="18" spans="1:39" ht="18" customHeight="1">
      <c r="A18" s="14"/>
      <c r="B18" s="3956"/>
      <c r="C18" s="3957"/>
      <c r="D18" s="3957"/>
      <c r="E18" s="3957"/>
      <c r="F18" s="3957"/>
      <c r="G18" s="3957"/>
      <c r="H18" s="3958"/>
      <c r="I18" s="3971"/>
      <c r="J18" s="3972"/>
      <c r="K18" s="3972"/>
      <c r="L18" s="3972"/>
      <c r="M18" s="3979"/>
      <c r="N18" s="433" t="s">
        <v>469</v>
      </c>
      <c r="O18" s="3988"/>
      <c r="P18" s="3942"/>
      <c r="Q18" s="3942"/>
      <c r="R18" s="3942"/>
      <c r="S18" s="3942"/>
      <c r="T18" s="3942"/>
      <c r="U18" s="3942"/>
      <c r="V18" s="3942"/>
      <c r="W18" s="3942"/>
      <c r="X18" s="3942"/>
      <c r="Y18" s="3942"/>
      <c r="Z18" s="3942"/>
      <c r="AA18" s="3942"/>
      <c r="AB18" s="3942"/>
      <c r="AC18" s="3942"/>
      <c r="AD18" s="3942"/>
      <c r="AE18" s="3942"/>
      <c r="AF18" s="3942"/>
      <c r="AG18" s="3942"/>
      <c r="AH18" s="3942"/>
      <c r="AI18" s="3942"/>
      <c r="AJ18" s="3942"/>
      <c r="AK18" s="3942"/>
      <c r="AL18" s="3943"/>
      <c r="AM18" s="191"/>
    </row>
    <row r="19" spans="1:39" ht="18" customHeight="1">
      <c r="A19" s="14"/>
      <c r="B19" s="3935"/>
      <c r="C19" s="3936"/>
      <c r="D19" s="3936"/>
      <c r="E19" s="434" t="s">
        <v>273</v>
      </c>
      <c r="F19" s="3936"/>
      <c r="G19" s="3936"/>
      <c r="H19" s="3937"/>
      <c r="I19" s="3973"/>
      <c r="J19" s="3974"/>
      <c r="K19" s="3974"/>
      <c r="L19" s="3974"/>
      <c r="M19" s="3980"/>
      <c r="N19" s="435" t="s">
        <v>467</v>
      </c>
      <c r="O19" s="3989"/>
      <c r="P19" s="3944"/>
      <c r="Q19" s="3944"/>
      <c r="R19" s="3944"/>
      <c r="S19" s="3944"/>
      <c r="T19" s="3944"/>
      <c r="U19" s="3944"/>
      <c r="V19" s="3944"/>
      <c r="W19" s="3944"/>
      <c r="X19" s="3944"/>
      <c r="Y19" s="3944"/>
      <c r="Z19" s="3944"/>
      <c r="AA19" s="3944"/>
      <c r="AB19" s="3944"/>
      <c r="AC19" s="3944"/>
      <c r="AD19" s="3944"/>
      <c r="AE19" s="3944"/>
      <c r="AF19" s="3944"/>
      <c r="AG19" s="3944"/>
      <c r="AH19" s="3944"/>
      <c r="AI19" s="3944"/>
      <c r="AJ19" s="3944"/>
      <c r="AK19" s="3944"/>
      <c r="AL19" s="3945"/>
      <c r="AM19" s="191"/>
    </row>
    <row r="20" spans="1:39" ht="18" customHeight="1">
      <c r="A20" s="14"/>
      <c r="B20" s="3938"/>
      <c r="C20" s="3939"/>
      <c r="D20" s="3939"/>
      <c r="E20" s="3939"/>
      <c r="F20" s="3939"/>
      <c r="G20" s="3939"/>
      <c r="H20" s="3940"/>
      <c r="I20" s="3975"/>
      <c r="J20" s="3976"/>
      <c r="K20" s="3976"/>
      <c r="L20" s="3976"/>
      <c r="M20" s="3981"/>
      <c r="N20" s="436" t="s">
        <v>468</v>
      </c>
      <c r="O20" s="3990"/>
      <c r="P20" s="3131"/>
      <c r="Q20" s="3131"/>
      <c r="R20" s="3131"/>
      <c r="S20" s="3131"/>
      <c r="T20" s="3131"/>
      <c r="U20" s="3131"/>
      <c r="V20" s="3131"/>
      <c r="W20" s="3131"/>
      <c r="X20" s="3131"/>
      <c r="Y20" s="3131"/>
      <c r="Z20" s="3131"/>
      <c r="AA20" s="3131"/>
      <c r="AB20" s="3131"/>
      <c r="AC20" s="3131"/>
      <c r="AD20" s="3131"/>
      <c r="AE20" s="3131"/>
      <c r="AF20" s="3131"/>
      <c r="AG20" s="3131"/>
      <c r="AH20" s="3131"/>
      <c r="AI20" s="3131"/>
      <c r="AJ20" s="3131"/>
      <c r="AK20" s="3131"/>
      <c r="AL20" s="3947"/>
      <c r="AM20" s="191"/>
    </row>
    <row r="21" spans="1:39" ht="18" customHeight="1">
      <c r="A21" s="14"/>
      <c r="B21" s="3956"/>
      <c r="C21" s="3957"/>
      <c r="D21" s="3957"/>
      <c r="E21" s="3957"/>
      <c r="F21" s="3957"/>
      <c r="G21" s="3957"/>
      <c r="H21" s="3958"/>
      <c r="I21" s="3971"/>
      <c r="J21" s="3972"/>
      <c r="K21" s="3972"/>
      <c r="L21" s="3972"/>
      <c r="M21" s="3979"/>
      <c r="N21" s="433" t="s">
        <v>469</v>
      </c>
      <c r="O21" s="3988"/>
      <c r="P21" s="3942"/>
      <c r="Q21" s="3942"/>
      <c r="R21" s="3942"/>
      <c r="S21" s="3942"/>
      <c r="T21" s="3942"/>
      <c r="U21" s="3942"/>
      <c r="V21" s="3942"/>
      <c r="W21" s="3942"/>
      <c r="X21" s="3942"/>
      <c r="Y21" s="3942"/>
      <c r="Z21" s="3942"/>
      <c r="AA21" s="3942"/>
      <c r="AB21" s="3942"/>
      <c r="AC21" s="3942"/>
      <c r="AD21" s="3942"/>
      <c r="AE21" s="3942"/>
      <c r="AF21" s="3942"/>
      <c r="AG21" s="3942"/>
      <c r="AH21" s="3942"/>
      <c r="AI21" s="3942"/>
      <c r="AJ21" s="3942"/>
      <c r="AK21" s="3942"/>
      <c r="AL21" s="3943"/>
      <c r="AM21" s="191"/>
    </row>
    <row r="22" spans="1:39" ht="18" customHeight="1">
      <c r="A22" s="14"/>
      <c r="B22" s="3935"/>
      <c r="C22" s="3936"/>
      <c r="D22" s="3936"/>
      <c r="E22" s="434" t="s">
        <v>273</v>
      </c>
      <c r="F22" s="3936"/>
      <c r="G22" s="3936"/>
      <c r="H22" s="3937"/>
      <c r="I22" s="3973"/>
      <c r="J22" s="3974"/>
      <c r="K22" s="3974"/>
      <c r="L22" s="3974"/>
      <c r="M22" s="3980"/>
      <c r="N22" s="435" t="s">
        <v>467</v>
      </c>
      <c r="O22" s="3989"/>
      <c r="P22" s="3944"/>
      <c r="Q22" s="3944"/>
      <c r="R22" s="3944"/>
      <c r="S22" s="3944"/>
      <c r="T22" s="3944"/>
      <c r="U22" s="3944"/>
      <c r="V22" s="3944"/>
      <c r="W22" s="3944"/>
      <c r="X22" s="3944"/>
      <c r="Y22" s="3944"/>
      <c r="Z22" s="3944"/>
      <c r="AA22" s="3944"/>
      <c r="AB22" s="3944"/>
      <c r="AC22" s="3944"/>
      <c r="AD22" s="3944"/>
      <c r="AE22" s="3944"/>
      <c r="AF22" s="3944"/>
      <c r="AG22" s="3944"/>
      <c r="AH22" s="3944"/>
      <c r="AI22" s="3944"/>
      <c r="AJ22" s="3944"/>
      <c r="AK22" s="3944"/>
      <c r="AL22" s="3945"/>
      <c r="AM22" s="191"/>
    </row>
    <row r="23" spans="1:39" ht="18" customHeight="1">
      <c r="A23" s="14"/>
      <c r="B23" s="3938"/>
      <c r="C23" s="3939"/>
      <c r="D23" s="3939"/>
      <c r="E23" s="3939"/>
      <c r="F23" s="3939"/>
      <c r="G23" s="3939"/>
      <c r="H23" s="3940"/>
      <c r="I23" s="3975"/>
      <c r="J23" s="3976"/>
      <c r="K23" s="3976"/>
      <c r="L23" s="3976"/>
      <c r="M23" s="3981"/>
      <c r="N23" s="436" t="s">
        <v>468</v>
      </c>
      <c r="O23" s="3990"/>
      <c r="P23" s="3131"/>
      <c r="Q23" s="3131"/>
      <c r="R23" s="3131"/>
      <c r="S23" s="3131"/>
      <c r="T23" s="3131"/>
      <c r="U23" s="3131"/>
      <c r="V23" s="3131"/>
      <c r="W23" s="3131"/>
      <c r="X23" s="3131"/>
      <c r="Y23" s="3131"/>
      <c r="Z23" s="3131"/>
      <c r="AA23" s="3131"/>
      <c r="AB23" s="3131"/>
      <c r="AC23" s="3131"/>
      <c r="AD23" s="3131"/>
      <c r="AE23" s="3131"/>
      <c r="AF23" s="3131"/>
      <c r="AG23" s="3131"/>
      <c r="AH23" s="3131"/>
      <c r="AI23" s="3131"/>
      <c r="AJ23" s="3131"/>
      <c r="AK23" s="3131"/>
      <c r="AL23" s="3947"/>
      <c r="AM23" s="191"/>
    </row>
    <row r="24" spans="1:39" ht="18" customHeight="1">
      <c r="A24" s="14"/>
      <c r="B24" s="3956"/>
      <c r="C24" s="3957"/>
      <c r="D24" s="3957"/>
      <c r="E24" s="3957"/>
      <c r="F24" s="3957"/>
      <c r="G24" s="3957"/>
      <c r="H24" s="3958"/>
      <c r="I24" s="3971"/>
      <c r="J24" s="3972"/>
      <c r="K24" s="3972"/>
      <c r="L24" s="3972"/>
      <c r="M24" s="3979"/>
      <c r="N24" s="433" t="s">
        <v>469</v>
      </c>
      <c r="O24" s="3988"/>
      <c r="P24" s="3942"/>
      <c r="Q24" s="3942"/>
      <c r="R24" s="3942"/>
      <c r="S24" s="3942"/>
      <c r="T24" s="3942"/>
      <c r="U24" s="3942"/>
      <c r="V24" s="3942"/>
      <c r="W24" s="3942"/>
      <c r="X24" s="3942"/>
      <c r="Y24" s="3942"/>
      <c r="Z24" s="3942"/>
      <c r="AA24" s="3942"/>
      <c r="AB24" s="3942"/>
      <c r="AC24" s="3942"/>
      <c r="AD24" s="3942"/>
      <c r="AE24" s="3942"/>
      <c r="AF24" s="3942"/>
      <c r="AG24" s="3942"/>
      <c r="AH24" s="3942"/>
      <c r="AI24" s="3942"/>
      <c r="AJ24" s="3942"/>
      <c r="AK24" s="3942"/>
      <c r="AL24" s="3943"/>
      <c r="AM24" s="191"/>
    </row>
    <row r="25" spans="1:39" ht="18" customHeight="1">
      <c r="A25" s="14"/>
      <c r="B25" s="3935"/>
      <c r="C25" s="3936"/>
      <c r="D25" s="3936"/>
      <c r="E25" s="434" t="s">
        <v>273</v>
      </c>
      <c r="F25" s="3936"/>
      <c r="G25" s="3936"/>
      <c r="H25" s="3937"/>
      <c r="I25" s="3973"/>
      <c r="J25" s="3974"/>
      <c r="K25" s="3974"/>
      <c r="L25" s="3974"/>
      <c r="M25" s="3980"/>
      <c r="N25" s="435" t="s">
        <v>467</v>
      </c>
      <c r="O25" s="3989"/>
      <c r="P25" s="3944"/>
      <c r="Q25" s="3944"/>
      <c r="R25" s="3944"/>
      <c r="S25" s="3944"/>
      <c r="T25" s="3944"/>
      <c r="U25" s="3944"/>
      <c r="V25" s="3944"/>
      <c r="W25" s="3944"/>
      <c r="X25" s="3944"/>
      <c r="Y25" s="3944"/>
      <c r="Z25" s="3944"/>
      <c r="AA25" s="3944"/>
      <c r="AB25" s="3944"/>
      <c r="AC25" s="3944"/>
      <c r="AD25" s="3944"/>
      <c r="AE25" s="3944"/>
      <c r="AF25" s="3944"/>
      <c r="AG25" s="3944"/>
      <c r="AH25" s="3944"/>
      <c r="AI25" s="3944"/>
      <c r="AJ25" s="3944"/>
      <c r="AK25" s="3944"/>
      <c r="AL25" s="3945"/>
      <c r="AM25" s="191"/>
    </row>
    <row r="26" spans="1:39" ht="18" customHeight="1">
      <c r="A26" s="14"/>
      <c r="B26" s="3938"/>
      <c r="C26" s="3939"/>
      <c r="D26" s="3939"/>
      <c r="E26" s="3939"/>
      <c r="F26" s="3939"/>
      <c r="G26" s="3939"/>
      <c r="H26" s="3940"/>
      <c r="I26" s="3975"/>
      <c r="J26" s="3976"/>
      <c r="K26" s="3976"/>
      <c r="L26" s="3976"/>
      <c r="M26" s="3981"/>
      <c r="N26" s="436" t="s">
        <v>468</v>
      </c>
      <c r="O26" s="3990"/>
      <c r="P26" s="3131"/>
      <c r="Q26" s="3131"/>
      <c r="R26" s="3131"/>
      <c r="S26" s="3131"/>
      <c r="T26" s="3131"/>
      <c r="U26" s="3131"/>
      <c r="V26" s="3131"/>
      <c r="W26" s="3131"/>
      <c r="X26" s="3131"/>
      <c r="Y26" s="3131"/>
      <c r="Z26" s="3131"/>
      <c r="AA26" s="3131"/>
      <c r="AB26" s="3131"/>
      <c r="AC26" s="3131"/>
      <c r="AD26" s="3131"/>
      <c r="AE26" s="3131"/>
      <c r="AF26" s="3131"/>
      <c r="AG26" s="3131"/>
      <c r="AH26" s="3131"/>
      <c r="AI26" s="3131"/>
      <c r="AJ26" s="3131"/>
      <c r="AK26" s="3131"/>
      <c r="AL26" s="3947"/>
      <c r="AM26" s="191"/>
    </row>
    <row r="27" spans="1:39" ht="18" customHeight="1">
      <c r="A27" s="14"/>
      <c r="B27" s="3956"/>
      <c r="C27" s="3957"/>
      <c r="D27" s="3957"/>
      <c r="E27" s="3957"/>
      <c r="F27" s="3957"/>
      <c r="G27" s="3957"/>
      <c r="H27" s="3958"/>
      <c r="I27" s="3971"/>
      <c r="J27" s="3972"/>
      <c r="K27" s="3972"/>
      <c r="L27" s="3972"/>
      <c r="M27" s="3979"/>
      <c r="N27" s="433" t="s">
        <v>469</v>
      </c>
      <c r="O27" s="3988"/>
      <c r="P27" s="3942"/>
      <c r="Q27" s="3942"/>
      <c r="R27" s="3942"/>
      <c r="S27" s="3942"/>
      <c r="T27" s="3942"/>
      <c r="U27" s="3942"/>
      <c r="V27" s="3942"/>
      <c r="W27" s="3942"/>
      <c r="X27" s="3942"/>
      <c r="Y27" s="3942"/>
      <c r="Z27" s="3942"/>
      <c r="AA27" s="3942"/>
      <c r="AB27" s="3942"/>
      <c r="AC27" s="3942"/>
      <c r="AD27" s="3942"/>
      <c r="AE27" s="3942"/>
      <c r="AF27" s="3942"/>
      <c r="AG27" s="3942"/>
      <c r="AH27" s="3942"/>
      <c r="AI27" s="3942"/>
      <c r="AJ27" s="3942"/>
      <c r="AK27" s="3942"/>
      <c r="AL27" s="3943"/>
      <c r="AM27" s="191"/>
    </row>
    <row r="28" spans="1:39" ht="18" customHeight="1">
      <c r="A28" s="14"/>
      <c r="B28" s="3935"/>
      <c r="C28" s="3936"/>
      <c r="D28" s="3936"/>
      <c r="E28" s="434" t="s">
        <v>273</v>
      </c>
      <c r="F28" s="3936"/>
      <c r="G28" s="3936"/>
      <c r="H28" s="3937"/>
      <c r="I28" s="3973"/>
      <c r="J28" s="3974"/>
      <c r="K28" s="3974"/>
      <c r="L28" s="3974"/>
      <c r="M28" s="3980"/>
      <c r="N28" s="435" t="s">
        <v>467</v>
      </c>
      <c r="O28" s="3989"/>
      <c r="P28" s="3944"/>
      <c r="Q28" s="3944"/>
      <c r="R28" s="3944"/>
      <c r="S28" s="3944"/>
      <c r="T28" s="3944"/>
      <c r="U28" s="3944"/>
      <c r="V28" s="3944"/>
      <c r="W28" s="3944"/>
      <c r="X28" s="3944"/>
      <c r="Y28" s="3944"/>
      <c r="Z28" s="3944"/>
      <c r="AA28" s="3944"/>
      <c r="AB28" s="3944"/>
      <c r="AC28" s="3944"/>
      <c r="AD28" s="3944"/>
      <c r="AE28" s="3944"/>
      <c r="AF28" s="3944"/>
      <c r="AG28" s="3944"/>
      <c r="AH28" s="3944"/>
      <c r="AI28" s="3944"/>
      <c r="AJ28" s="3944"/>
      <c r="AK28" s="3944"/>
      <c r="AL28" s="3945"/>
      <c r="AM28" s="191"/>
    </row>
    <row r="29" spans="1:39" ht="18" customHeight="1">
      <c r="A29" s="14"/>
      <c r="B29" s="3938"/>
      <c r="C29" s="3939"/>
      <c r="D29" s="3939"/>
      <c r="E29" s="3939"/>
      <c r="F29" s="3939"/>
      <c r="G29" s="3939"/>
      <c r="H29" s="3940"/>
      <c r="I29" s="3975"/>
      <c r="J29" s="3976"/>
      <c r="K29" s="3976"/>
      <c r="L29" s="3976"/>
      <c r="M29" s="3981"/>
      <c r="N29" s="436" t="s">
        <v>468</v>
      </c>
      <c r="O29" s="3990"/>
      <c r="P29" s="3131"/>
      <c r="Q29" s="3131"/>
      <c r="R29" s="3131"/>
      <c r="S29" s="3131"/>
      <c r="T29" s="3131"/>
      <c r="U29" s="3131"/>
      <c r="V29" s="3131"/>
      <c r="W29" s="3131"/>
      <c r="X29" s="3131"/>
      <c r="Y29" s="3131"/>
      <c r="Z29" s="3131"/>
      <c r="AA29" s="3131"/>
      <c r="AB29" s="3131"/>
      <c r="AC29" s="3131"/>
      <c r="AD29" s="3131"/>
      <c r="AE29" s="3131"/>
      <c r="AF29" s="3131"/>
      <c r="AG29" s="3131"/>
      <c r="AH29" s="3131"/>
      <c r="AI29" s="3131"/>
      <c r="AJ29" s="3131"/>
      <c r="AK29" s="3131"/>
      <c r="AL29" s="3947"/>
      <c r="AM29" s="191"/>
    </row>
    <row r="30" spans="1:39" ht="18" customHeight="1">
      <c r="A30" s="14"/>
      <c r="B30" s="3956"/>
      <c r="C30" s="3957"/>
      <c r="D30" s="3957"/>
      <c r="E30" s="3957"/>
      <c r="F30" s="3957"/>
      <c r="G30" s="3957"/>
      <c r="H30" s="3958"/>
      <c r="I30" s="3971"/>
      <c r="J30" s="3972"/>
      <c r="K30" s="3972"/>
      <c r="L30" s="3972"/>
      <c r="M30" s="3979"/>
      <c r="N30" s="433" t="s">
        <v>469</v>
      </c>
      <c r="O30" s="3988"/>
      <c r="P30" s="3942"/>
      <c r="Q30" s="3942"/>
      <c r="R30" s="3942"/>
      <c r="S30" s="3942"/>
      <c r="T30" s="3942"/>
      <c r="U30" s="3942"/>
      <c r="V30" s="3942"/>
      <c r="W30" s="3942"/>
      <c r="X30" s="3942"/>
      <c r="Y30" s="3942"/>
      <c r="Z30" s="3942"/>
      <c r="AA30" s="3942"/>
      <c r="AB30" s="3942"/>
      <c r="AC30" s="3942"/>
      <c r="AD30" s="3942"/>
      <c r="AE30" s="3942"/>
      <c r="AF30" s="3942"/>
      <c r="AG30" s="3942"/>
      <c r="AH30" s="3942"/>
      <c r="AI30" s="3942"/>
      <c r="AJ30" s="3942"/>
      <c r="AK30" s="3942"/>
      <c r="AL30" s="3943"/>
      <c r="AM30" s="191"/>
    </row>
    <row r="31" spans="1:39" ht="18" customHeight="1">
      <c r="A31" s="14"/>
      <c r="B31" s="3935"/>
      <c r="C31" s="3936"/>
      <c r="D31" s="3936"/>
      <c r="E31" s="434" t="s">
        <v>273</v>
      </c>
      <c r="F31" s="3936"/>
      <c r="G31" s="3936"/>
      <c r="H31" s="3937"/>
      <c r="I31" s="3973"/>
      <c r="J31" s="3974"/>
      <c r="K31" s="3974"/>
      <c r="L31" s="3974"/>
      <c r="M31" s="3980"/>
      <c r="N31" s="435" t="s">
        <v>467</v>
      </c>
      <c r="O31" s="3989"/>
      <c r="P31" s="3944"/>
      <c r="Q31" s="3944"/>
      <c r="R31" s="3944"/>
      <c r="S31" s="3944"/>
      <c r="T31" s="3944"/>
      <c r="U31" s="3944"/>
      <c r="V31" s="3944"/>
      <c r="W31" s="3944"/>
      <c r="X31" s="3944"/>
      <c r="Y31" s="3944"/>
      <c r="Z31" s="3944"/>
      <c r="AA31" s="3944"/>
      <c r="AB31" s="3944"/>
      <c r="AC31" s="3944"/>
      <c r="AD31" s="3944"/>
      <c r="AE31" s="3944"/>
      <c r="AF31" s="3944"/>
      <c r="AG31" s="3944"/>
      <c r="AH31" s="3944"/>
      <c r="AI31" s="3944"/>
      <c r="AJ31" s="3944"/>
      <c r="AK31" s="3944"/>
      <c r="AL31" s="3945"/>
      <c r="AM31" s="191"/>
    </row>
    <row r="32" spans="1:39" ht="18" customHeight="1">
      <c r="A32" s="14"/>
      <c r="B32" s="3938"/>
      <c r="C32" s="3939"/>
      <c r="D32" s="3939"/>
      <c r="E32" s="3939"/>
      <c r="F32" s="3939"/>
      <c r="G32" s="3939"/>
      <c r="H32" s="3940"/>
      <c r="I32" s="3975"/>
      <c r="J32" s="3976"/>
      <c r="K32" s="3976"/>
      <c r="L32" s="3976"/>
      <c r="M32" s="3981"/>
      <c r="N32" s="436" t="s">
        <v>468</v>
      </c>
      <c r="O32" s="3990"/>
      <c r="P32" s="3131"/>
      <c r="Q32" s="3131"/>
      <c r="R32" s="3131"/>
      <c r="S32" s="3131"/>
      <c r="T32" s="3131"/>
      <c r="U32" s="3131"/>
      <c r="V32" s="3131"/>
      <c r="W32" s="3131"/>
      <c r="X32" s="3131"/>
      <c r="Y32" s="3131"/>
      <c r="Z32" s="3131"/>
      <c r="AA32" s="3131"/>
      <c r="AB32" s="3131"/>
      <c r="AC32" s="3131"/>
      <c r="AD32" s="3131"/>
      <c r="AE32" s="3131"/>
      <c r="AF32" s="3131"/>
      <c r="AG32" s="3131"/>
      <c r="AH32" s="3131"/>
      <c r="AI32" s="3131"/>
      <c r="AJ32" s="3131"/>
      <c r="AK32" s="3131"/>
      <c r="AL32" s="3947"/>
      <c r="AM32" s="191"/>
    </row>
    <row r="33" spans="1:39" ht="18" customHeight="1">
      <c r="A33" s="14"/>
      <c r="B33" s="3956"/>
      <c r="C33" s="3957"/>
      <c r="D33" s="3957"/>
      <c r="E33" s="3957"/>
      <c r="F33" s="3957"/>
      <c r="G33" s="3957"/>
      <c r="H33" s="3958"/>
      <c r="I33" s="3971"/>
      <c r="J33" s="3972"/>
      <c r="K33" s="3972"/>
      <c r="L33" s="3972"/>
      <c r="M33" s="3979"/>
      <c r="N33" s="433" t="s">
        <v>469</v>
      </c>
      <c r="O33" s="3988"/>
      <c r="P33" s="3942"/>
      <c r="Q33" s="3942"/>
      <c r="R33" s="3942"/>
      <c r="S33" s="3942"/>
      <c r="T33" s="3942"/>
      <c r="U33" s="3942"/>
      <c r="V33" s="3942"/>
      <c r="W33" s="3942"/>
      <c r="X33" s="3942"/>
      <c r="Y33" s="3942"/>
      <c r="Z33" s="3942"/>
      <c r="AA33" s="3942"/>
      <c r="AB33" s="3942"/>
      <c r="AC33" s="3942"/>
      <c r="AD33" s="3942"/>
      <c r="AE33" s="3942"/>
      <c r="AF33" s="3942"/>
      <c r="AG33" s="3942"/>
      <c r="AH33" s="3942"/>
      <c r="AI33" s="3942"/>
      <c r="AJ33" s="3942"/>
      <c r="AK33" s="3942"/>
      <c r="AL33" s="3943"/>
      <c r="AM33" s="191"/>
    </row>
    <row r="34" spans="1:39" ht="18" customHeight="1">
      <c r="A34" s="14"/>
      <c r="B34" s="3935"/>
      <c r="C34" s="3936"/>
      <c r="D34" s="3936"/>
      <c r="E34" s="434" t="s">
        <v>273</v>
      </c>
      <c r="F34" s="3936"/>
      <c r="G34" s="3936"/>
      <c r="H34" s="3937"/>
      <c r="I34" s="3973"/>
      <c r="J34" s="3974"/>
      <c r="K34" s="3974"/>
      <c r="L34" s="3974"/>
      <c r="M34" s="3980"/>
      <c r="N34" s="435" t="s">
        <v>467</v>
      </c>
      <c r="O34" s="3989"/>
      <c r="P34" s="3944"/>
      <c r="Q34" s="3944"/>
      <c r="R34" s="3944"/>
      <c r="S34" s="3944"/>
      <c r="T34" s="3944"/>
      <c r="U34" s="3944"/>
      <c r="V34" s="3944"/>
      <c r="W34" s="3944"/>
      <c r="X34" s="3944"/>
      <c r="Y34" s="3944"/>
      <c r="Z34" s="3944"/>
      <c r="AA34" s="3944"/>
      <c r="AB34" s="3944"/>
      <c r="AC34" s="3944"/>
      <c r="AD34" s="3944"/>
      <c r="AE34" s="3944"/>
      <c r="AF34" s="3944"/>
      <c r="AG34" s="3944"/>
      <c r="AH34" s="3944"/>
      <c r="AI34" s="3944"/>
      <c r="AJ34" s="3944"/>
      <c r="AK34" s="3944"/>
      <c r="AL34" s="3945"/>
      <c r="AM34" s="191"/>
    </row>
    <row r="35" spans="1:39" ht="18" customHeight="1">
      <c r="A35" s="14"/>
      <c r="B35" s="3938"/>
      <c r="C35" s="3939"/>
      <c r="D35" s="3939"/>
      <c r="E35" s="3939"/>
      <c r="F35" s="3939"/>
      <c r="G35" s="3939"/>
      <c r="H35" s="3940"/>
      <c r="I35" s="3975"/>
      <c r="J35" s="3976"/>
      <c r="K35" s="3976"/>
      <c r="L35" s="3976"/>
      <c r="M35" s="3981"/>
      <c r="N35" s="436" t="s">
        <v>468</v>
      </c>
      <c r="O35" s="3990"/>
      <c r="P35" s="3131"/>
      <c r="Q35" s="3131"/>
      <c r="R35" s="3131"/>
      <c r="S35" s="3131"/>
      <c r="T35" s="3131"/>
      <c r="U35" s="3131"/>
      <c r="V35" s="3131"/>
      <c r="W35" s="3131"/>
      <c r="X35" s="3131"/>
      <c r="Y35" s="3131"/>
      <c r="Z35" s="3131"/>
      <c r="AA35" s="3131"/>
      <c r="AB35" s="3131"/>
      <c r="AC35" s="3131"/>
      <c r="AD35" s="3131"/>
      <c r="AE35" s="3131"/>
      <c r="AF35" s="3131"/>
      <c r="AG35" s="3131"/>
      <c r="AH35" s="3131"/>
      <c r="AI35" s="3131"/>
      <c r="AJ35" s="3131"/>
      <c r="AK35" s="3131"/>
      <c r="AL35" s="3947"/>
      <c r="AM35" s="191"/>
    </row>
    <row r="36" spans="1:39" ht="9.75" customHeight="1">
      <c r="A36" s="14"/>
      <c r="AM36" s="191"/>
    </row>
    <row r="37" spans="1:39" ht="14.1" customHeight="1">
      <c r="A37" s="14"/>
      <c r="B37" s="3993" t="s">
        <v>770</v>
      </c>
      <c r="C37" s="3993"/>
      <c r="D37" s="1667" t="s">
        <v>1590</v>
      </c>
      <c r="E37" s="1667"/>
      <c r="F37" s="1667"/>
      <c r="G37" s="1667"/>
      <c r="H37" s="1667"/>
      <c r="I37" s="1667"/>
      <c r="J37" s="1667"/>
      <c r="K37" s="1667"/>
      <c r="L37" s="1667"/>
      <c r="M37" s="1667"/>
      <c r="N37" s="1667"/>
      <c r="O37" s="1667"/>
      <c r="P37" s="1667"/>
      <c r="Q37" s="1667"/>
      <c r="R37" s="1667"/>
      <c r="S37" s="1667"/>
      <c r="T37" s="1667"/>
      <c r="U37" s="1667"/>
      <c r="V37" s="1667"/>
      <c r="W37" s="1667"/>
      <c r="X37" s="1667"/>
      <c r="Y37" s="1667"/>
      <c r="Z37" s="1667"/>
      <c r="AA37" s="1667"/>
      <c r="AB37" s="1667"/>
      <c r="AC37" s="1667"/>
      <c r="AD37" s="1667"/>
      <c r="AE37" s="1667"/>
      <c r="AF37" s="1667"/>
      <c r="AG37" s="1667"/>
      <c r="AH37" s="1667"/>
      <c r="AI37" s="1667"/>
      <c r="AJ37" s="1667"/>
      <c r="AK37" s="1667"/>
      <c r="AL37" s="1667"/>
      <c r="AM37" s="191"/>
    </row>
    <row r="38" spans="1:39" ht="12.95" customHeight="1">
      <c r="A38" s="14"/>
      <c r="B38" s="1862" t="s">
        <v>271</v>
      </c>
      <c r="C38" s="1863"/>
      <c r="D38" s="1863"/>
      <c r="E38" s="1863"/>
      <c r="F38" s="1863"/>
      <c r="G38" s="1863"/>
      <c r="H38" s="1863"/>
      <c r="I38" s="2014" t="s">
        <v>1163</v>
      </c>
      <c r="J38" s="2015"/>
      <c r="K38" s="2015"/>
      <c r="L38" s="2015"/>
      <c r="M38" s="2016"/>
      <c r="N38" s="2014" t="s">
        <v>1164</v>
      </c>
      <c r="O38" s="1646"/>
      <c r="P38" s="1646"/>
      <c r="Q38" s="1646"/>
      <c r="R38" s="1646"/>
      <c r="S38" s="1646"/>
      <c r="T38" s="1646"/>
      <c r="U38" s="1646"/>
      <c r="V38" s="1646"/>
      <c r="W38" s="1646"/>
      <c r="X38" s="1646"/>
      <c r="Y38" s="1646"/>
      <c r="Z38" s="1646"/>
      <c r="AA38" s="1646"/>
      <c r="AB38" s="1646"/>
      <c r="AC38" s="1646"/>
      <c r="AD38" s="1646"/>
      <c r="AE38" s="1646"/>
      <c r="AF38" s="1646"/>
      <c r="AG38" s="1646"/>
      <c r="AH38" s="1646"/>
      <c r="AI38" s="1646"/>
      <c r="AJ38" s="1646"/>
      <c r="AK38" s="1646"/>
      <c r="AL38" s="1647"/>
      <c r="AM38" s="191"/>
    </row>
    <row r="39" spans="1:39" ht="12.95" customHeight="1">
      <c r="A39" s="14"/>
      <c r="B39" s="3968" t="s">
        <v>272</v>
      </c>
      <c r="C39" s="2138"/>
      <c r="D39" s="2138"/>
      <c r="E39" s="2138"/>
      <c r="F39" s="2138"/>
      <c r="G39" s="2138"/>
      <c r="H39" s="3969"/>
      <c r="I39" s="1902"/>
      <c r="J39" s="1883"/>
      <c r="K39" s="1883"/>
      <c r="L39" s="1883"/>
      <c r="M39" s="3983"/>
      <c r="N39" s="1884"/>
      <c r="O39" s="1779"/>
      <c r="P39" s="1779"/>
      <c r="Q39" s="1779"/>
      <c r="R39" s="1779"/>
      <c r="S39" s="1779"/>
      <c r="T39" s="1779"/>
      <c r="U39" s="1779"/>
      <c r="V39" s="1779"/>
      <c r="W39" s="1779"/>
      <c r="X39" s="1779"/>
      <c r="Y39" s="1779"/>
      <c r="Z39" s="1779"/>
      <c r="AA39" s="1779"/>
      <c r="AB39" s="1779"/>
      <c r="AC39" s="1779"/>
      <c r="AD39" s="1779"/>
      <c r="AE39" s="1779"/>
      <c r="AF39" s="1779"/>
      <c r="AG39" s="1779"/>
      <c r="AH39" s="1779"/>
      <c r="AI39" s="1779"/>
      <c r="AJ39" s="1779"/>
      <c r="AK39" s="1779"/>
      <c r="AL39" s="1885"/>
      <c r="AM39" s="191"/>
    </row>
    <row r="40" spans="1:39" ht="12.95" customHeight="1">
      <c r="A40" s="14"/>
      <c r="B40" s="1648" t="s">
        <v>1210</v>
      </c>
      <c r="C40" s="1649"/>
      <c r="D40" s="1649"/>
      <c r="E40" s="1649"/>
      <c r="F40" s="1649"/>
      <c r="G40" s="1649"/>
      <c r="H40" s="1650"/>
      <c r="I40" s="3984"/>
      <c r="J40" s="2350"/>
      <c r="K40" s="2350"/>
      <c r="L40" s="2350"/>
      <c r="M40" s="3985"/>
      <c r="N40" s="1648"/>
      <c r="O40" s="1649"/>
      <c r="P40" s="1649"/>
      <c r="Q40" s="1649"/>
      <c r="R40" s="1649"/>
      <c r="S40" s="1649"/>
      <c r="T40" s="1649"/>
      <c r="U40" s="1649"/>
      <c r="V40" s="1649"/>
      <c r="W40" s="1649"/>
      <c r="X40" s="1649"/>
      <c r="Y40" s="1649"/>
      <c r="Z40" s="1649"/>
      <c r="AA40" s="1649"/>
      <c r="AB40" s="1649"/>
      <c r="AC40" s="1649"/>
      <c r="AD40" s="1649"/>
      <c r="AE40" s="1649"/>
      <c r="AF40" s="1649"/>
      <c r="AG40" s="1649"/>
      <c r="AH40" s="1649"/>
      <c r="AI40" s="1649"/>
      <c r="AJ40" s="1649"/>
      <c r="AK40" s="1649"/>
      <c r="AL40" s="1650"/>
      <c r="AM40" s="191"/>
    </row>
    <row r="41" spans="1:39" ht="17.45" customHeight="1">
      <c r="A41" s="14"/>
      <c r="B41" s="3956"/>
      <c r="C41" s="3957"/>
      <c r="D41" s="3957"/>
      <c r="E41" s="3957"/>
      <c r="F41" s="3957"/>
      <c r="G41" s="3957"/>
      <c r="H41" s="3958"/>
      <c r="I41" s="3971"/>
      <c r="J41" s="3972"/>
      <c r="K41" s="3972"/>
      <c r="L41" s="3972"/>
      <c r="M41" s="3979"/>
      <c r="N41" s="433" t="s">
        <v>469</v>
      </c>
      <c r="O41" s="3988"/>
      <c r="P41" s="3988"/>
      <c r="Q41" s="3988"/>
      <c r="R41" s="3988"/>
      <c r="S41" s="3988"/>
      <c r="T41" s="3988"/>
      <c r="U41" s="3988"/>
      <c r="V41" s="3988"/>
      <c r="W41" s="3988"/>
      <c r="X41" s="3988"/>
      <c r="Y41" s="3988"/>
      <c r="Z41" s="3988"/>
      <c r="AA41" s="3988"/>
      <c r="AB41" s="3988"/>
      <c r="AC41" s="3988"/>
      <c r="AD41" s="3988"/>
      <c r="AE41" s="3988"/>
      <c r="AF41" s="3988"/>
      <c r="AG41" s="3988"/>
      <c r="AH41" s="3988"/>
      <c r="AI41" s="3988"/>
      <c r="AJ41" s="3988"/>
      <c r="AK41" s="3988"/>
      <c r="AL41" s="3992"/>
      <c r="AM41" s="191"/>
    </row>
    <row r="42" spans="1:39" ht="17.45" customHeight="1">
      <c r="A42" s="14"/>
      <c r="B42" s="3935"/>
      <c r="C42" s="3936"/>
      <c r="D42" s="3936"/>
      <c r="E42" s="434" t="s">
        <v>273</v>
      </c>
      <c r="F42" s="3936"/>
      <c r="G42" s="3936"/>
      <c r="H42" s="3937"/>
      <c r="I42" s="3973"/>
      <c r="J42" s="3974"/>
      <c r="K42" s="3974"/>
      <c r="L42" s="3974"/>
      <c r="M42" s="3980"/>
      <c r="N42" s="435" t="s">
        <v>467</v>
      </c>
      <c r="O42" s="3989"/>
      <c r="P42" s="3944"/>
      <c r="Q42" s="3944"/>
      <c r="R42" s="3944"/>
      <c r="S42" s="3944"/>
      <c r="T42" s="3944"/>
      <c r="U42" s="3944"/>
      <c r="V42" s="3944"/>
      <c r="W42" s="3944"/>
      <c r="X42" s="3944"/>
      <c r="Y42" s="3944"/>
      <c r="Z42" s="3944"/>
      <c r="AA42" s="3944"/>
      <c r="AB42" s="3944"/>
      <c r="AC42" s="3944"/>
      <c r="AD42" s="3944"/>
      <c r="AE42" s="3944"/>
      <c r="AF42" s="3944"/>
      <c r="AG42" s="3944"/>
      <c r="AH42" s="3944"/>
      <c r="AI42" s="3944"/>
      <c r="AJ42" s="3944"/>
      <c r="AK42" s="3944"/>
      <c r="AL42" s="3945"/>
      <c r="AM42" s="191"/>
    </row>
    <row r="43" spans="1:39" ht="17.45" customHeight="1">
      <c r="A43" s="17"/>
      <c r="B43" s="3938"/>
      <c r="C43" s="3939"/>
      <c r="D43" s="3939"/>
      <c r="E43" s="3939"/>
      <c r="F43" s="3939"/>
      <c r="G43" s="3939"/>
      <c r="H43" s="3940"/>
      <c r="I43" s="3975"/>
      <c r="J43" s="3976"/>
      <c r="K43" s="3976"/>
      <c r="L43" s="3976"/>
      <c r="M43" s="3981"/>
      <c r="N43" s="436" t="s">
        <v>468</v>
      </c>
      <c r="O43" s="3990"/>
      <c r="P43" s="3131"/>
      <c r="Q43" s="3131"/>
      <c r="R43" s="3131"/>
      <c r="S43" s="3131"/>
      <c r="T43" s="3131"/>
      <c r="U43" s="3131"/>
      <c r="V43" s="3131"/>
      <c r="W43" s="3131"/>
      <c r="X43" s="3131"/>
      <c r="Y43" s="3131"/>
      <c r="Z43" s="3131"/>
      <c r="AA43" s="3131"/>
      <c r="AB43" s="3131"/>
      <c r="AC43" s="3131"/>
      <c r="AD43" s="3131"/>
      <c r="AE43" s="3131"/>
      <c r="AF43" s="3131"/>
      <c r="AG43" s="3131"/>
      <c r="AH43" s="3131"/>
      <c r="AI43" s="3131"/>
      <c r="AJ43" s="3131"/>
      <c r="AK43" s="3131"/>
      <c r="AL43" s="3947"/>
      <c r="AM43" s="16"/>
    </row>
    <row r="44" spans="1:39" ht="17.45" customHeight="1">
      <c r="A44" s="17"/>
      <c r="B44" s="3956"/>
      <c r="C44" s="3957"/>
      <c r="D44" s="3957"/>
      <c r="E44" s="3957"/>
      <c r="F44" s="3957"/>
      <c r="G44" s="3957"/>
      <c r="H44" s="3958"/>
      <c r="I44" s="3971"/>
      <c r="J44" s="3972"/>
      <c r="K44" s="3972"/>
      <c r="L44" s="3972"/>
      <c r="M44" s="3979"/>
      <c r="N44" s="433" t="s">
        <v>469</v>
      </c>
      <c r="O44" s="3988"/>
      <c r="P44" s="3942"/>
      <c r="Q44" s="3942"/>
      <c r="R44" s="3942"/>
      <c r="S44" s="3942"/>
      <c r="T44" s="3942"/>
      <c r="U44" s="3942"/>
      <c r="V44" s="3942"/>
      <c r="W44" s="3942"/>
      <c r="X44" s="3942"/>
      <c r="Y44" s="3942"/>
      <c r="Z44" s="3942"/>
      <c r="AA44" s="3942"/>
      <c r="AB44" s="3942"/>
      <c r="AC44" s="3942"/>
      <c r="AD44" s="3942"/>
      <c r="AE44" s="3942"/>
      <c r="AF44" s="3942"/>
      <c r="AG44" s="3942"/>
      <c r="AH44" s="3942"/>
      <c r="AI44" s="3942"/>
      <c r="AJ44" s="3942"/>
      <c r="AK44" s="3942"/>
      <c r="AL44" s="3943"/>
      <c r="AM44" s="1186"/>
    </row>
    <row r="45" spans="1:39" ht="17.45" customHeight="1">
      <c r="A45" s="17"/>
      <c r="B45" s="3935"/>
      <c r="C45" s="3936"/>
      <c r="D45" s="3936"/>
      <c r="E45" s="434" t="s">
        <v>273</v>
      </c>
      <c r="F45" s="3936"/>
      <c r="G45" s="3936"/>
      <c r="H45" s="3937"/>
      <c r="I45" s="3973"/>
      <c r="J45" s="3974"/>
      <c r="K45" s="3974"/>
      <c r="L45" s="3974"/>
      <c r="M45" s="3980"/>
      <c r="N45" s="435" t="s">
        <v>467</v>
      </c>
      <c r="O45" s="3989"/>
      <c r="P45" s="3944"/>
      <c r="Q45" s="3944"/>
      <c r="R45" s="3944"/>
      <c r="S45" s="3944"/>
      <c r="T45" s="3944"/>
      <c r="U45" s="3944"/>
      <c r="V45" s="3944"/>
      <c r="W45" s="3944"/>
      <c r="X45" s="3944"/>
      <c r="Y45" s="3944"/>
      <c r="Z45" s="3944"/>
      <c r="AA45" s="3944"/>
      <c r="AB45" s="3944"/>
      <c r="AC45" s="3944"/>
      <c r="AD45" s="3944"/>
      <c r="AE45" s="3944"/>
      <c r="AF45" s="3944"/>
      <c r="AG45" s="3944"/>
      <c r="AH45" s="3944"/>
      <c r="AI45" s="3944"/>
      <c r="AJ45" s="3944"/>
      <c r="AK45" s="3944"/>
      <c r="AL45" s="3945"/>
      <c r="AM45" s="1186"/>
    </row>
    <row r="46" spans="1:39" ht="17.45" customHeight="1">
      <c r="A46" s="17"/>
      <c r="B46" s="3938"/>
      <c r="C46" s="3939"/>
      <c r="D46" s="3939"/>
      <c r="E46" s="3939"/>
      <c r="F46" s="3939"/>
      <c r="G46" s="3939"/>
      <c r="H46" s="3940"/>
      <c r="I46" s="3975"/>
      <c r="J46" s="3976"/>
      <c r="K46" s="3976"/>
      <c r="L46" s="3976"/>
      <c r="M46" s="3981"/>
      <c r="N46" s="436" t="s">
        <v>468</v>
      </c>
      <c r="O46" s="3990"/>
      <c r="P46" s="3131"/>
      <c r="Q46" s="3131"/>
      <c r="R46" s="3131"/>
      <c r="S46" s="3131"/>
      <c r="T46" s="3131"/>
      <c r="U46" s="3131"/>
      <c r="V46" s="3131"/>
      <c r="W46" s="3131"/>
      <c r="X46" s="3131"/>
      <c r="Y46" s="3131"/>
      <c r="Z46" s="3131"/>
      <c r="AA46" s="3131"/>
      <c r="AB46" s="3131"/>
      <c r="AC46" s="3131"/>
      <c r="AD46" s="3131"/>
      <c r="AE46" s="3131"/>
      <c r="AF46" s="3131"/>
      <c r="AG46" s="3131"/>
      <c r="AH46" s="3131"/>
      <c r="AI46" s="3131"/>
      <c r="AJ46" s="3131"/>
      <c r="AK46" s="3131"/>
      <c r="AL46" s="3947"/>
      <c r="AM46" s="323"/>
    </row>
    <row r="47" spans="1:39" ht="17.45" customHeight="1">
      <c r="A47" s="17"/>
      <c r="B47" s="3956"/>
      <c r="C47" s="3957"/>
      <c r="D47" s="3957"/>
      <c r="E47" s="3957"/>
      <c r="F47" s="3957"/>
      <c r="G47" s="3957"/>
      <c r="H47" s="3958"/>
      <c r="I47" s="3971"/>
      <c r="J47" s="3972"/>
      <c r="K47" s="3972"/>
      <c r="L47" s="3972"/>
      <c r="M47" s="3979"/>
      <c r="N47" s="433" t="s">
        <v>469</v>
      </c>
      <c r="O47" s="3988"/>
      <c r="P47" s="3942"/>
      <c r="Q47" s="3942"/>
      <c r="R47" s="3942"/>
      <c r="S47" s="3942"/>
      <c r="T47" s="3942"/>
      <c r="U47" s="3942"/>
      <c r="V47" s="3942"/>
      <c r="W47" s="3942"/>
      <c r="X47" s="3942"/>
      <c r="Y47" s="3942"/>
      <c r="Z47" s="3942"/>
      <c r="AA47" s="3942"/>
      <c r="AB47" s="3942"/>
      <c r="AC47" s="3942"/>
      <c r="AD47" s="3942"/>
      <c r="AE47" s="3942"/>
      <c r="AF47" s="3942"/>
      <c r="AG47" s="3942"/>
      <c r="AH47" s="3942"/>
      <c r="AI47" s="3942"/>
      <c r="AJ47" s="3942"/>
      <c r="AK47" s="3942"/>
      <c r="AL47" s="3943"/>
      <c r="AM47" s="1186"/>
    </row>
    <row r="48" spans="1:39" ht="17.45" customHeight="1">
      <c r="A48" s="17"/>
      <c r="B48" s="3935"/>
      <c r="C48" s="3936"/>
      <c r="D48" s="3936"/>
      <c r="E48" s="434" t="s">
        <v>273</v>
      </c>
      <c r="F48" s="3936"/>
      <c r="G48" s="3936"/>
      <c r="H48" s="3937"/>
      <c r="I48" s="3973"/>
      <c r="J48" s="3974"/>
      <c r="K48" s="3974"/>
      <c r="L48" s="3974"/>
      <c r="M48" s="3980"/>
      <c r="N48" s="435" t="s">
        <v>467</v>
      </c>
      <c r="O48" s="3989"/>
      <c r="P48" s="3944"/>
      <c r="Q48" s="3944"/>
      <c r="R48" s="3944"/>
      <c r="S48" s="3944"/>
      <c r="T48" s="3944"/>
      <c r="U48" s="3944"/>
      <c r="V48" s="3944"/>
      <c r="W48" s="3944"/>
      <c r="X48" s="3944"/>
      <c r="Y48" s="3944"/>
      <c r="Z48" s="3944"/>
      <c r="AA48" s="3944"/>
      <c r="AB48" s="3944"/>
      <c r="AC48" s="3944"/>
      <c r="AD48" s="3944"/>
      <c r="AE48" s="3944"/>
      <c r="AF48" s="3944"/>
      <c r="AG48" s="3944"/>
      <c r="AH48" s="3944"/>
      <c r="AI48" s="3944"/>
      <c r="AJ48" s="3944"/>
      <c r="AK48" s="3944"/>
      <c r="AL48" s="3945"/>
      <c r="AM48" s="1186"/>
    </row>
    <row r="49" spans="1:39" ht="17.45" customHeight="1">
      <c r="A49" s="17"/>
      <c r="B49" s="3938"/>
      <c r="C49" s="3939"/>
      <c r="D49" s="3939"/>
      <c r="E49" s="3939"/>
      <c r="F49" s="3939"/>
      <c r="G49" s="3939"/>
      <c r="H49" s="3940"/>
      <c r="I49" s="3975"/>
      <c r="J49" s="3976"/>
      <c r="K49" s="3976"/>
      <c r="L49" s="3976"/>
      <c r="M49" s="3981"/>
      <c r="N49" s="436" t="s">
        <v>468</v>
      </c>
      <c r="O49" s="3990"/>
      <c r="P49" s="3131"/>
      <c r="Q49" s="3131"/>
      <c r="R49" s="3131"/>
      <c r="S49" s="3131"/>
      <c r="T49" s="3131"/>
      <c r="U49" s="3131"/>
      <c r="V49" s="3131"/>
      <c r="W49" s="3131"/>
      <c r="X49" s="3131"/>
      <c r="Y49" s="3131"/>
      <c r="Z49" s="3131"/>
      <c r="AA49" s="3131"/>
      <c r="AB49" s="3131"/>
      <c r="AC49" s="3131"/>
      <c r="AD49" s="3131"/>
      <c r="AE49" s="3131"/>
      <c r="AF49" s="3131"/>
      <c r="AG49" s="3131"/>
      <c r="AH49" s="3131"/>
      <c r="AI49" s="3131"/>
      <c r="AJ49" s="3131"/>
      <c r="AK49" s="3131"/>
      <c r="AL49" s="3947"/>
      <c r="AM49" s="323"/>
    </row>
    <row r="50" spans="1:39" ht="17.45" customHeight="1">
      <c r="A50" s="17"/>
      <c r="B50" s="3956"/>
      <c r="C50" s="3957"/>
      <c r="D50" s="3957"/>
      <c r="E50" s="3957"/>
      <c r="F50" s="3957"/>
      <c r="G50" s="3957"/>
      <c r="H50" s="3958"/>
      <c r="I50" s="3971"/>
      <c r="J50" s="3972"/>
      <c r="K50" s="3972"/>
      <c r="L50" s="3972"/>
      <c r="M50" s="3979"/>
      <c r="N50" s="433" t="s">
        <v>469</v>
      </c>
      <c r="O50" s="3988"/>
      <c r="P50" s="3942"/>
      <c r="Q50" s="3942"/>
      <c r="R50" s="3942"/>
      <c r="S50" s="3942"/>
      <c r="T50" s="3942"/>
      <c r="U50" s="3942"/>
      <c r="V50" s="3942"/>
      <c r="W50" s="3942"/>
      <c r="X50" s="3942"/>
      <c r="Y50" s="3942"/>
      <c r="Z50" s="3942"/>
      <c r="AA50" s="3942"/>
      <c r="AB50" s="3942"/>
      <c r="AC50" s="3942"/>
      <c r="AD50" s="3942"/>
      <c r="AE50" s="3942"/>
      <c r="AF50" s="3942"/>
      <c r="AG50" s="3942"/>
      <c r="AH50" s="3942"/>
      <c r="AI50" s="3942"/>
      <c r="AJ50" s="3942"/>
      <c r="AK50" s="3942"/>
      <c r="AL50" s="3943"/>
      <c r="AM50" s="323"/>
    </row>
    <row r="51" spans="1:39" ht="17.45" customHeight="1">
      <c r="A51" s="17"/>
      <c r="B51" s="3935"/>
      <c r="C51" s="3936"/>
      <c r="D51" s="3936"/>
      <c r="E51" s="434" t="s">
        <v>273</v>
      </c>
      <c r="F51" s="3936"/>
      <c r="G51" s="3936"/>
      <c r="H51" s="3937"/>
      <c r="I51" s="3973"/>
      <c r="J51" s="3974"/>
      <c r="K51" s="3974"/>
      <c r="L51" s="3974"/>
      <c r="M51" s="3980"/>
      <c r="N51" s="435" t="s">
        <v>467</v>
      </c>
      <c r="O51" s="3989"/>
      <c r="P51" s="3944"/>
      <c r="Q51" s="3944"/>
      <c r="R51" s="3944"/>
      <c r="S51" s="3944"/>
      <c r="T51" s="3944"/>
      <c r="U51" s="3944"/>
      <c r="V51" s="3944"/>
      <c r="W51" s="3944"/>
      <c r="X51" s="3944"/>
      <c r="Y51" s="3944"/>
      <c r="Z51" s="3944"/>
      <c r="AA51" s="3944"/>
      <c r="AB51" s="3944"/>
      <c r="AC51" s="3944"/>
      <c r="AD51" s="3944"/>
      <c r="AE51" s="3944"/>
      <c r="AF51" s="3944"/>
      <c r="AG51" s="3944"/>
      <c r="AH51" s="3944"/>
      <c r="AI51" s="3944"/>
      <c r="AJ51" s="3944"/>
      <c r="AK51" s="3944"/>
      <c r="AL51" s="3945"/>
      <c r="AM51" s="323"/>
    </row>
    <row r="52" spans="1:39" ht="17.45" customHeight="1">
      <c r="A52" s="17"/>
      <c r="B52" s="3938"/>
      <c r="C52" s="3939"/>
      <c r="D52" s="3939"/>
      <c r="E52" s="3939"/>
      <c r="F52" s="3939"/>
      <c r="G52" s="3939"/>
      <c r="H52" s="3940"/>
      <c r="I52" s="3975"/>
      <c r="J52" s="3976"/>
      <c r="K52" s="3976"/>
      <c r="L52" s="3976"/>
      <c r="M52" s="3981"/>
      <c r="N52" s="436" t="s">
        <v>468</v>
      </c>
      <c r="O52" s="3990"/>
      <c r="P52" s="3131"/>
      <c r="Q52" s="3131"/>
      <c r="R52" s="3131"/>
      <c r="S52" s="3131"/>
      <c r="T52" s="3131"/>
      <c r="U52" s="3131"/>
      <c r="V52" s="3131"/>
      <c r="W52" s="3131"/>
      <c r="X52" s="3131"/>
      <c r="Y52" s="3131"/>
      <c r="Z52" s="3131"/>
      <c r="AA52" s="3131"/>
      <c r="AB52" s="3131"/>
      <c r="AC52" s="3131"/>
      <c r="AD52" s="3131"/>
      <c r="AE52" s="3131"/>
      <c r="AF52" s="3131"/>
      <c r="AG52" s="3131"/>
      <c r="AH52" s="3131"/>
      <c r="AI52" s="3131"/>
      <c r="AJ52" s="3131"/>
      <c r="AK52" s="3131"/>
      <c r="AL52" s="3947"/>
      <c r="AM52" s="323"/>
    </row>
    <row r="53" spans="1:39" ht="14.1" customHeight="1" thickBot="1">
      <c r="A53" s="161"/>
      <c r="B53" s="8"/>
      <c r="C53" s="296" t="s">
        <v>146</v>
      </c>
      <c r="D53" s="3949" t="s">
        <v>652</v>
      </c>
      <c r="E53" s="3949"/>
      <c r="F53" s="3949"/>
      <c r="G53" s="3949"/>
      <c r="H53" s="3949"/>
      <c r="I53" s="3994"/>
      <c r="J53" s="3994"/>
      <c r="K53" s="3994"/>
      <c r="L53" s="3994"/>
      <c r="M53" s="3994"/>
      <c r="N53" s="3994"/>
      <c r="O53" s="3994"/>
      <c r="P53" s="3994"/>
      <c r="Q53" s="3994"/>
      <c r="R53" s="3994"/>
      <c r="S53" s="3994"/>
      <c r="T53" s="3994"/>
      <c r="U53" s="3994"/>
      <c r="V53" s="3994"/>
      <c r="W53" s="3994"/>
      <c r="X53" s="3994"/>
      <c r="Y53" s="3994"/>
      <c r="Z53" s="3994"/>
      <c r="AA53" s="324"/>
      <c r="AB53" s="324"/>
      <c r="AC53" s="324"/>
      <c r="AD53" s="324"/>
      <c r="AE53" s="324"/>
      <c r="AF53" s="324"/>
      <c r="AG53" s="324"/>
      <c r="AH53" s="324"/>
      <c r="AI53" s="324"/>
      <c r="AJ53" s="324"/>
      <c r="AK53" s="324"/>
      <c r="AL53" s="324"/>
      <c r="AM53" s="325"/>
    </row>
    <row r="54" spans="1:39" ht="18" customHeight="1">
      <c r="C54" s="322"/>
      <c r="D54" s="322"/>
      <c r="E54" s="322"/>
      <c r="F54" s="321"/>
      <c r="G54" s="322"/>
      <c r="H54" s="322"/>
      <c r="I54" s="322"/>
      <c r="J54" s="23"/>
      <c r="K54" s="23"/>
      <c r="L54" s="23"/>
      <c r="M54" s="23"/>
      <c r="N54" s="23"/>
      <c r="O54" s="23"/>
      <c r="P54" s="23"/>
      <c r="Q54" s="23"/>
      <c r="R54" s="23"/>
      <c r="S54" s="23"/>
      <c r="T54" s="23"/>
      <c r="U54" s="23"/>
      <c r="V54" s="23"/>
      <c r="W54" s="23"/>
      <c r="X54" s="23"/>
      <c r="Y54" s="23"/>
      <c r="Z54" s="320"/>
      <c r="AA54" s="320"/>
      <c r="AB54" s="320"/>
      <c r="AC54" s="320"/>
      <c r="AD54" s="320"/>
      <c r="AE54" s="320"/>
      <c r="AF54" s="320"/>
      <c r="AG54" s="320"/>
      <c r="AH54" s="320"/>
      <c r="AI54" s="320"/>
      <c r="AJ54" s="320"/>
      <c r="AK54" s="320"/>
      <c r="AL54" s="320"/>
      <c r="AM54" s="320"/>
    </row>
    <row r="55" spans="1:39" ht="18" customHeight="1">
      <c r="J55" s="23"/>
      <c r="K55" s="23"/>
      <c r="L55" s="23"/>
      <c r="M55" s="23"/>
      <c r="N55" s="23"/>
      <c r="O55" s="23"/>
      <c r="P55" s="23"/>
      <c r="Q55" s="23"/>
      <c r="R55" s="23"/>
      <c r="S55" s="23"/>
      <c r="T55" s="23"/>
      <c r="U55" s="23"/>
      <c r="V55" s="23"/>
      <c r="W55" s="23"/>
      <c r="X55" s="23"/>
      <c r="Y55" s="23"/>
      <c r="Z55" s="320"/>
      <c r="AA55" s="320"/>
      <c r="AB55" s="320"/>
      <c r="AC55" s="320"/>
      <c r="AD55" s="320"/>
      <c r="AE55" s="320"/>
      <c r="AF55" s="320"/>
      <c r="AG55" s="320"/>
      <c r="AH55" s="320"/>
      <c r="AI55" s="320"/>
      <c r="AJ55" s="320"/>
      <c r="AK55" s="320"/>
      <c r="AL55" s="320"/>
      <c r="AM55" s="320"/>
    </row>
    <row r="56" spans="1:39" ht="18" customHeight="1">
      <c r="F56" s="321"/>
      <c r="G56" s="322"/>
      <c r="H56" s="322"/>
      <c r="I56" s="322"/>
      <c r="J56" s="23"/>
      <c r="K56" s="23"/>
      <c r="L56" s="23"/>
      <c r="M56" s="23"/>
      <c r="N56" s="23"/>
      <c r="O56" s="23"/>
      <c r="P56" s="23"/>
      <c r="Q56" s="23"/>
      <c r="R56" s="23"/>
      <c r="S56" s="23"/>
      <c r="T56" s="23"/>
      <c r="U56" s="23"/>
      <c r="V56" s="23"/>
      <c r="W56" s="23"/>
      <c r="X56" s="23"/>
      <c r="Y56" s="23"/>
      <c r="Z56" s="320"/>
      <c r="AA56" s="320"/>
      <c r="AB56" s="320"/>
      <c r="AC56" s="320"/>
      <c r="AD56" s="320"/>
      <c r="AE56" s="320"/>
      <c r="AF56" s="320"/>
      <c r="AG56" s="320"/>
      <c r="AH56" s="320"/>
      <c r="AI56" s="320"/>
      <c r="AJ56" s="320"/>
      <c r="AK56" s="320"/>
      <c r="AL56" s="320"/>
      <c r="AM56" s="320"/>
    </row>
    <row r="57" spans="1:39" ht="18" customHeight="1">
      <c r="J57" s="23"/>
      <c r="K57" s="23"/>
      <c r="L57" s="23"/>
      <c r="M57" s="23"/>
      <c r="N57" s="23"/>
      <c r="O57" s="23"/>
      <c r="P57" s="23"/>
      <c r="Q57" s="23"/>
      <c r="R57" s="23"/>
      <c r="S57" s="23"/>
      <c r="T57" s="23"/>
      <c r="U57" s="23"/>
      <c r="V57" s="23"/>
      <c r="W57" s="23"/>
      <c r="X57" s="23"/>
      <c r="Y57" s="23"/>
      <c r="Z57" s="320"/>
      <c r="AA57" s="320"/>
      <c r="AB57" s="320"/>
      <c r="AC57" s="320"/>
      <c r="AD57" s="320"/>
      <c r="AE57" s="320"/>
      <c r="AF57" s="320"/>
      <c r="AG57" s="320"/>
      <c r="AH57" s="320"/>
      <c r="AI57" s="320"/>
      <c r="AJ57" s="320"/>
      <c r="AK57" s="320"/>
      <c r="AL57" s="320"/>
      <c r="AM57" s="320"/>
    </row>
    <row r="58" spans="1:39" ht="18" customHeight="1">
      <c r="F58" s="321"/>
      <c r="G58" s="322"/>
      <c r="H58" s="322"/>
      <c r="I58" s="322"/>
      <c r="J58" s="23"/>
      <c r="K58" s="23"/>
      <c r="L58" s="23"/>
      <c r="M58" s="23"/>
      <c r="N58" s="23"/>
      <c r="O58" s="23"/>
      <c r="P58" s="23"/>
      <c r="Q58" s="23"/>
      <c r="R58" s="23"/>
      <c r="S58" s="23"/>
      <c r="T58" s="23"/>
      <c r="U58" s="23"/>
      <c r="V58" s="23"/>
      <c r="W58" s="23"/>
      <c r="X58" s="23"/>
      <c r="Y58" s="23"/>
      <c r="Z58" s="320"/>
      <c r="AA58" s="320"/>
      <c r="AB58" s="320"/>
      <c r="AC58" s="320"/>
      <c r="AD58" s="320"/>
      <c r="AE58" s="320"/>
      <c r="AF58" s="320"/>
      <c r="AG58" s="320"/>
      <c r="AH58" s="320"/>
      <c r="AI58" s="320"/>
      <c r="AJ58" s="320"/>
      <c r="AK58" s="320"/>
      <c r="AL58" s="320"/>
      <c r="AM58" s="320"/>
    </row>
    <row r="59" spans="1:39">
      <c r="J59" s="23"/>
      <c r="K59" s="23"/>
      <c r="L59" s="23"/>
      <c r="M59" s="23"/>
      <c r="N59" s="23"/>
      <c r="O59" s="23"/>
      <c r="P59" s="23"/>
      <c r="Q59" s="23"/>
      <c r="R59" s="23"/>
      <c r="S59" s="23"/>
      <c r="T59" s="23"/>
      <c r="U59" s="23"/>
      <c r="V59" s="23"/>
      <c r="W59" s="23"/>
      <c r="X59" s="23"/>
      <c r="Y59" s="23"/>
      <c r="Z59" s="320"/>
      <c r="AA59" s="320"/>
      <c r="AB59" s="320"/>
      <c r="AC59" s="320"/>
      <c r="AD59" s="320"/>
      <c r="AE59" s="320"/>
      <c r="AF59" s="320"/>
      <c r="AG59" s="320"/>
      <c r="AH59" s="320"/>
      <c r="AI59" s="320"/>
      <c r="AJ59" s="320"/>
      <c r="AK59" s="320"/>
      <c r="AL59" s="320"/>
      <c r="AM59" s="320"/>
    </row>
    <row r="60" spans="1:39">
      <c r="AM60" s="320"/>
    </row>
    <row r="61" spans="1:39">
      <c r="I61" s="1003"/>
      <c r="J61" s="1003"/>
      <c r="K61" s="1003"/>
      <c r="L61" s="1003"/>
      <c r="M61" s="1003"/>
      <c r="AM61" s="320"/>
    </row>
    <row r="62" spans="1:39">
      <c r="I62" s="1003"/>
      <c r="J62" s="1003"/>
      <c r="K62" s="1003"/>
      <c r="L62" s="1003"/>
      <c r="M62" s="1003"/>
      <c r="AM62" s="320"/>
    </row>
    <row r="63" spans="1:39">
      <c r="I63" s="1003"/>
      <c r="J63" s="1003"/>
      <c r="K63" s="1003"/>
      <c r="L63" s="1003"/>
      <c r="M63" s="1003"/>
      <c r="AM63" s="320"/>
    </row>
    <row r="64" spans="1:39">
      <c r="B64" s="859"/>
      <c r="C64" s="859"/>
      <c r="D64" s="859"/>
      <c r="E64" s="859"/>
      <c r="F64" s="859"/>
      <c r="G64" s="859"/>
      <c r="H64" s="859"/>
      <c r="I64" s="341"/>
      <c r="J64" s="320"/>
      <c r="K64" s="320"/>
      <c r="L64" s="320"/>
      <c r="M64" s="320"/>
      <c r="N64" s="860"/>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20"/>
    </row>
    <row r="65" spans="2:39" ht="13.5">
      <c r="B65" s="861"/>
      <c r="C65" s="861"/>
      <c r="D65" s="861"/>
      <c r="E65" s="862"/>
      <c r="F65" s="861"/>
      <c r="G65" s="861"/>
      <c r="H65" s="861"/>
      <c r="I65" s="320"/>
      <c r="J65" s="320"/>
      <c r="K65" s="320"/>
      <c r="L65" s="320"/>
      <c r="M65" s="320"/>
      <c r="N65" s="860"/>
      <c r="O65" s="342"/>
      <c r="P65" s="863"/>
      <c r="Q65" s="863"/>
      <c r="R65" s="863"/>
      <c r="S65" s="863"/>
      <c r="T65" s="863"/>
      <c r="U65" s="863"/>
      <c r="V65" s="863"/>
      <c r="W65" s="863"/>
      <c r="X65" s="863"/>
      <c r="Y65" s="863"/>
      <c r="Z65" s="863"/>
      <c r="AA65" s="863"/>
      <c r="AB65" s="863"/>
      <c r="AC65" s="863"/>
      <c r="AD65" s="863"/>
      <c r="AE65" s="863"/>
      <c r="AF65" s="863"/>
      <c r="AG65" s="863"/>
      <c r="AH65" s="863"/>
      <c r="AI65" s="863"/>
      <c r="AJ65" s="863"/>
      <c r="AK65" s="863"/>
      <c r="AL65" s="863"/>
      <c r="AM65" s="320"/>
    </row>
    <row r="66" spans="2:39" ht="13.5">
      <c r="B66" s="984"/>
      <c r="C66" s="984"/>
      <c r="D66" s="984"/>
      <c r="E66" s="984"/>
      <c r="F66" s="984"/>
      <c r="G66" s="984"/>
      <c r="H66" s="984"/>
      <c r="I66" s="320"/>
      <c r="J66" s="320"/>
      <c r="K66" s="320"/>
      <c r="L66" s="320"/>
      <c r="M66" s="320"/>
      <c r="N66" s="864"/>
      <c r="O66" s="342"/>
      <c r="P66" s="863"/>
      <c r="Q66" s="863"/>
      <c r="R66" s="863"/>
      <c r="S66" s="863"/>
      <c r="T66" s="863"/>
      <c r="U66" s="863"/>
      <c r="V66" s="863"/>
      <c r="W66" s="863"/>
      <c r="X66" s="863"/>
      <c r="Y66" s="863"/>
      <c r="Z66" s="863"/>
      <c r="AA66" s="863"/>
      <c r="AB66" s="863"/>
      <c r="AC66" s="863"/>
      <c r="AD66" s="863"/>
      <c r="AE66" s="863"/>
      <c r="AF66" s="863"/>
      <c r="AG66" s="863"/>
      <c r="AH66" s="863"/>
      <c r="AI66" s="863"/>
      <c r="AJ66" s="863"/>
      <c r="AK66" s="863"/>
      <c r="AL66" s="863"/>
      <c r="AM66" s="320"/>
    </row>
    <row r="67" spans="2:39" ht="13.5">
      <c r="B67" s="859"/>
      <c r="C67" s="859"/>
      <c r="D67" s="859"/>
      <c r="E67" s="859"/>
      <c r="F67" s="859"/>
      <c r="G67" s="859"/>
      <c r="H67" s="859"/>
      <c r="I67" s="341"/>
      <c r="J67" s="320"/>
      <c r="K67" s="320"/>
      <c r="L67" s="320"/>
      <c r="M67" s="320"/>
      <c r="N67" s="860"/>
      <c r="O67" s="342"/>
      <c r="P67" s="863"/>
      <c r="Q67" s="863"/>
      <c r="R67" s="863"/>
      <c r="S67" s="863"/>
      <c r="T67" s="863"/>
      <c r="U67" s="863"/>
      <c r="V67" s="863"/>
      <c r="W67" s="863"/>
      <c r="X67" s="863"/>
      <c r="Y67" s="863"/>
      <c r="Z67" s="863"/>
      <c r="AA67" s="863"/>
      <c r="AB67" s="863"/>
      <c r="AC67" s="863"/>
      <c r="AD67" s="863"/>
      <c r="AE67" s="863"/>
      <c r="AF67" s="863"/>
      <c r="AG67" s="863"/>
      <c r="AH67" s="863"/>
      <c r="AI67" s="863"/>
      <c r="AJ67" s="863"/>
      <c r="AK67" s="863"/>
      <c r="AL67" s="863"/>
      <c r="AM67" s="320"/>
    </row>
    <row r="68" spans="2:39" ht="13.5">
      <c r="B68" s="861"/>
      <c r="C68" s="861"/>
      <c r="D68" s="861"/>
      <c r="E68" s="862"/>
      <c r="F68" s="861"/>
      <c r="G68" s="861"/>
      <c r="H68" s="861"/>
      <c r="I68" s="320"/>
      <c r="J68" s="320"/>
      <c r="K68" s="320"/>
      <c r="L68" s="320"/>
      <c r="M68" s="320"/>
      <c r="N68" s="860"/>
      <c r="O68" s="342"/>
      <c r="P68" s="863"/>
      <c r="Q68" s="863"/>
      <c r="R68" s="863"/>
      <c r="S68" s="863"/>
      <c r="T68" s="863"/>
      <c r="U68" s="863"/>
      <c r="V68" s="863"/>
      <c r="W68" s="863"/>
      <c r="X68" s="863"/>
      <c r="Y68" s="863"/>
      <c r="Z68" s="863"/>
      <c r="AA68" s="863"/>
      <c r="AB68" s="863"/>
      <c r="AC68" s="863"/>
      <c r="AD68" s="863"/>
      <c r="AE68" s="863"/>
      <c r="AF68" s="863"/>
      <c r="AG68" s="863"/>
      <c r="AH68" s="863"/>
      <c r="AI68" s="863"/>
      <c r="AJ68" s="863"/>
      <c r="AK68" s="863"/>
      <c r="AL68" s="863"/>
      <c r="AM68" s="320"/>
    </row>
    <row r="69" spans="2:39" ht="13.5">
      <c r="B69" s="984"/>
      <c r="C69" s="984"/>
      <c r="D69" s="984"/>
      <c r="E69" s="984"/>
      <c r="F69" s="984"/>
      <c r="G69" s="984"/>
      <c r="H69" s="984"/>
      <c r="I69" s="320"/>
      <c r="J69" s="320"/>
      <c r="K69" s="320"/>
      <c r="L69" s="320"/>
      <c r="M69" s="320"/>
      <c r="N69" s="864"/>
      <c r="O69" s="342"/>
      <c r="P69" s="863"/>
      <c r="Q69" s="863"/>
      <c r="R69" s="863"/>
      <c r="S69" s="863"/>
      <c r="T69" s="863"/>
      <c r="U69" s="863"/>
      <c r="V69" s="863"/>
      <c r="W69" s="863"/>
      <c r="X69" s="863"/>
      <c r="Y69" s="863"/>
      <c r="Z69" s="863"/>
      <c r="AA69" s="863"/>
      <c r="AB69" s="863"/>
      <c r="AC69" s="863"/>
      <c r="AD69" s="863"/>
      <c r="AE69" s="863"/>
      <c r="AF69" s="863"/>
      <c r="AG69" s="863"/>
      <c r="AH69" s="863"/>
      <c r="AI69" s="863"/>
      <c r="AJ69" s="863"/>
      <c r="AK69" s="863"/>
      <c r="AL69" s="863"/>
      <c r="AM69" s="320"/>
    </row>
    <row r="70" spans="2:39" ht="13.5">
      <c r="B70" s="859"/>
      <c r="C70" s="859"/>
      <c r="D70" s="859"/>
      <c r="E70" s="859"/>
      <c r="F70" s="859"/>
      <c r="G70" s="859"/>
      <c r="H70" s="859"/>
      <c r="I70" s="341"/>
      <c r="J70" s="320"/>
      <c r="K70" s="320"/>
      <c r="L70" s="320"/>
      <c r="M70" s="320"/>
      <c r="N70" s="860"/>
      <c r="O70" s="342"/>
      <c r="P70" s="863"/>
      <c r="Q70" s="863"/>
      <c r="R70" s="863"/>
      <c r="S70" s="863"/>
      <c r="T70" s="863"/>
      <c r="U70" s="863"/>
      <c r="V70" s="863"/>
      <c r="W70" s="863"/>
      <c r="X70" s="863"/>
      <c r="Y70" s="863"/>
      <c r="Z70" s="863"/>
      <c r="AA70" s="863"/>
      <c r="AB70" s="863"/>
      <c r="AC70" s="863"/>
      <c r="AD70" s="863"/>
      <c r="AE70" s="863"/>
      <c r="AF70" s="863"/>
      <c r="AG70" s="863"/>
      <c r="AH70" s="863"/>
      <c r="AI70" s="863"/>
      <c r="AJ70" s="863"/>
      <c r="AK70" s="863"/>
      <c r="AL70" s="863"/>
      <c r="AM70" s="320"/>
    </row>
    <row r="71" spans="2:39" ht="13.5">
      <c r="B71" s="861"/>
      <c r="C71" s="861"/>
      <c r="D71" s="861"/>
      <c r="E71" s="862"/>
      <c r="F71" s="861"/>
      <c r="G71" s="861"/>
      <c r="H71" s="861"/>
      <c r="I71" s="320"/>
      <c r="J71" s="320"/>
      <c r="K71" s="320"/>
      <c r="L71" s="320"/>
      <c r="M71" s="320"/>
      <c r="N71" s="860"/>
      <c r="O71" s="342"/>
      <c r="P71" s="863"/>
      <c r="Q71" s="863"/>
      <c r="R71" s="863"/>
      <c r="S71" s="863"/>
      <c r="T71" s="863"/>
      <c r="U71" s="863"/>
      <c r="V71" s="863"/>
      <c r="W71" s="863"/>
      <c r="X71" s="863"/>
      <c r="Y71" s="863"/>
      <c r="Z71" s="863"/>
      <c r="AA71" s="863"/>
      <c r="AB71" s="863"/>
      <c r="AC71" s="863"/>
      <c r="AD71" s="863"/>
      <c r="AE71" s="863"/>
      <c r="AF71" s="863"/>
      <c r="AG71" s="863"/>
      <c r="AH71" s="863"/>
      <c r="AI71" s="863"/>
      <c r="AJ71" s="863"/>
      <c r="AK71" s="863"/>
      <c r="AL71" s="863"/>
      <c r="AM71" s="320"/>
    </row>
    <row r="72" spans="2:39" ht="13.5">
      <c r="B72" s="984"/>
      <c r="C72" s="984"/>
      <c r="D72" s="984"/>
      <c r="E72" s="984"/>
      <c r="F72" s="984"/>
      <c r="G72" s="984"/>
      <c r="H72" s="984"/>
      <c r="I72" s="320"/>
      <c r="J72" s="320"/>
      <c r="K72" s="320"/>
      <c r="L72" s="320"/>
      <c r="M72" s="320"/>
      <c r="N72" s="864"/>
      <c r="O72" s="342"/>
      <c r="P72" s="863"/>
      <c r="Q72" s="863"/>
      <c r="R72" s="863"/>
      <c r="S72" s="863"/>
      <c r="T72" s="863"/>
      <c r="U72" s="863"/>
      <c r="V72" s="863"/>
      <c r="W72" s="863"/>
      <c r="X72" s="863"/>
      <c r="Y72" s="863"/>
      <c r="Z72" s="863"/>
      <c r="AA72" s="863"/>
      <c r="AB72" s="863"/>
      <c r="AC72" s="863"/>
      <c r="AD72" s="863"/>
      <c r="AE72" s="863"/>
      <c r="AF72" s="863"/>
      <c r="AG72" s="863"/>
      <c r="AH72" s="863"/>
      <c r="AI72" s="863"/>
      <c r="AJ72" s="863"/>
      <c r="AK72" s="863"/>
      <c r="AL72" s="863"/>
      <c r="AM72" s="320"/>
    </row>
    <row r="75" spans="2:39">
      <c r="J75" s="1003"/>
      <c r="K75" s="1003"/>
      <c r="L75" s="1003"/>
      <c r="M75" s="1003"/>
      <c r="N75" s="1003"/>
      <c r="O75" s="1003"/>
      <c r="P75" s="1003"/>
      <c r="Q75" s="1003"/>
      <c r="R75" s="1003"/>
      <c r="S75" s="1003"/>
      <c r="T75" s="1003"/>
      <c r="U75" s="1003"/>
      <c r="V75" s="1003"/>
      <c r="W75" s="1003"/>
      <c r="X75" s="1003"/>
      <c r="Y75" s="1003"/>
      <c r="Z75" s="231"/>
      <c r="AA75" s="231"/>
      <c r="AB75" s="231"/>
      <c r="AC75" s="231"/>
      <c r="AD75" s="231"/>
      <c r="AE75" s="231"/>
      <c r="AF75" s="231"/>
      <c r="AG75" s="231"/>
      <c r="AH75" s="231"/>
      <c r="AI75" s="231"/>
      <c r="AJ75" s="231"/>
      <c r="AK75" s="231"/>
      <c r="AL75" s="231"/>
      <c r="AM75" s="231"/>
    </row>
    <row r="76" spans="2:39">
      <c r="J76" s="1003"/>
      <c r="K76" s="1003"/>
      <c r="L76" s="1003"/>
      <c r="M76" s="1003"/>
      <c r="N76" s="1003"/>
      <c r="O76" s="1003"/>
      <c r="P76" s="1003"/>
      <c r="Q76" s="1003"/>
      <c r="R76" s="1003"/>
      <c r="S76" s="1003"/>
      <c r="T76" s="1003"/>
      <c r="U76" s="1003"/>
      <c r="V76" s="1003"/>
      <c r="W76" s="1003"/>
      <c r="X76" s="1003"/>
      <c r="Y76" s="1003"/>
      <c r="Z76" s="231"/>
      <c r="AA76" s="231"/>
      <c r="AB76" s="231"/>
      <c r="AC76" s="231"/>
      <c r="AD76" s="231"/>
      <c r="AE76" s="231"/>
      <c r="AF76" s="231"/>
      <c r="AG76" s="231"/>
      <c r="AH76" s="231"/>
      <c r="AI76" s="231"/>
      <c r="AJ76" s="231"/>
      <c r="AK76" s="231"/>
      <c r="AL76" s="231"/>
      <c r="AM76" s="231"/>
    </row>
    <row r="77" spans="2:39">
      <c r="J77" s="23"/>
      <c r="K77" s="23"/>
      <c r="L77" s="23"/>
      <c r="M77" s="23"/>
      <c r="N77" s="23"/>
      <c r="O77" s="23"/>
      <c r="P77" s="23"/>
      <c r="Q77" s="23"/>
      <c r="R77" s="23"/>
      <c r="S77" s="23"/>
      <c r="T77" s="23"/>
      <c r="U77" s="23"/>
      <c r="V77" s="23"/>
      <c r="W77" s="23"/>
      <c r="X77" s="23"/>
      <c r="Y77" s="23"/>
      <c r="Z77" s="320"/>
      <c r="AA77" s="320"/>
      <c r="AB77" s="320"/>
      <c r="AC77" s="320"/>
      <c r="AD77" s="320"/>
      <c r="AE77" s="320"/>
      <c r="AF77" s="320"/>
      <c r="AG77" s="320"/>
      <c r="AH77" s="320"/>
      <c r="AI77" s="320"/>
      <c r="AJ77" s="320"/>
      <c r="AK77" s="320"/>
      <c r="AL77" s="320"/>
      <c r="AM77" s="320"/>
    </row>
    <row r="78" spans="2:39">
      <c r="C78" s="322"/>
      <c r="D78" s="322"/>
      <c r="E78" s="322"/>
      <c r="F78" s="322"/>
      <c r="G78" s="322"/>
      <c r="H78" s="322"/>
      <c r="I78" s="322"/>
      <c r="J78" s="23"/>
      <c r="K78" s="23"/>
      <c r="L78" s="23"/>
      <c r="M78" s="23"/>
      <c r="N78" s="23"/>
      <c r="O78" s="23"/>
      <c r="P78" s="23"/>
      <c r="Q78" s="23"/>
      <c r="R78" s="23"/>
      <c r="S78" s="23"/>
      <c r="T78" s="23"/>
      <c r="U78" s="23"/>
      <c r="V78" s="23"/>
      <c r="W78" s="23"/>
      <c r="X78" s="23"/>
      <c r="Y78" s="23"/>
      <c r="Z78" s="320"/>
      <c r="AA78" s="320"/>
      <c r="AB78" s="320"/>
      <c r="AC78" s="320"/>
      <c r="AD78" s="320"/>
      <c r="AE78" s="320"/>
      <c r="AF78" s="320"/>
      <c r="AG78" s="320"/>
      <c r="AH78" s="320"/>
      <c r="AI78" s="320"/>
      <c r="AJ78" s="320"/>
      <c r="AK78" s="320"/>
      <c r="AL78" s="320"/>
      <c r="AM78" s="320"/>
    </row>
    <row r="79" spans="2:39">
      <c r="J79" s="23"/>
      <c r="K79" s="23"/>
      <c r="L79" s="23"/>
      <c r="M79" s="23"/>
      <c r="N79" s="23"/>
      <c r="O79" s="23"/>
      <c r="P79" s="23"/>
      <c r="Q79" s="23"/>
      <c r="R79" s="23"/>
      <c r="S79" s="23"/>
      <c r="T79" s="23"/>
      <c r="U79" s="23"/>
      <c r="V79" s="23"/>
      <c r="W79" s="23"/>
      <c r="X79" s="23"/>
      <c r="Y79" s="23"/>
      <c r="Z79" s="320"/>
      <c r="AA79" s="320"/>
      <c r="AB79" s="320"/>
      <c r="AC79" s="320"/>
      <c r="AD79" s="320"/>
      <c r="AE79" s="320"/>
      <c r="AF79" s="320"/>
      <c r="AG79" s="320"/>
      <c r="AH79" s="320"/>
      <c r="AI79" s="320"/>
      <c r="AJ79" s="320"/>
      <c r="AK79" s="320"/>
      <c r="AL79" s="320"/>
      <c r="AM79" s="320"/>
    </row>
    <row r="80" spans="2:39">
      <c r="C80" s="322"/>
      <c r="D80" s="322"/>
      <c r="E80" s="322"/>
      <c r="F80" s="322"/>
      <c r="G80" s="322"/>
      <c r="H80" s="322"/>
      <c r="I80" s="322"/>
      <c r="J80" s="23"/>
      <c r="K80" s="23"/>
      <c r="L80" s="23"/>
      <c r="M80" s="23"/>
      <c r="N80" s="23"/>
      <c r="O80" s="23"/>
      <c r="P80" s="23"/>
      <c r="Q80" s="23"/>
      <c r="R80" s="23"/>
      <c r="S80" s="23"/>
      <c r="T80" s="23"/>
      <c r="U80" s="23"/>
      <c r="V80" s="23"/>
      <c r="W80" s="23"/>
      <c r="X80" s="23"/>
      <c r="Y80" s="23"/>
      <c r="Z80" s="320"/>
      <c r="AA80" s="320"/>
      <c r="AB80" s="320"/>
      <c r="AC80" s="320"/>
      <c r="AD80" s="320"/>
      <c r="AE80" s="320"/>
      <c r="AF80" s="320"/>
      <c r="AG80" s="320"/>
      <c r="AH80" s="320"/>
      <c r="AI80" s="320"/>
      <c r="AJ80" s="320"/>
      <c r="AK80" s="320"/>
      <c r="AL80" s="320"/>
      <c r="AM80" s="320"/>
    </row>
    <row r="81" spans="3:39">
      <c r="J81" s="23"/>
      <c r="K81" s="23"/>
      <c r="L81" s="23"/>
      <c r="M81" s="23"/>
      <c r="N81" s="23"/>
      <c r="O81" s="23"/>
      <c r="P81" s="23"/>
      <c r="Q81" s="23"/>
      <c r="R81" s="23"/>
      <c r="S81" s="23"/>
      <c r="T81" s="23"/>
      <c r="U81" s="23"/>
      <c r="V81" s="23"/>
      <c r="W81" s="23"/>
      <c r="X81" s="23"/>
      <c r="Y81" s="23"/>
      <c r="Z81" s="320"/>
      <c r="AA81" s="320"/>
      <c r="AB81" s="320"/>
      <c r="AC81" s="320"/>
      <c r="AD81" s="320"/>
      <c r="AE81" s="320"/>
      <c r="AF81" s="320"/>
      <c r="AG81" s="320"/>
      <c r="AH81" s="320"/>
      <c r="AI81" s="320"/>
      <c r="AJ81" s="320"/>
      <c r="AK81" s="320"/>
      <c r="AL81" s="320"/>
      <c r="AM81" s="320"/>
    </row>
    <row r="82" spans="3:39">
      <c r="C82" s="322"/>
      <c r="D82" s="322"/>
      <c r="E82" s="322"/>
      <c r="F82" s="322"/>
      <c r="G82" s="322"/>
      <c r="H82" s="322"/>
      <c r="I82" s="322"/>
      <c r="J82" s="23"/>
      <c r="K82" s="23"/>
      <c r="L82" s="23"/>
      <c r="M82" s="23"/>
      <c r="N82" s="23"/>
      <c r="O82" s="23"/>
      <c r="P82" s="23"/>
      <c r="Q82" s="23"/>
      <c r="R82" s="23"/>
      <c r="S82" s="23"/>
      <c r="T82" s="23"/>
      <c r="U82" s="23"/>
      <c r="V82" s="23"/>
      <c r="W82" s="23"/>
      <c r="X82" s="23"/>
      <c r="Y82" s="23"/>
      <c r="Z82" s="320"/>
      <c r="AA82" s="320"/>
      <c r="AB82" s="320"/>
      <c r="AC82" s="320"/>
      <c r="AD82" s="320"/>
      <c r="AE82" s="320"/>
      <c r="AF82" s="320"/>
      <c r="AG82" s="320"/>
      <c r="AH82" s="320"/>
      <c r="AI82" s="320"/>
      <c r="AJ82" s="320"/>
      <c r="AK82" s="320"/>
      <c r="AL82" s="320"/>
      <c r="AM82" s="320"/>
    </row>
    <row r="83" spans="3:39">
      <c r="J83" s="23"/>
      <c r="K83" s="23"/>
      <c r="L83" s="23"/>
      <c r="M83" s="23"/>
      <c r="N83" s="23"/>
      <c r="O83" s="23"/>
      <c r="P83" s="23"/>
      <c r="Q83" s="23"/>
      <c r="R83" s="23"/>
      <c r="S83" s="23"/>
      <c r="T83" s="23"/>
      <c r="U83" s="23"/>
      <c r="V83" s="23"/>
      <c r="W83" s="23"/>
      <c r="X83" s="23"/>
      <c r="Y83" s="23"/>
      <c r="Z83" s="320"/>
      <c r="AA83" s="320"/>
      <c r="AB83" s="320"/>
      <c r="AC83" s="320"/>
      <c r="AD83" s="320"/>
      <c r="AE83" s="320"/>
      <c r="AF83" s="320"/>
      <c r="AG83" s="320"/>
      <c r="AH83" s="320"/>
      <c r="AI83" s="320"/>
      <c r="AJ83" s="320"/>
      <c r="AK83" s="320"/>
      <c r="AL83" s="320"/>
      <c r="AM83" s="320"/>
    </row>
    <row r="84" spans="3:39">
      <c r="C84" s="322"/>
      <c r="D84" s="322"/>
      <c r="E84" s="322"/>
      <c r="F84" s="322"/>
      <c r="G84" s="322"/>
      <c r="H84" s="322"/>
      <c r="I84" s="322"/>
      <c r="J84" s="23"/>
      <c r="K84" s="23"/>
      <c r="L84" s="23"/>
      <c r="M84" s="23"/>
      <c r="N84" s="23"/>
      <c r="O84" s="23"/>
      <c r="P84" s="23"/>
      <c r="Q84" s="23"/>
      <c r="R84" s="23"/>
      <c r="S84" s="23"/>
      <c r="T84" s="23"/>
      <c r="U84" s="23"/>
      <c r="V84" s="23"/>
      <c r="W84" s="23"/>
      <c r="X84" s="23"/>
      <c r="Y84" s="23"/>
      <c r="Z84" s="320"/>
      <c r="AA84" s="320"/>
      <c r="AB84" s="320"/>
      <c r="AC84" s="320"/>
      <c r="AD84" s="320"/>
      <c r="AE84" s="320"/>
      <c r="AF84" s="320"/>
      <c r="AG84" s="320"/>
      <c r="AH84" s="320"/>
      <c r="AI84" s="320"/>
      <c r="AJ84" s="320"/>
      <c r="AK84" s="320"/>
      <c r="AL84" s="320"/>
      <c r="AM84" s="320"/>
    </row>
    <row r="85" spans="3:39">
      <c r="J85" s="23"/>
      <c r="K85" s="23"/>
      <c r="L85" s="23"/>
      <c r="M85" s="23"/>
      <c r="N85" s="23"/>
      <c r="O85" s="23"/>
      <c r="P85" s="23"/>
      <c r="Q85" s="23"/>
      <c r="R85" s="23"/>
      <c r="S85" s="23"/>
      <c r="T85" s="23"/>
      <c r="U85" s="23"/>
      <c r="V85" s="23"/>
      <c r="W85" s="23"/>
      <c r="X85" s="23"/>
      <c r="Y85" s="23"/>
      <c r="Z85" s="320"/>
      <c r="AA85" s="320"/>
      <c r="AB85" s="320"/>
      <c r="AC85" s="320"/>
      <c r="AD85" s="320"/>
      <c r="AE85" s="320"/>
      <c r="AF85" s="320"/>
      <c r="AG85" s="320"/>
      <c r="AH85" s="320"/>
      <c r="AI85" s="320"/>
      <c r="AJ85" s="320"/>
      <c r="AK85" s="320"/>
      <c r="AL85" s="320"/>
      <c r="AM85" s="320"/>
    </row>
    <row r="86" spans="3:39">
      <c r="C86" s="322"/>
      <c r="D86" s="322"/>
      <c r="E86" s="322"/>
      <c r="F86" s="322"/>
      <c r="G86" s="322"/>
      <c r="H86" s="322"/>
      <c r="I86" s="322"/>
      <c r="J86" s="23"/>
      <c r="K86" s="23"/>
      <c r="L86" s="23"/>
      <c r="M86" s="23"/>
      <c r="N86" s="23"/>
      <c r="O86" s="23"/>
      <c r="P86" s="23"/>
      <c r="Q86" s="23"/>
      <c r="R86" s="23"/>
      <c r="S86" s="23"/>
      <c r="T86" s="23"/>
      <c r="U86" s="23"/>
      <c r="V86" s="23"/>
      <c r="W86" s="23"/>
      <c r="X86" s="23"/>
      <c r="Y86" s="23"/>
      <c r="Z86" s="320"/>
      <c r="AA86" s="320"/>
      <c r="AB86" s="320"/>
      <c r="AC86" s="320"/>
      <c r="AD86" s="320"/>
      <c r="AE86" s="320"/>
      <c r="AF86" s="320"/>
      <c r="AG86" s="320"/>
      <c r="AH86" s="320"/>
      <c r="AI86" s="320"/>
      <c r="AJ86" s="320"/>
      <c r="AK86" s="320"/>
      <c r="AL86" s="320"/>
      <c r="AM86" s="320"/>
    </row>
    <row r="87" spans="3:39">
      <c r="J87" s="23"/>
      <c r="K87" s="23"/>
      <c r="L87" s="23"/>
      <c r="M87" s="23"/>
      <c r="N87" s="23"/>
      <c r="O87" s="23"/>
      <c r="P87" s="23"/>
      <c r="Q87" s="23"/>
      <c r="R87" s="23"/>
      <c r="S87" s="23"/>
      <c r="T87" s="23"/>
      <c r="U87" s="23"/>
      <c r="V87" s="23"/>
      <c r="W87" s="23"/>
      <c r="X87" s="23"/>
      <c r="Y87" s="23"/>
      <c r="Z87" s="320"/>
      <c r="AA87" s="320"/>
      <c r="AB87" s="320"/>
      <c r="AC87" s="320"/>
      <c r="AD87" s="320"/>
      <c r="AE87" s="320"/>
      <c r="AF87" s="320"/>
      <c r="AG87" s="320"/>
      <c r="AH87" s="320"/>
      <c r="AI87" s="320"/>
      <c r="AJ87" s="320"/>
      <c r="AK87" s="320"/>
      <c r="AL87" s="320"/>
      <c r="AM87" s="320"/>
    </row>
    <row r="88" spans="3:39">
      <c r="C88" s="322"/>
      <c r="D88" s="322"/>
      <c r="E88" s="322"/>
      <c r="F88" s="322"/>
      <c r="G88" s="322"/>
      <c r="H88" s="322"/>
      <c r="I88" s="322"/>
      <c r="J88" s="23"/>
      <c r="K88" s="23"/>
      <c r="L88" s="23"/>
      <c r="M88" s="23"/>
      <c r="N88" s="23"/>
      <c r="O88" s="23"/>
      <c r="P88" s="23"/>
      <c r="Q88" s="23"/>
      <c r="R88" s="23"/>
      <c r="S88" s="23"/>
      <c r="T88" s="23"/>
      <c r="U88" s="23"/>
      <c r="V88" s="23"/>
      <c r="W88" s="23"/>
      <c r="X88" s="23"/>
      <c r="Y88" s="23"/>
      <c r="Z88" s="320"/>
      <c r="AA88" s="320"/>
      <c r="AB88" s="320"/>
      <c r="AC88" s="320"/>
      <c r="AD88" s="320"/>
      <c r="AE88" s="320"/>
      <c r="AF88" s="320"/>
      <c r="AG88" s="320"/>
      <c r="AH88" s="320"/>
      <c r="AI88" s="320"/>
      <c r="AJ88" s="320"/>
      <c r="AK88" s="320"/>
      <c r="AL88" s="320"/>
      <c r="AM88" s="320"/>
    </row>
    <row r="89" spans="3:39">
      <c r="C89" s="175"/>
      <c r="D89" s="319"/>
      <c r="E89" s="319"/>
      <c r="F89" s="319"/>
      <c r="G89" s="319"/>
      <c r="H89" s="319"/>
      <c r="I89" s="319"/>
      <c r="J89" s="319"/>
      <c r="K89" s="319"/>
      <c r="L89" s="319"/>
      <c r="M89" s="319"/>
      <c r="N89" s="319"/>
      <c r="O89" s="319"/>
      <c r="P89" s="319"/>
      <c r="Q89" s="319"/>
      <c r="R89" s="319"/>
      <c r="S89" s="319"/>
      <c r="T89" s="319"/>
      <c r="U89" s="319"/>
      <c r="V89" s="319"/>
      <c r="W89" s="319"/>
      <c r="X89" s="319"/>
      <c r="Y89" s="319"/>
      <c r="Z89" s="319"/>
    </row>
  </sheetData>
  <sheetProtection algorithmName="SHA-512" hashValue="NL1UuG11U6NMGdH03L/QzFzW1KMVAoLabnCjXadtun8QgzR4+DnnT0SnyNrXLIAnvEjVfokvrZ7SxOcX56YgZg==" saltValue="vOsS7OViD5E9RxEQ1YV21A==" spinCount="100000" sheet="1" formatCells="0" formatColumns="0" formatRows="0" insertColumns="0" insertRows="0"/>
  <mergeCells count="123">
    <mergeCell ref="D53:Z53"/>
    <mergeCell ref="B44:H44"/>
    <mergeCell ref="I44:M46"/>
    <mergeCell ref="O44:AL44"/>
    <mergeCell ref="B45:D45"/>
    <mergeCell ref="F45:H45"/>
    <mergeCell ref="O45:AL45"/>
    <mergeCell ref="B46:H46"/>
    <mergeCell ref="O46:AL46"/>
    <mergeCell ref="B47:H47"/>
    <mergeCell ref="I47:M49"/>
    <mergeCell ref="O47:AL47"/>
    <mergeCell ref="B48:D48"/>
    <mergeCell ref="F48:H48"/>
    <mergeCell ref="O48:AL48"/>
    <mergeCell ref="B49:H49"/>
    <mergeCell ref="O49:AL49"/>
    <mergeCell ref="B50:H50"/>
    <mergeCell ref="I50:M52"/>
    <mergeCell ref="O50:AL50"/>
    <mergeCell ref="B51:D51"/>
    <mergeCell ref="F51:H51"/>
    <mergeCell ref="O51:AL51"/>
    <mergeCell ref="B52:H52"/>
    <mergeCell ref="O52:AL52"/>
    <mergeCell ref="D37:AL37"/>
    <mergeCell ref="B38:H38"/>
    <mergeCell ref="I38:M40"/>
    <mergeCell ref="B39:H39"/>
    <mergeCell ref="B40:H40"/>
    <mergeCell ref="B41:H41"/>
    <mergeCell ref="I41:M43"/>
    <mergeCell ref="O41:AL41"/>
    <mergeCell ref="B42:D42"/>
    <mergeCell ref="F42:H42"/>
    <mergeCell ref="O42:AL42"/>
    <mergeCell ref="B43:H43"/>
    <mergeCell ref="O43:AL43"/>
    <mergeCell ref="N38:AL40"/>
    <mergeCell ref="B30:H30"/>
    <mergeCell ref="I30:M32"/>
    <mergeCell ref="B31:D31"/>
    <mergeCell ref="F31:H31"/>
    <mergeCell ref="O30:AL30"/>
    <mergeCell ref="O31:AL31"/>
    <mergeCell ref="B32:H32"/>
    <mergeCell ref="O32:AL32"/>
    <mergeCell ref="B27:H27"/>
    <mergeCell ref="I27:M29"/>
    <mergeCell ref="B28:D28"/>
    <mergeCell ref="F28:H28"/>
    <mergeCell ref="B29:H29"/>
    <mergeCell ref="O27:AL27"/>
    <mergeCell ref="O28:AL28"/>
    <mergeCell ref="O29:AL29"/>
    <mergeCell ref="B33:H33"/>
    <mergeCell ref="I33:M35"/>
    <mergeCell ref="O33:AL33"/>
    <mergeCell ref="B34:D34"/>
    <mergeCell ref="F34:H34"/>
    <mergeCell ref="O34:AL34"/>
    <mergeCell ref="B35:H35"/>
    <mergeCell ref="O35:AL35"/>
    <mergeCell ref="B37:C37"/>
    <mergeCell ref="O25:AL25"/>
    <mergeCell ref="O26:AL26"/>
    <mergeCell ref="B21:H21"/>
    <mergeCell ref="I21:M23"/>
    <mergeCell ref="B22:D22"/>
    <mergeCell ref="F22:H22"/>
    <mergeCell ref="B23:H23"/>
    <mergeCell ref="O23:AL23"/>
    <mergeCell ref="B18:H18"/>
    <mergeCell ref="I18:M20"/>
    <mergeCell ref="B19:D19"/>
    <mergeCell ref="F19:H19"/>
    <mergeCell ref="B20:H20"/>
    <mergeCell ref="O21:AL21"/>
    <mergeCell ref="O22:AL22"/>
    <mergeCell ref="B24:H24"/>
    <mergeCell ref="I24:M26"/>
    <mergeCell ref="B25:D25"/>
    <mergeCell ref="F25:H25"/>
    <mergeCell ref="B26:H26"/>
    <mergeCell ref="O24:AL24"/>
    <mergeCell ref="O18:AL18"/>
    <mergeCell ref="O19:AL19"/>
    <mergeCell ref="O20:AL20"/>
    <mergeCell ref="E5:AL5"/>
    <mergeCell ref="A1:AM1"/>
    <mergeCell ref="A3:Y3"/>
    <mergeCell ref="Z3:AM3"/>
    <mergeCell ref="B4:C4"/>
    <mergeCell ref="D4:AL4"/>
    <mergeCell ref="B12:H12"/>
    <mergeCell ref="I12:M14"/>
    <mergeCell ref="B13:D13"/>
    <mergeCell ref="F13:H13"/>
    <mergeCell ref="B14:H14"/>
    <mergeCell ref="B6:H6"/>
    <mergeCell ref="I6:M8"/>
    <mergeCell ref="B7:H7"/>
    <mergeCell ref="B8:H8"/>
    <mergeCell ref="B9:H9"/>
    <mergeCell ref="I9:M11"/>
    <mergeCell ref="B10:D10"/>
    <mergeCell ref="F10:H10"/>
    <mergeCell ref="O13:AL13"/>
    <mergeCell ref="O14:AL14"/>
    <mergeCell ref="N6:AL8"/>
    <mergeCell ref="B11:H11"/>
    <mergeCell ref="O9:AL9"/>
    <mergeCell ref="O10:AL10"/>
    <mergeCell ref="O11:AL11"/>
    <mergeCell ref="O12:AL12"/>
    <mergeCell ref="B15:H15"/>
    <mergeCell ref="I15:M17"/>
    <mergeCell ref="B16:D16"/>
    <mergeCell ref="F16:H16"/>
    <mergeCell ref="B17:H17"/>
    <mergeCell ref="O15:AL15"/>
    <mergeCell ref="O16:AL16"/>
    <mergeCell ref="O17:AL17"/>
  </mergeCells>
  <phoneticPr fontId="4"/>
  <conditionalFormatting sqref="B9:I9 B10:H11 B12:I12 B13:H14 B15:I15 B16:H17 B18:I18 B19:H20 B21:I21 B22:H23 B24:I24 B25:H26 B27:I27 B28:H29">
    <cfRule type="containsBlanks" dxfId="99" priority="24">
      <formula>LEN(TRIM(B9))=0</formula>
    </cfRule>
  </conditionalFormatting>
  <conditionalFormatting sqref="B30:I30 B31:H32">
    <cfRule type="containsBlanks" dxfId="98" priority="15">
      <formula>LEN(TRIM(B30))=0</formula>
    </cfRule>
  </conditionalFormatting>
  <conditionalFormatting sqref="B33:I33 B34:H35">
    <cfRule type="containsBlanks" dxfId="97" priority="12">
      <formula>LEN(TRIM(B33))=0</formula>
    </cfRule>
  </conditionalFormatting>
  <conditionalFormatting sqref="B41:I41 B42:H43 B47:I47 B48:H49">
    <cfRule type="containsBlanks" dxfId="96" priority="9">
      <formula>LEN(TRIM(B41))=0</formula>
    </cfRule>
  </conditionalFormatting>
  <conditionalFormatting sqref="B44:I44 B45:H46">
    <cfRule type="containsBlanks" dxfId="95" priority="3">
      <formula>LEN(TRIM(B44))=0</formula>
    </cfRule>
  </conditionalFormatting>
  <conditionalFormatting sqref="B50:I50 B51:H52">
    <cfRule type="containsBlanks" dxfId="94" priority="6">
      <formula>LEN(TRIM(B50))=0</formula>
    </cfRule>
  </conditionalFormatting>
  <conditionalFormatting sqref="B64:I64 B65:H66 B67:I67 B68:H69">
    <cfRule type="containsBlanks" dxfId="93" priority="21">
      <formula>LEN(TRIM(B64))=0</formula>
    </cfRule>
  </conditionalFormatting>
  <conditionalFormatting sqref="B70:I70 B71:H72">
    <cfRule type="containsBlanks" dxfId="92" priority="18">
      <formula>LEN(TRIM(B70))=0</formula>
    </cfRule>
  </conditionalFormatting>
  <conditionalFormatting sqref="N9:AL35">
    <cfRule type="containsBlanks" dxfId="91" priority="10">
      <formula>LEN(TRIM(N9))=0</formula>
    </cfRule>
  </conditionalFormatting>
  <conditionalFormatting sqref="N41:AL52">
    <cfRule type="containsBlanks" dxfId="90" priority="1">
      <formula>LEN(TRIM(N41))=0</formula>
    </cfRule>
  </conditionalFormatting>
  <conditionalFormatting sqref="N64:AL72">
    <cfRule type="containsBlanks" dxfId="89" priority="16">
      <formula>LEN(TRIM(N64))=0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1A25-0E56-402A-BCAA-9CE1EBBFA93A}">
  <sheetPr codeName="Sheet21">
    <tabColor rgb="FFFFC000"/>
  </sheetPr>
  <dimension ref="A1:AT61"/>
  <sheetViews>
    <sheetView showGridLines="0" view="pageBreakPreview" topLeftCell="A10" zoomScaleNormal="100" zoomScaleSheetLayoutView="100" workbookViewId="0">
      <selection activeCell="AG18" sqref="AG18"/>
    </sheetView>
  </sheetViews>
  <sheetFormatPr defaultColWidth="8" defaultRowHeight="12"/>
  <cols>
    <col min="1" max="1" width="1.375" style="12" customWidth="1"/>
    <col min="2" max="2" width="1.625" style="12" customWidth="1"/>
    <col min="3" max="27" width="2.375" style="12" customWidth="1"/>
    <col min="28" max="28" width="2.625" style="12" customWidth="1"/>
    <col min="29" max="39" width="2.375" style="12" customWidth="1"/>
    <col min="40" max="40" width="2.125" style="12" customWidth="1"/>
    <col min="41" max="70" width="2.375" style="12" customWidth="1"/>
    <col min="71" max="16384" width="8" style="12"/>
  </cols>
  <sheetData>
    <row r="1" spans="1:46" ht="14.1" customHeight="1">
      <c r="A1" s="1770" t="s">
        <v>1534</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N1" s="1770"/>
      <c r="AP1" s="382"/>
      <c r="AQ1" s="382"/>
      <c r="AR1" s="382"/>
      <c r="AS1" s="382"/>
      <c r="AT1" s="382"/>
    </row>
    <row r="2" spans="1:46" ht="5.0999999999999996" customHeight="1" thickBot="1"/>
    <row r="3" spans="1:46" ht="14.1" customHeight="1">
      <c r="B3" s="1769" t="s">
        <v>315</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6" t="s">
        <v>115</v>
      </c>
      <c r="AC3" s="1767"/>
      <c r="AD3" s="1767"/>
      <c r="AE3" s="1767"/>
      <c r="AF3" s="1767"/>
      <c r="AG3" s="1767"/>
      <c r="AH3" s="1767"/>
      <c r="AI3" s="1767"/>
      <c r="AJ3" s="1767"/>
      <c r="AK3" s="1767"/>
      <c r="AL3" s="1767"/>
      <c r="AM3" s="1767"/>
      <c r="AN3" s="1768"/>
    </row>
    <row r="4" spans="1:46" ht="6.75" customHeight="1">
      <c r="B4" s="166"/>
      <c r="C4" s="50"/>
      <c r="D4" s="50"/>
      <c r="E4" s="50"/>
      <c r="F4" s="50"/>
      <c r="G4" s="50"/>
      <c r="H4" s="50"/>
      <c r="I4" s="50"/>
      <c r="J4" s="50"/>
      <c r="K4" s="50"/>
      <c r="L4" s="50"/>
      <c r="M4" s="50"/>
      <c r="N4" s="50"/>
      <c r="O4" s="50"/>
      <c r="P4" s="50"/>
      <c r="Q4" s="50"/>
      <c r="R4" s="50"/>
      <c r="S4" s="50"/>
      <c r="T4" s="50"/>
      <c r="U4" s="50"/>
      <c r="V4" s="50"/>
      <c r="W4" s="50"/>
      <c r="X4" s="50"/>
      <c r="Y4" s="50"/>
      <c r="Z4" s="50"/>
      <c r="AA4" s="51"/>
      <c r="AB4" s="865"/>
      <c r="AC4" s="866"/>
      <c r="AD4" s="866"/>
      <c r="AE4" s="866"/>
      <c r="AF4" s="866"/>
      <c r="AG4" s="866"/>
      <c r="AH4" s="866"/>
      <c r="AI4" s="866"/>
      <c r="AJ4" s="866"/>
      <c r="AK4" s="866"/>
      <c r="AL4" s="866"/>
      <c r="AM4" s="866"/>
      <c r="AN4" s="25"/>
    </row>
    <row r="5" spans="1:46" ht="14.1" customHeight="1">
      <c r="A5" s="245"/>
      <c r="B5" s="2119">
        <v>6</v>
      </c>
      <c r="C5" s="2120"/>
      <c r="D5" s="1825" t="s">
        <v>696</v>
      </c>
      <c r="E5" s="1825"/>
      <c r="F5" s="1825"/>
      <c r="G5" s="1825"/>
      <c r="H5" s="1825"/>
      <c r="I5" s="1825"/>
      <c r="J5" s="1825"/>
      <c r="K5" s="1825"/>
      <c r="L5" s="1825"/>
      <c r="M5" s="1825"/>
      <c r="N5" s="1825"/>
      <c r="O5" s="1825"/>
      <c r="P5" s="1825"/>
      <c r="Q5" s="1825"/>
      <c r="R5" s="1825"/>
      <c r="S5" s="1825"/>
      <c r="T5" s="1825"/>
      <c r="U5" s="1825"/>
      <c r="V5" s="1825"/>
      <c r="W5" s="1825"/>
      <c r="X5" s="1825"/>
      <c r="Y5" s="1825"/>
      <c r="Z5" s="1825"/>
      <c r="AA5" s="245"/>
      <c r="AB5" s="197"/>
      <c r="AC5" s="264"/>
      <c r="AD5" s="264"/>
      <c r="AE5" s="264"/>
      <c r="AF5" s="264"/>
      <c r="AG5" s="264"/>
      <c r="AH5" s="264"/>
      <c r="AI5" s="264"/>
      <c r="AJ5" s="264"/>
      <c r="AK5" s="264"/>
      <c r="AL5" s="264"/>
      <c r="AM5" s="264"/>
      <c r="AN5" s="25"/>
    </row>
    <row r="6" spans="1:46" ht="14.1" customHeight="1">
      <c r="A6" s="245"/>
      <c r="B6" s="1630" t="s">
        <v>698</v>
      </c>
      <c r="C6" s="1631"/>
      <c r="D6" s="1632" t="s">
        <v>697</v>
      </c>
      <c r="E6" s="1632"/>
      <c r="F6" s="1632"/>
      <c r="G6" s="1632"/>
      <c r="H6" s="1632"/>
      <c r="I6" s="1632"/>
      <c r="J6" s="1632"/>
      <c r="K6" s="1632"/>
      <c r="L6" s="1632"/>
      <c r="M6" s="1632"/>
      <c r="N6" s="1632"/>
      <c r="O6" s="1632"/>
      <c r="P6" s="1632"/>
      <c r="Q6" s="1632"/>
      <c r="R6" s="1632"/>
      <c r="S6" s="1632"/>
      <c r="T6" s="1632"/>
      <c r="U6" s="1632"/>
      <c r="V6" s="1632"/>
      <c r="W6" s="1632"/>
      <c r="X6" s="1632"/>
      <c r="Y6" s="1632"/>
      <c r="Z6" s="1632"/>
      <c r="AA6" s="1121"/>
      <c r="AB6" s="244" t="s">
        <v>124</v>
      </c>
      <c r="AC6" s="1851" t="s">
        <v>1009</v>
      </c>
      <c r="AD6" s="1851"/>
      <c r="AE6" s="1851"/>
      <c r="AF6" s="1851"/>
      <c r="AG6" s="1851"/>
      <c r="AH6" s="1851"/>
      <c r="AI6" s="1851"/>
      <c r="AJ6" s="1851"/>
      <c r="AK6" s="1851"/>
      <c r="AL6" s="1851"/>
      <c r="AM6" s="1851"/>
      <c r="AN6" s="25"/>
    </row>
    <row r="7" spans="1:46" ht="14.1" customHeight="1">
      <c r="A7" s="245"/>
      <c r="B7" s="14"/>
      <c r="C7" s="245"/>
      <c r="D7" s="245"/>
      <c r="E7" s="245"/>
      <c r="F7" s="245"/>
      <c r="G7" s="245"/>
      <c r="H7" s="245"/>
      <c r="I7" s="245"/>
      <c r="J7" s="245"/>
      <c r="K7" s="245"/>
      <c r="L7" s="245"/>
      <c r="M7" s="245"/>
      <c r="N7" s="245"/>
      <c r="O7" s="245"/>
      <c r="P7" s="245"/>
      <c r="Q7" s="245"/>
      <c r="R7" s="245"/>
      <c r="T7" s="3"/>
      <c r="U7" s="3"/>
      <c r="V7" s="3"/>
      <c r="W7" s="3"/>
      <c r="X7" s="3"/>
      <c r="Y7" s="3"/>
      <c r="Z7" s="3"/>
      <c r="AA7" s="1121"/>
      <c r="AB7" s="239" t="s">
        <v>146</v>
      </c>
      <c r="AC7" s="1638" t="s">
        <v>1010</v>
      </c>
      <c r="AD7" s="1638"/>
      <c r="AE7" s="1638"/>
      <c r="AF7" s="1638"/>
      <c r="AG7" s="1638"/>
      <c r="AH7" s="1638"/>
      <c r="AI7" s="1638"/>
      <c r="AJ7" s="1638"/>
      <c r="AK7" s="1638"/>
      <c r="AL7" s="1638"/>
      <c r="AM7" s="1638"/>
      <c r="AN7" s="25"/>
    </row>
    <row r="8" spans="1:46" ht="14.1" customHeight="1">
      <c r="A8" s="245"/>
      <c r="B8" s="1630" t="s">
        <v>500</v>
      </c>
      <c r="C8" s="1631"/>
      <c r="D8" s="1632" t="s">
        <v>699</v>
      </c>
      <c r="E8" s="1632"/>
      <c r="F8" s="1632"/>
      <c r="G8" s="1632"/>
      <c r="H8" s="1632"/>
      <c r="I8" s="1632"/>
      <c r="J8" s="1632"/>
      <c r="K8" s="1632"/>
      <c r="L8" s="1632"/>
      <c r="M8" s="1632"/>
      <c r="N8" s="1632"/>
      <c r="O8" s="2180" t="s">
        <v>1719</v>
      </c>
      <c r="P8" s="2180"/>
      <c r="Q8" s="2180"/>
      <c r="R8" s="2180"/>
      <c r="S8" s="941" t="s">
        <v>98</v>
      </c>
      <c r="T8" s="2180"/>
      <c r="U8" s="2180"/>
      <c r="V8" s="1135" t="s">
        <v>82</v>
      </c>
      <c r="W8" s="2180"/>
      <c r="X8" s="2180"/>
      <c r="Y8" s="1135" t="s">
        <v>42</v>
      </c>
      <c r="Z8" s="2"/>
      <c r="AA8" s="2"/>
      <c r="AB8" s="9"/>
      <c r="AC8" s="1638"/>
      <c r="AD8" s="1638"/>
      <c r="AE8" s="1638"/>
      <c r="AF8" s="1638"/>
      <c r="AG8" s="1638"/>
      <c r="AH8" s="1638"/>
      <c r="AI8" s="1638"/>
      <c r="AJ8" s="1638"/>
      <c r="AK8" s="1638"/>
      <c r="AL8" s="1638"/>
      <c r="AM8" s="1638"/>
      <c r="AN8" s="25"/>
    </row>
    <row r="9" spans="1:46" ht="14.1" customHeight="1">
      <c r="A9" s="245"/>
      <c r="B9" s="14"/>
      <c r="C9" s="245"/>
      <c r="D9" s="228" t="s">
        <v>464</v>
      </c>
      <c r="E9" s="1632" t="s">
        <v>700</v>
      </c>
      <c r="F9" s="1632"/>
      <c r="G9" s="1632"/>
      <c r="H9" s="1632"/>
      <c r="I9" s="1632"/>
      <c r="J9" s="1632"/>
      <c r="K9" s="1632"/>
      <c r="L9" s="1632"/>
      <c r="M9" s="1632"/>
      <c r="N9" s="1632"/>
      <c r="O9" s="1632"/>
      <c r="P9" s="1632"/>
      <c r="Q9" s="1632"/>
      <c r="R9" s="1632"/>
      <c r="S9" s="1632"/>
      <c r="T9" s="1632"/>
      <c r="U9" s="1632"/>
      <c r="V9" s="1632"/>
      <c r="W9" s="1632"/>
      <c r="X9" s="1632"/>
      <c r="Y9" s="1632"/>
      <c r="Z9" s="1632"/>
      <c r="AA9" s="245"/>
      <c r="AB9" s="19"/>
      <c r="AC9" s="1638"/>
      <c r="AD9" s="1638"/>
      <c r="AE9" s="1638"/>
      <c r="AF9" s="1638"/>
      <c r="AG9" s="1638"/>
      <c r="AH9" s="1638"/>
      <c r="AI9" s="1638"/>
      <c r="AJ9" s="1638"/>
      <c r="AK9" s="1638"/>
      <c r="AL9" s="1638"/>
      <c r="AM9" s="1638"/>
      <c r="AN9" s="163"/>
    </row>
    <row r="10" spans="1:46" ht="14.1" customHeight="1">
      <c r="A10" s="245"/>
      <c r="B10" s="14"/>
      <c r="C10" s="245"/>
      <c r="D10" s="245"/>
      <c r="E10" s="2808"/>
      <c r="F10" s="2808"/>
      <c r="G10" s="2808"/>
      <c r="H10" s="2808"/>
      <c r="I10" s="2808"/>
      <c r="J10" s="2808"/>
      <c r="K10" s="2808"/>
      <c r="L10" s="2808"/>
      <c r="M10" s="2808"/>
      <c r="N10" s="2808"/>
      <c r="O10" s="2808"/>
      <c r="P10" s="2808"/>
      <c r="Q10" s="2808"/>
      <c r="R10" s="2808"/>
      <c r="S10" s="2808"/>
      <c r="T10" s="2808"/>
      <c r="U10" s="2808"/>
      <c r="V10" s="2808"/>
      <c r="W10" s="2808"/>
      <c r="X10" s="2808"/>
      <c r="Y10" s="2808"/>
      <c r="Z10" s="2808"/>
      <c r="AA10" s="245"/>
      <c r="AB10" s="19"/>
      <c r="AC10" s="4"/>
      <c r="AD10" s="264"/>
      <c r="AE10" s="4"/>
      <c r="AF10" s="4"/>
      <c r="AG10" s="4"/>
      <c r="AH10" s="4"/>
      <c r="AI10" s="4"/>
      <c r="AJ10" s="4"/>
      <c r="AK10" s="4"/>
      <c r="AL10" s="4"/>
      <c r="AM10" s="4"/>
      <c r="AN10" s="25"/>
    </row>
    <row r="11" spans="1:46" ht="14.1" customHeight="1">
      <c r="A11" s="245"/>
      <c r="B11" s="14"/>
      <c r="C11" s="245"/>
      <c r="D11" s="245"/>
      <c r="E11" s="2808"/>
      <c r="F11" s="2808"/>
      <c r="G11" s="2808"/>
      <c r="H11" s="2808"/>
      <c r="I11" s="2808"/>
      <c r="J11" s="2808"/>
      <c r="K11" s="2808"/>
      <c r="L11" s="2808"/>
      <c r="M11" s="2808"/>
      <c r="N11" s="2808"/>
      <c r="O11" s="2808"/>
      <c r="P11" s="2808"/>
      <c r="Q11" s="2808"/>
      <c r="R11" s="2808"/>
      <c r="S11" s="2808"/>
      <c r="T11" s="2808"/>
      <c r="U11" s="2808"/>
      <c r="V11" s="2808"/>
      <c r="W11" s="2808"/>
      <c r="X11" s="2808"/>
      <c r="Y11" s="2808"/>
      <c r="Z11" s="2808"/>
      <c r="AA11" s="245"/>
      <c r="AB11" s="19"/>
      <c r="AC11" s="264"/>
      <c r="AD11" s="264"/>
      <c r="AE11" s="264"/>
      <c r="AF11" s="264"/>
      <c r="AG11" s="264"/>
      <c r="AH11" s="264"/>
      <c r="AI11" s="264"/>
      <c r="AJ11" s="264"/>
      <c r="AK11" s="264"/>
      <c r="AL11" s="264"/>
      <c r="AM11" s="264"/>
      <c r="AN11" s="25"/>
    </row>
    <row r="12" spans="1:46" ht="14.1" customHeight="1">
      <c r="A12" s="245"/>
      <c r="B12" s="14"/>
      <c r="C12" s="245"/>
      <c r="D12" s="245"/>
      <c r="E12" s="2808"/>
      <c r="F12" s="2808"/>
      <c r="G12" s="2808"/>
      <c r="H12" s="2808"/>
      <c r="I12" s="2808"/>
      <c r="J12" s="2808"/>
      <c r="K12" s="2808"/>
      <c r="L12" s="2808"/>
      <c r="M12" s="2808"/>
      <c r="N12" s="2808"/>
      <c r="O12" s="2808"/>
      <c r="P12" s="2808"/>
      <c r="Q12" s="2808"/>
      <c r="R12" s="2808"/>
      <c r="S12" s="2808"/>
      <c r="T12" s="2808"/>
      <c r="U12" s="2808"/>
      <c r="V12" s="2808"/>
      <c r="W12" s="2808"/>
      <c r="X12" s="2808"/>
      <c r="Y12" s="2808"/>
      <c r="Z12" s="2808"/>
      <c r="AA12" s="245"/>
      <c r="AB12" s="19"/>
      <c r="AC12" s="264"/>
      <c r="AD12" s="264"/>
      <c r="AE12" s="264"/>
      <c r="AF12" s="264"/>
      <c r="AG12" s="264"/>
      <c r="AH12" s="264"/>
      <c r="AI12" s="264"/>
      <c r="AJ12" s="264"/>
      <c r="AK12" s="264"/>
      <c r="AL12" s="4"/>
      <c r="AM12" s="23"/>
      <c r="AN12" s="25"/>
    </row>
    <row r="13" spans="1:46" ht="14.1" customHeight="1">
      <c r="A13" s="245"/>
      <c r="B13" s="14"/>
      <c r="C13" s="245"/>
      <c r="D13" s="245"/>
      <c r="E13" s="1003"/>
      <c r="F13" s="1003"/>
      <c r="G13" s="1003"/>
      <c r="H13" s="1003"/>
      <c r="I13" s="1003"/>
      <c r="J13" s="1003"/>
      <c r="K13" s="1003"/>
      <c r="L13" s="1003"/>
      <c r="M13" s="1003"/>
      <c r="N13" s="1003"/>
      <c r="O13" s="1003"/>
      <c r="P13" s="1003"/>
      <c r="Q13" s="1003"/>
      <c r="R13" s="1003"/>
      <c r="S13" s="1003"/>
      <c r="T13" s="1003"/>
      <c r="U13" s="1003"/>
      <c r="V13" s="1003"/>
      <c r="W13" s="1003"/>
      <c r="X13" s="1003"/>
      <c r="Y13" s="1003"/>
      <c r="Z13" s="1003"/>
      <c r="AA13" s="245"/>
      <c r="AB13" s="19"/>
      <c r="AC13" s="264"/>
      <c r="AD13" s="264"/>
      <c r="AE13" s="264"/>
      <c r="AF13" s="264"/>
      <c r="AG13" s="264"/>
      <c r="AH13" s="264"/>
      <c r="AI13" s="264"/>
      <c r="AJ13" s="264"/>
      <c r="AK13" s="264"/>
      <c r="AL13" s="4"/>
      <c r="AM13" s="23"/>
      <c r="AN13" s="25"/>
    </row>
    <row r="14" spans="1:46" ht="14.1" customHeight="1">
      <c r="A14" s="245"/>
      <c r="B14" s="1630" t="s">
        <v>702</v>
      </c>
      <c r="C14" s="1631"/>
      <c r="D14" s="1632" t="s">
        <v>701</v>
      </c>
      <c r="E14" s="1632"/>
      <c r="F14" s="1632"/>
      <c r="G14" s="1632"/>
      <c r="H14" s="1632"/>
      <c r="I14" s="1632"/>
      <c r="J14" s="1632"/>
      <c r="K14" s="1632"/>
      <c r="L14" s="1632"/>
      <c r="M14" s="1632"/>
      <c r="N14" s="1632"/>
      <c r="O14" s="2180"/>
      <c r="P14" s="2180"/>
      <c r="Q14" s="2180"/>
      <c r="R14" s="2180"/>
      <c r="S14" s="941" t="s">
        <v>98</v>
      </c>
      <c r="T14" s="2180"/>
      <c r="U14" s="2180"/>
      <c r="V14" s="1135" t="s">
        <v>82</v>
      </c>
      <c r="W14" s="2180"/>
      <c r="X14" s="2180"/>
      <c r="Y14" s="1135" t="s">
        <v>42</v>
      </c>
      <c r="Z14" s="4"/>
      <c r="AA14" s="4"/>
      <c r="AB14" s="10"/>
      <c r="AC14" s="4"/>
      <c r="AD14" s="264"/>
      <c r="AE14" s="4"/>
      <c r="AF14" s="4"/>
      <c r="AG14" s="4"/>
      <c r="AH14" s="4"/>
      <c r="AI14" s="4"/>
      <c r="AJ14" s="4"/>
      <c r="AK14" s="4"/>
      <c r="AL14" s="4"/>
      <c r="AM14" s="4"/>
      <c r="AN14" s="44"/>
    </row>
    <row r="15" spans="1:46" ht="14.1" customHeight="1">
      <c r="A15" s="245"/>
      <c r="B15" s="14"/>
      <c r="C15" s="245"/>
      <c r="D15" s="245" t="s">
        <v>464</v>
      </c>
      <c r="E15" s="1632" t="s">
        <v>700</v>
      </c>
      <c r="F15" s="1632"/>
      <c r="G15" s="1632"/>
      <c r="H15" s="1632"/>
      <c r="I15" s="1632"/>
      <c r="J15" s="1632"/>
      <c r="K15" s="1632"/>
      <c r="L15" s="1632"/>
      <c r="M15" s="1632"/>
      <c r="N15" s="1632"/>
      <c r="O15" s="1632"/>
      <c r="P15" s="1632"/>
      <c r="Q15" s="1632"/>
      <c r="R15" s="1632"/>
      <c r="S15" s="1632"/>
      <c r="T15" s="1632"/>
      <c r="U15" s="1632"/>
      <c r="V15" s="1632"/>
      <c r="W15" s="1632"/>
      <c r="X15" s="1632"/>
      <c r="Y15" s="1632"/>
      <c r="Z15" s="1632"/>
      <c r="AA15" s="4"/>
      <c r="AB15" s="10"/>
      <c r="AC15" s="264"/>
      <c r="AD15" s="264"/>
      <c r="AE15" s="4"/>
      <c r="AF15" s="4"/>
      <c r="AG15" s="4"/>
      <c r="AH15" s="4"/>
      <c r="AI15" s="4"/>
      <c r="AJ15" s="4"/>
      <c r="AK15" s="4"/>
      <c r="AL15" s="4"/>
      <c r="AM15" s="4"/>
      <c r="AN15" s="25"/>
    </row>
    <row r="16" spans="1:46" ht="14.1" customHeight="1">
      <c r="A16" s="245"/>
      <c r="B16" s="14"/>
      <c r="C16" s="245"/>
      <c r="D16" s="245"/>
      <c r="E16" s="2808"/>
      <c r="F16" s="2808"/>
      <c r="G16" s="2808"/>
      <c r="H16" s="2808"/>
      <c r="I16" s="2808"/>
      <c r="J16" s="2808"/>
      <c r="K16" s="2808"/>
      <c r="L16" s="2808"/>
      <c r="M16" s="2808"/>
      <c r="N16" s="2808"/>
      <c r="O16" s="2808"/>
      <c r="P16" s="2808"/>
      <c r="Q16" s="2808"/>
      <c r="R16" s="2808"/>
      <c r="S16" s="2808"/>
      <c r="T16" s="2808"/>
      <c r="U16" s="2808"/>
      <c r="V16" s="2808"/>
      <c r="W16" s="2808"/>
      <c r="X16" s="2808"/>
      <c r="Y16" s="2808"/>
      <c r="Z16" s="2808"/>
      <c r="AA16" s="245"/>
      <c r="AB16" s="19"/>
      <c r="AC16" s="4"/>
      <c r="AD16" s="264"/>
      <c r="AE16" s="4"/>
      <c r="AF16" s="4"/>
      <c r="AG16" s="4"/>
      <c r="AH16" s="4"/>
      <c r="AI16" s="4"/>
      <c r="AJ16" s="4"/>
      <c r="AK16" s="4"/>
      <c r="AL16" s="4"/>
      <c r="AM16" s="4"/>
      <c r="AN16" s="25"/>
    </row>
    <row r="17" spans="1:40" ht="14.1" customHeight="1">
      <c r="A17" s="245"/>
      <c r="B17" s="14"/>
      <c r="C17" s="245"/>
      <c r="E17" s="2808"/>
      <c r="F17" s="2808"/>
      <c r="G17" s="2808"/>
      <c r="H17" s="2808"/>
      <c r="I17" s="2808"/>
      <c r="J17" s="2808"/>
      <c r="K17" s="2808"/>
      <c r="L17" s="2808"/>
      <c r="M17" s="2808"/>
      <c r="N17" s="2808"/>
      <c r="O17" s="2808"/>
      <c r="P17" s="2808"/>
      <c r="Q17" s="2808"/>
      <c r="R17" s="2808"/>
      <c r="S17" s="2808"/>
      <c r="T17" s="2808"/>
      <c r="U17" s="2808"/>
      <c r="V17" s="2808"/>
      <c r="W17" s="2808"/>
      <c r="X17" s="2808"/>
      <c r="Y17" s="2808"/>
      <c r="Z17" s="2808"/>
      <c r="AA17" s="245"/>
      <c r="AB17" s="19"/>
      <c r="AC17" s="264"/>
      <c r="AD17" s="264"/>
      <c r="AE17" s="264"/>
      <c r="AF17" s="264"/>
      <c r="AG17" s="264"/>
      <c r="AH17" s="264"/>
      <c r="AI17" s="264"/>
      <c r="AJ17" s="264"/>
      <c r="AK17" s="264"/>
      <c r="AL17" s="4"/>
      <c r="AM17" s="23"/>
      <c r="AN17" s="25"/>
    </row>
    <row r="18" spans="1:40" ht="14.1" customHeight="1">
      <c r="A18" s="245"/>
      <c r="B18" s="14"/>
      <c r="C18" s="245"/>
      <c r="D18" s="245"/>
      <c r="E18" s="2808"/>
      <c r="F18" s="2808"/>
      <c r="G18" s="2808"/>
      <c r="H18" s="2808"/>
      <c r="I18" s="2808"/>
      <c r="J18" s="2808"/>
      <c r="K18" s="2808"/>
      <c r="L18" s="2808"/>
      <c r="M18" s="2808"/>
      <c r="N18" s="2808"/>
      <c r="O18" s="2808"/>
      <c r="P18" s="2808"/>
      <c r="Q18" s="2808"/>
      <c r="R18" s="2808"/>
      <c r="S18" s="2808"/>
      <c r="T18" s="2808"/>
      <c r="U18" s="2808"/>
      <c r="V18" s="2808"/>
      <c r="W18" s="2808"/>
      <c r="X18" s="2808"/>
      <c r="Y18" s="2808"/>
      <c r="Z18" s="2808"/>
      <c r="AA18" s="30"/>
      <c r="AB18" s="10"/>
      <c r="AC18" s="264"/>
      <c r="AD18" s="264"/>
      <c r="AE18" s="264"/>
      <c r="AF18" s="264"/>
      <c r="AG18" s="264"/>
      <c r="AH18" s="264"/>
      <c r="AI18" s="264"/>
      <c r="AJ18" s="264"/>
      <c r="AK18" s="264"/>
      <c r="AL18" s="264"/>
      <c r="AM18" s="264"/>
      <c r="AN18" s="25"/>
    </row>
    <row r="19" spans="1:40" ht="14.1" customHeight="1">
      <c r="A19" s="245"/>
      <c r="B19" s="14"/>
      <c r="C19" s="245"/>
      <c r="D19" s="245"/>
      <c r="E19" s="959"/>
      <c r="F19" s="959"/>
      <c r="G19" s="959"/>
      <c r="H19" s="959"/>
      <c r="I19" s="959"/>
      <c r="J19" s="959"/>
      <c r="K19" s="959"/>
      <c r="L19" s="959"/>
      <c r="M19" s="959"/>
      <c r="N19" s="959"/>
      <c r="O19" s="959"/>
      <c r="P19" s="959"/>
      <c r="Q19" s="959"/>
      <c r="R19" s="959"/>
      <c r="S19" s="959"/>
      <c r="T19" s="959"/>
      <c r="U19" s="959"/>
      <c r="V19" s="959"/>
      <c r="W19" s="959"/>
      <c r="X19" s="959"/>
      <c r="Y19" s="959"/>
      <c r="Z19" s="959"/>
      <c r="AA19" s="30"/>
      <c r="AB19" s="10"/>
      <c r="AC19" s="264"/>
      <c r="AD19" s="264"/>
      <c r="AE19" s="264"/>
      <c r="AF19" s="264"/>
      <c r="AG19" s="264"/>
      <c r="AH19" s="264"/>
      <c r="AI19" s="264"/>
      <c r="AJ19" s="264"/>
      <c r="AK19" s="264"/>
      <c r="AL19" s="264"/>
      <c r="AM19" s="264"/>
      <c r="AN19" s="25"/>
    </row>
    <row r="20" spans="1:40" ht="14.1" customHeight="1">
      <c r="A20" s="245"/>
      <c r="B20" s="14"/>
      <c r="C20" s="1635" t="s">
        <v>878</v>
      </c>
      <c r="D20" s="1635"/>
      <c r="E20" s="1635"/>
      <c r="F20" s="1635"/>
      <c r="G20" s="1635"/>
      <c r="H20" s="1635"/>
      <c r="I20" s="1635"/>
      <c r="J20" s="1635"/>
      <c r="K20" s="1635"/>
      <c r="L20" s="1635"/>
      <c r="M20" s="1635"/>
      <c r="N20" s="1635"/>
      <c r="O20" s="1635"/>
      <c r="P20" s="2180" t="s">
        <v>138</v>
      </c>
      <c r="Q20" s="2180"/>
      <c r="R20" s="2180"/>
      <c r="S20" s="2180"/>
      <c r="T20" s="1135" t="s">
        <v>21</v>
      </c>
      <c r="U20" s="2180"/>
      <c r="V20" s="2180"/>
      <c r="W20" s="1190" t="s">
        <v>391</v>
      </c>
      <c r="X20" s="2180"/>
      <c r="Y20" s="2180"/>
      <c r="Z20" s="1190" t="s">
        <v>122</v>
      </c>
      <c r="AA20" s="12" t="s">
        <v>136</v>
      </c>
      <c r="AB20" s="10"/>
      <c r="AC20" s="264"/>
      <c r="AD20" s="264"/>
      <c r="AE20" s="264"/>
      <c r="AF20" s="264"/>
      <c r="AG20" s="264"/>
      <c r="AH20" s="264"/>
      <c r="AI20" s="264"/>
      <c r="AJ20" s="264"/>
      <c r="AK20" s="264"/>
      <c r="AL20" s="264"/>
      <c r="AM20" s="264"/>
      <c r="AN20" s="25"/>
    </row>
    <row r="21" spans="1:40" ht="14.1" customHeight="1">
      <c r="A21" s="245"/>
      <c r="B21" s="14"/>
      <c r="C21" s="245"/>
      <c r="D21" s="245"/>
      <c r="E21" s="245"/>
      <c r="F21" s="245"/>
      <c r="G21" s="245"/>
      <c r="H21" s="245"/>
      <c r="I21" s="245"/>
      <c r="J21" s="245"/>
      <c r="K21" s="245"/>
      <c r="L21" s="245"/>
      <c r="M21" s="245"/>
      <c r="N21" s="245"/>
      <c r="O21" s="245"/>
      <c r="P21" s="245"/>
      <c r="Q21" s="245"/>
      <c r="R21" s="245"/>
      <c r="S21" s="245"/>
      <c r="T21" s="245"/>
      <c r="AA21" s="30"/>
      <c r="AB21" s="10"/>
      <c r="AC21" s="4"/>
      <c r="AD21" s="264"/>
      <c r="AE21" s="264"/>
      <c r="AF21" s="264"/>
      <c r="AG21" s="264"/>
      <c r="AH21" s="264"/>
      <c r="AI21" s="264"/>
      <c r="AJ21" s="264"/>
      <c r="AK21" s="264"/>
      <c r="AL21" s="264"/>
      <c r="AM21" s="264"/>
      <c r="AN21" s="25"/>
    </row>
    <row r="22" spans="1:40" ht="14.1" customHeight="1">
      <c r="A22" s="245"/>
      <c r="B22" s="1630" t="s">
        <v>703</v>
      </c>
      <c r="C22" s="1651"/>
      <c r="D22" s="1632" t="s">
        <v>987</v>
      </c>
      <c r="E22" s="1632"/>
      <c r="F22" s="1632"/>
      <c r="G22" s="1632"/>
      <c r="H22" s="1632"/>
      <c r="I22" s="1632"/>
      <c r="J22" s="1632"/>
      <c r="K22" s="1632"/>
      <c r="L22" s="1632"/>
      <c r="M22" s="1632"/>
      <c r="N22" s="1632"/>
      <c r="O22" s="1632"/>
      <c r="P22" s="1632"/>
      <c r="Q22" s="1632"/>
      <c r="R22" s="1632"/>
      <c r="S22" s="1632"/>
      <c r="T22" s="1632"/>
      <c r="U22" s="1632"/>
      <c r="V22" s="1632"/>
      <c r="W22" s="1632"/>
      <c r="X22" s="1632"/>
      <c r="Y22" s="1632"/>
      <c r="Z22" s="1632"/>
      <c r="AA22" s="1121"/>
      <c r="AB22" s="298" t="s">
        <v>124</v>
      </c>
      <c r="AC22" s="1851" t="s">
        <v>1188</v>
      </c>
      <c r="AD22" s="1851"/>
      <c r="AE22" s="1851"/>
      <c r="AF22" s="1851"/>
      <c r="AG22" s="1851"/>
      <c r="AH22" s="1851"/>
      <c r="AI22" s="1851"/>
      <c r="AJ22" s="1851"/>
      <c r="AK22" s="1851"/>
      <c r="AL22" s="1851"/>
      <c r="AM22" s="1851"/>
      <c r="AN22" s="25"/>
    </row>
    <row r="23" spans="1:40" ht="14.1" customHeight="1">
      <c r="A23" s="245"/>
      <c r="B23" s="14"/>
      <c r="C23" s="245"/>
      <c r="AA23" s="1121"/>
      <c r="AB23" s="298" t="s">
        <v>124</v>
      </c>
      <c r="AC23" s="1851" t="s">
        <v>1189</v>
      </c>
      <c r="AD23" s="1851"/>
      <c r="AE23" s="1851"/>
      <c r="AF23" s="1851"/>
      <c r="AG23" s="1851"/>
      <c r="AH23" s="1851"/>
      <c r="AI23" s="1851"/>
      <c r="AJ23" s="1851"/>
      <c r="AK23" s="1851"/>
      <c r="AL23" s="1851"/>
      <c r="AM23" s="1851"/>
      <c r="AN23" s="25"/>
    </row>
    <row r="24" spans="1:40" ht="14.1" customHeight="1">
      <c r="A24" s="245"/>
      <c r="B24" s="14"/>
      <c r="C24" s="245"/>
      <c r="D24" s="228" t="s">
        <v>36</v>
      </c>
      <c r="E24" s="1632" t="s">
        <v>518</v>
      </c>
      <c r="F24" s="1632"/>
      <c r="G24" s="1632"/>
      <c r="H24" s="1632"/>
      <c r="I24" s="1632"/>
      <c r="J24" s="257" t="s">
        <v>519</v>
      </c>
      <c r="K24" s="263"/>
      <c r="L24" s="2034" t="s">
        <v>520</v>
      </c>
      <c r="M24" s="2034"/>
      <c r="N24" s="2034"/>
      <c r="O24" s="2034"/>
      <c r="P24" s="257" t="s">
        <v>15</v>
      </c>
      <c r="Q24" s="263"/>
      <c r="R24" s="2034" t="s">
        <v>521</v>
      </c>
      <c r="S24" s="2034"/>
      <c r="T24" s="2034"/>
      <c r="U24" s="2034"/>
      <c r="V24" s="867" t="s">
        <v>17</v>
      </c>
      <c r="X24" s="2"/>
      <c r="Y24" s="2"/>
      <c r="Z24" s="2"/>
      <c r="AA24" s="1121"/>
      <c r="AB24" s="19"/>
      <c r="AC24" s="264"/>
      <c r="AD24" s="4"/>
      <c r="AE24" s="264"/>
      <c r="AF24" s="264"/>
      <c r="AG24" s="264"/>
      <c r="AH24" s="264"/>
      <c r="AI24" s="264"/>
      <c r="AJ24" s="264"/>
      <c r="AK24" s="264"/>
      <c r="AL24" s="264"/>
      <c r="AM24" s="264"/>
      <c r="AN24" s="25"/>
    </row>
    <row r="25" spans="1:40" ht="8.25" customHeight="1">
      <c r="A25" s="245"/>
      <c r="B25" s="14"/>
      <c r="C25" s="245"/>
      <c r="E25" s="231"/>
      <c r="F25" s="231"/>
      <c r="G25" s="231"/>
      <c r="H25" s="336"/>
      <c r="I25" s="336"/>
      <c r="J25" s="336"/>
      <c r="K25" s="247"/>
      <c r="M25" s="231"/>
      <c r="N25" s="231"/>
      <c r="O25" s="231"/>
      <c r="P25" s="48"/>
      <c r="R25" s="231"/>
      <c r="S25" s="231"/>
      <c r="T25" s="48"/>
      <c r="V25" s="231"/>
      <c r="W25" s="231"/>
      <c r="X25" s="231"/>
      <c r="Y25" s="231"/>
      <c r="Z25" s="48"/>
      <c r="AA25" s="1121"/>
      <c r="AB25" s="19"/>
      <c r="AC25" s="264"/>
      <c r="AD25" s="4"/>
      <c r="AE25" s="264"/>
      <c r="AF25" s="264"/>
      <c r="AG25" s="264"/>
      <c r="AH25" s="264"/>
      <c r="AI25" s="264"/>
      <c r="AJ25" s="264"/>
      <c r="AK25" s="264"/>
      <c r="AL25" s="264"/>
      <c r="AM25" s="264"/>
      <c r="AN25" s="25"/>
    </row>
    <row r="26" spans="1:40" ht="14.1" customHeight="1">
      <c r="A26" s="245"/>
      <c r="B26" s="14"/>
      <c r="C26" s="245"/>
      <c r="D26" s="228" t="s">
        <v>33</v>
      </c>
      <c r="E26" s="1632" t="s">
        <v>692</v>
      </c>
      <c r="F26" s="1632"/>
      <c r="G26" s="1632"/>
      <c r="H26" s="1632"/>
      <c r="I26" s="1632"/>
      <c r="J26" s="1632"/>
      <c r="K26" s="1632"/>
      <c r="L26" s="1632"/>
      <c r="M26" s="1632"/>
      <c r="N26" s="1632"/>
      <c r="O26" s="1632"/>
      <c r="P26" s="1632"/>
      <c r="Q26" s="1632"/>
      <c r="R26" s="1632"/>
      <c r="S26" s="1632"/>
      <c r="T26" s="1632"/>
      <c r="U26" s="1632"/>
      <c r="V26" s="1632"/>
      <c r="W26" s="1632"/>
      <c r="X26" s="1632"/>
      <c r="Y26" s="1632"/>
      <c r="Z26" s="1632"/>
      <c r="AA26" s="1121"/>
      <c r="AB26" s="244" t="s">
        <v>499</v>
      </c>
      <c r="AC26" s="1851" t="s">
        <v>339</v>
      </c>
      <c r="AD26" s="1851"/>
      <c r="AE26" s="1851"/>
      <c r="AF26" s="1851"/>
      <c r="AG26" s="1851"/>
      <c r="AH26" s="1851"/>
      <c r="AI26" s="1851"/>
      <c r="AJ26" s="1851"/>
      <c r="AK26" s="1851"/>
      <c r="AL26" s="1851"/>
      <c r="AM26" s="1851"/>
      <c r="AN26" s="25"/>
    </row>
    <row r="27" spans="1:40" ht="14.1" customHeight="1">
      <c r="A27" s="245"/>
      <c r="B27" s="14"/>
      <c r="C27" s="245"/>
      <c r="D27" s="228"/>
      <c r="AA27" s="1121"/>
      <c r="AB27" s="19"/>
      <c r="AC27" s="264"/>
      <c r="AD27" s="4"/>
      <c r="AE27" s="264"/>
      <c r="AF27" s="264"/>
      <c r="AG27" s="264"/>
      <c r="AH27" s="264"/>
      <c r="AI27" s="264"/>
      <c r="AJ27" s="264"/>
      <c r="AK27" s="264"/>
      <c r="AL27" s="264"/>
      <c r="AM27" s="264"/>
      <c r="AN27" s="25"/>
    </row>
    <row r="28" spans="1:40" ht="14.1" customHeight="1">
      <c r="A28" s="245"/>
      <c r="B28" s="1630" t="s">
        <v>488</v>
      </c>
      <c r="C28" s="1651"/>
      <c r="D28" s="1632" t="s">
        <v>693</v>
      </c>
      <c r="E28" s="1632"/>
      <c r="F28" s="1632"/>
      <c r="G28" s="1632"/>
      <c r="H28" s="1632"/>
      <c r="I28" s="1632"/>
      <c r="J28" s="1632"/>
      <c r="K28" s="1632"/>
      <c r="L28" s="1632"/>
      <c r="M28" s="1632"/>
      <c r="N28" s="1632"/>
      <c r="O28" s="1632"/>
      <c r="P28" s="1632"/>
      <c r="Q28" s="1632"/>
      <c r="R28" s="1632"/>
      <c r="S28" s="1632"/>
      <c r="T28" s="1632"/>
      <c r="U28" s="1632"/>
      <c r="V28" s="1632"/>
      <c r="W28" s="1632"/>
      <c r="X28" s="1632"/>
      <c r="Y28" s="1632"/>
      <c r="Z28" s="1632"/>
      <c r="AA28" s="1121"/>
      <c r="AB28" s="19"/>
      <c r="AC28" s="264"/>
      <c r="AD28" s="4"/>
      <c r="AE28" s="264"/>
      <c r="AF28" s="264"/>
      <c r="AG28" s="264"/>
      <c r="AH28" s="264"/>
      <c r="AI28" s="264"/>
      <c r="AJ28" s="264"/>
      <c r="AK28" s="264"/>
      <c r="AL28" s="264"/>
      <c r="AM28" s="264"/>
      <c r="AN28" s="25"/>
    </row>
    <row r="29" spans="1:40" ht="14.1" customHeight="1">
      <c r="A29" s="245"/>
      <c r="B29" s="14"/>
      <c r="C29" s="245"/>
      <c r="D29" s="228"/>
      <c r="AA29" s="1121"/>
      <c r="AB29" s="19"/>
      <c r="AC29" s="264"/>
      <c r="AD29" s="4"/>
      <c r="AE29" s="264"/>
      <c r="AF29" s="264"/>
      <c r="AG29" s="264"/>
      <c r="AH29" s="264"/>
      <c r="AI29" s="264"/>
      <c r="AJ29" s="264"/>
      <c r="AK29" s="264"/>
      <c r="AL29" s="264"/>
      <c r="AM29" s="264"/>
      <c r="AN29" s="25"/>
    </row>
    <row r="30" spans="1:40" ht="14.1" customHeight="1">
      <c r="A30" s="245"/>
      <c r="B30" s="981"/>
      <c r="AA30" s="1121"/>
      <c r="AB30" s="19"/>
      <c r="AC30" s="264"/>
      <c r="AD30" s="4"/>
      <c r="AE30" s="264"/>
      <c r="AF30" s="264"/>
      <c r="AG30" s="264"/>
      <c r="AH30" s="264"/>
      <c r="AI30" s="264"/>
      <c r="AJ30" s="264"/>
      <c r="AK30" s="264"/>
      <c r="AL30" s="264"/>
      <c r="AM30" s="264"/>
      <c r="AN30" s="25"/>
    </row>
    <row r="31" spans="1:40" ht="14.1" customHeight="1">
      <c r="A31" s="245"/>
      <c r="B31" s="1630" t="s">
        <v>597</v>
      </c>
      <c r="C31" s="1631"/>
      <c r="D31" s="1632" t="s">
        <v>694</v>
      </c>
      <c r="E31" s="1632"/>
      <c r="F31" s="1632"/>
      <c r="G31" s="1632"/>
      <c r="H31" s="1632"/>
      <c r="I31" s="1632"/>
      <c r="J31" s="1632"/>
      <c r="K31" s="1632"/>
      <c r="L31" s="1632"/>
      <c r="M31" s="1632"/>
      <c r="N31" s="1632"/>
      <c r="O31" s="1632"/>
      <c r="P31" s="1632"/>
      <c r="Q31" s="1632"/>
      <c r="R31" s="1632"/>
      <c r="S31" s="1632"/>
      <c r="T31" s="1632"/>
      <c r="U31" s="1632"/>
      <c r="V31" s="1632"/>
      <c r="W31" s="1632"/>
      <c r="X31" s="1632"/>
      <c r="Y31" s="1632"/>
      <c r="Z31" s="1632"/>
      <c r="AA31" s="1121"/>
      <c r="AB31" s="19"/>
      <c r="AC31" s="264"/>
      <c r="AD31" s="4"/>
      <c r="AE31" s="264"/>
      <c r="AF31" s="264"/>
      <c r="AG31" s="264"/>
      <c r="AH31" s="264"/>
      <c r="AI31" s="264"/>
      <c r="AJ31" s="264"/>
      <c r="AK31" s="264"/>
      <c r="AL31" s="264"/>
      <c r="AM31" s="264"/>
      <c r="AN31" s="25"/>
    </row>
    <row r="32" spans="1:40" ht="14.1" customHeight="1">
      <c r="A32" s="245"/>
      <c r="B32" s="981"/>
      <c r="C32" s="1191"/>
      <c r="AA32" s="1121"/>
      <c r="AB32" s="19"/>
      <c r="AC32" s="264"/>
      <c r="AD32" s="264"/>
      <c r="AE32" s="264"/>
      <c r="AF32" s="264"/>
      <c r="AG32" s="4"/>
      <c r="AH32" s="264"/>
      <c r="AI32" s="264"/>
      <c r="AJ32" s="264"/>
      <c r="AK32" s="264"/>
      <c r="AL32" s="264"/>
      <c r="AM32" s="264"/>
      <c r="AN32" s="163"/>
    </row>
    <row r="33" spans="1:40" ht="14.1" customHeight="1">
      <c r="A33" s="245"/>
      <c r="B33" s="14"/>
      <c r="C33" s="245"/>
      <c r="D33" s="228"/>
      <c r="AA33" s="1121"/>
      <c r="AB33" s="19"/>
      <c r="AC33" s="264"/>
      <c r="AD33" s="264"/>
      <c r="AE33" s="264"/>
      <c r="AF33" s="264"/>
      <c r="AG33" s="264"/>
      <c r="AH33" s="264"/>
      <c r="AI33" s="264"/>
      <c r="AJ33" s="264"/>
      <c r="AK33" s="264"/>
      <c r="AL33" s="264"/>
      <c r="AM33" s="264"/>
      <c r="AN33" s="25"/>
    </row>
    <row r="34" spans="1:40" ht="14.1" customHeight="1">
      <c r="A34" s="245"/>
      <c r="B34" s="1630" t="s">
        <v>704</v>
      </c>
      <c r="C34" s="1631"/>
      <c r="D34" s="1632" t="s">
        <v>695</v>
      </c>
      <c r="E34" s="1632"/>
      <c r="F34" s="1632"/>
      <c r="G34" s="1632"/>
      <c r="H34" s="1632"/>
      <c r="I34" s="1632"/>
      <c r="J34" s="1632"/>
      <c r="K34" s="1632"/>
      <c r="L34" s="1632"/>
      <c r="M34" s="1632"/>
      <c r="N34" s="1632"/>
      <c r="O34" s="1632"/>
      <c r="P34" s="1632"/>
      <c r="Q34" s="1632"/>
      <c r="R34" s="1632"/>
      <c r="S34" s="1632"/>
      <c r="T34" s="1632"/>
      <c r="U34" s="1632"/>
      <c r="V34" s="1632"/>
      <c r="W34" s="1632"/>
      <c r="X34" s="1632"/>
      <c r="Y34" s="1632"/>
      <c r="Z34" s="1632"/>
      <c r="AA34" s="1121"/>
      <c r="AB34" s="19"/>
      <c r="AC34" s="264"/>
      <c r="AD34" s="264"/>
      <c r="AE34" s="264"/>
      <c r="AF34" s="264"/>
      <c r="AG34" s="264"/>
      <c r="AH34" s="264"/>
      <c r="AI34" s="264"/>
      <c r="AJ34" s="264"/>
      <c r="AK34" s="264"/>
      <c r="AL34" s="264"/>
      <c r="AM34" s="264"/>
      <c r="AN34" s="25"/>
    </row>
    <row r="35" spans="1:40" ht="14.1" customHeight="1">
      <c r="A35" s="245"/>
      <c r="B35" s="935"/>
      <c r="C35" s="228"/>
      <c r="D35" s="245"/>
      <c r="E35" s="245"/>
      <c r="F35" s="245"/>
      <c r="G35" s="245"/>
      <c r="H35" s="245"/>
      <c r="I35" s="245"/>
      <c r="J35" s="245"/>
      <c r="K35" s="245"/>
      <c r="L35" s="245"/>
      <c r="M35" s="245"/>
      <c r="N35" s="245"/>
      <c r="O35" s="245"/>
      <c r="P35" s="245"/>
      <c r="Q35" s="245"/>
      <c r="R35" s="245"/>
      <c r="S35" s="245"/>
      <c r="T35" s="245"/>
      <c r="U35" s="245"/>
      <c r="V35" s="245"/>
      <c r="W35" s="245"/>
      <c r="X35" s="245"/>
      <c r="Y35" s="245"/>
      <c r="Z35" s="245"/>
      <c r="AA35" s="245"/>
      <c r="AB35" s="19"/>
      <c r="AC35" s="264"/>
      <c r="AD35" s="264"/>
      <c r="AE35" s="264"/>
      <c r="AF35" s="264"/>
      <c r="AG35" s="264"/>
      <c r="AH35" s="264"/>
      <c r="AI35" s="264"/>
      <c r="AJ35" s="264"/>
      <c r="AK35" s="264"/>
      <c r="AL35" s="264"/>
      <c r="AM35" s="264"/>
      <c r="AN35" s="25"/>
    </row>
    <row r="36" spans="1:40" ht="14.1" customHeight="1">
      <c r="A36" s="245"/>
      <c r="B36" s="981"/>
      <c r="AA36" s="245"/>
      <c r="AB36" s="19"/>
      <c r="AC36" s="264"/>
      <c r="AD36" s="264"/>
      <c r="AE36" s="264"/>
      <c r="AF36" s="264"/>
      <c r="AG36" s="264"/>
      <c r="AH36" s="264"/>
      <c r="AI36" s="264"/>
      <c r="AJ36" s="264"/>
      <c r="AK36" s="264"/>
      <c r="AL36" s="264"/>
      <c r="AM36" s="264"/>
      <c r="AN36" s="44"/>
    </row>
    <row r="37" spans="1:40" ht="14.1" customHeight="1">
      <c r="A37" s="245"/>
      <c r="B37" s="14"/>
      <c r="C37" s="245"/>
      <c r="D37" s="1632" t="s">
        <v>340</v>
      </c>
      <c r="E37" s="1632"/>
      <c r="F37" s="1632"/>
      <c r="G37" s="1632"/>
      <c r="H37" s="1632"/>
      <c r="I37" s="1632"/>
      <c r="J37" s="1632"/>
      <c r="K37" s="1632"/>
      <c r="L37" s="1632"/>
      <c r="M37" s="1632"/>
      <c r="N37" s="1632"/>
      <c r="O37" s="1632"/>
      <c r="P37" s="1632"/>
      <c r="Q37" s="1632"/>
      <c r="R37" s="1632"/>
      <c r="S37" s="1632"/>
      <c r="T37" s="1632"/>
      <c r="U37" s="1632"/>
      <c r="V37" s="1632"/>
      <c r="W37" s="1632"/>
      <c r="X37" s="1632"/>
      <c r="Y37" s="1632"/>
      <c r="Z37" s="1632"/>
      <c r="AA37" s="1121"/>
      <c r="AB37" s="19"/>
      <c r="AC37" s="264"/>
      <c r="AD37" s="264"/>
      <c r="AE37" s="264"/>
      <c r="AF37" s="264"/>
      <c r="AG37" s="264"/>
      <c r="AH37" s="264"/>
      <c r="AI37" s="264"/>
      <c r="AJ37" s="264"/>
      <c r="AK37" s="264"/>
      <c r="AL37" s="4"/>
      <c r="AM37" s="23"/>
      <c r="AN37" s="25"/>
    </row>
    <row r="38" spans="1:40" ht="14.1" customHeight="1">
      <c r="A38" s="245"/>
      <c r="B38" s="14"/>
      <c r="C38" s="245"/>
      <c r="D38" s="939" t="s">
        <v>464</v>
      </c>
      <c r="E38" s="1641" t="s">
        <v>1390</v>
      </c>
      <c r="F38" s="1641"/>
      <c r="G38" s="1641"/>
      <c r="H38" s="1641"/>
      <c r="I38" s="1641"/>
      <c r="J38" s="1641"/>
      <c r="K38" s="1641"/>
      <c r="L38" s="1641"/>
      <c r="M38" s="1641"/>
      <c r="N38" s="1641"/>
      <c r="O38" s="1641"/>
      <c r="P38" s="1641"/>
      <c r="Q38" s="1641"/>
      <c r="R38" s="1641"/>
      <c r="S38" s="1641"/>
      <c r="T38" s="1641"/>
      <c r="U38" s="1641"/>
      <c r="V38" s="1641"/>
      <c r="W38" s="1641"/>
      <c r="X38" s="1641"/>
      <c r="Y38" s="1641"/>
      <c r="Z38" s="1641"/>
      <c r="AA38" s="1121"/>
      <c r="AB38" s="19"/>
      <c r="AC38" s="264"/>
      <c r="AD38" s="264"/>
      <c r="AE38" s="264"/>
      <c r="AF38" s="264"/>
      <c r="AG38" s="264"/>
      <c r="AH38" s="264"/>
      <c r="AI38" s="264"/>
      <c r="AJ38" s="264"/>
      <c r="AK38" s="264"/>
      <c r="AL38" s="264"/>
      <c r="AM38" s="264"/>
      <c r="AN38" s="25"/>
    </row>
    <row r="39" spans="1:40" ht="14.1" customHeight="1">
      <c r="A39" s="245"/>
      <c r="B39" s="981"/>
      <c r="E39" s="1641"/>
      <c r="F39" s="1641"/>
      <c r="G39" s="1641"/>
      <c r="H39" s="1641"/>
      <c r="I39" s="1641"/>
      <c r="J39" s="1641"/>
      <c r="K39" s="1641"/>
      <c r="L39" s="1641"/>
      <c r="M39" s="1641"/>
      <c r="N39" s="1641"/>
      <c r="O39" s="1641"/>
      <c r="P39" s="1641"/>
      <c r="Q39" s="1641"/>
      <c r="R39" s="1641"/>
      <c r="S39" s="1641"/>
      <c r="T39" s="1641"/>
      <c r="U39" s="1641"/>
      <c r="V39" s="1641"/>
      <c r="W39" s="1641"/>
      <c r="X39" s="1641"/>
      <c r="Y39" s="1641"/>
      <c r="Z39" s="1641"/>
      <c r="AA39" s="1"/>
      <c r="AB39" s="19"/>
      <c r="AC39" s="264"/>
      <c r="AD39" s="264"/>
      <c r="AE39" s="264"/>
      <c r="AF39" s="264"/>
      <c r="AG39" s="264"/>
      <c r="AH39" s="264"/>
      <c r="AI39" s="264"/>
      <c r="AJ39" s="264"/>
      <c r="AK39" s="264"/>
      <c r="AL39" s="264"/>
      <c r="AM39" s="264"/>
      <c r="AN39" s="25"/>
    </row>
    <row r="40" spans="1:40" ht="14.1" customHeight="1">
      <c r="A40" s="245"/>
      <c r="B40" s="981"/>
      <c r="E40" s="936"/>
      <c r="F40" s="936"/>
      <c r="G40" s="936"/>
      <c r="H40" s="936"/>
      <c r="I40" s="936"/>
      <c r="J40" s="936"/>
      <c r="K40" s="936"/>
      <c r="L40" s="936"/>
      <c r="M40" s="936"/>
      <c r="N40" s="936"/>
      <c r="O40" s="936"/>
      <c r="P40" s="936"/>
      <c r="Q40" s="936"/>
      <c r="R40" s="936"/>
      <c r="S40" s="936"/>
      <c r="T40" s="936"/>
      <c r="U40" s="936"/>
      <c r="V40" s="936"/>
      <c r="W40" s="936"/>
      <c r="X40" s="936"/>
      <c r="Y40" s="936"/>
      <c r="Z40" s="936"/>
      <c r="AA40" s="1"/>
      <c r="AB40" s="19"/>
      <c r="AC40" s="264"/>
      <c r="AD40" s="264"/>
      <c r="AE40" s="264"/>
      <c r="AF40" s="264"/>
      <c r="AG40" s="264"/>
      <c r="AH40" s="264"/>
      <c r="AI40" s="264"/>
      <c r="AJ40" s="264"/>
      <c r="AK40" s="264"/>
      <c r="AL40" s="264"/>
      <c r="AM40" s="264"/>
      <c r="AN40" s="25"/>
    </row>
    <row r="41" spans="1:40" ht="14.1" customHeight="1">
      <c r="A41" s="245"/>
      <c r="B41" s="14"/>
      <c r="C41" s="245"/>
      <c r="D41" s="1632" t="s">
        <v>341</v>
      </c>
      <c r="E41" s="1632"/>
      <c r="F41" s="1632"/>
      <c r="G41" s="1632"/>
      <c r="H41" s="1632"/>
      <c r="I41" s="1632"/>
      <c r="J41" s="1632"/>
      <c r="K41" s="1632"/>
      <c r="L41" s="1632"/>
      <c r="M41" s="1632"/>
      <c r="N41" s="1632"/>
      <c r="O41" s="1632"/>
      <c r="P41" s="1632"/>
      <c r="Q41" s="1632"/>
      <c r="R41" s="1632"/>
      <c r="S41" s="1632"/>
      <c r="T41" s="1632"/>
      <c r="U41" s="1632"/>
      <c r="V41" s="1632"/>
      <c r="W41" s="1632"/>
      <c r="X41" s="1632"/>
      <c r="Y41" s="1632"/>
      <c r="Z41" s="1632"/>
      <c r="AA41" s="1121"/>
      <c r="AB41" s="19"/>
      <c r="AC41" s="264"/>
      <c r="AD41" s="264"/>
      <c r="AE41" s="264"/>
      <c r="AF41" s="264"/>
      <c r="AG41" s="264"/>
      <c r="AH41" s="264"/>
      <c r="AI41" s="264"/>
      <c r="AJ41" s="264"/>
      <c r="AK41" s="264"/>
      <c r="AL41" s="264"/>
      <c r="AM41" s="264"/>
      <c r="AN41" s="25"/>
    </row>
    <row r="42" spans="1:40" ht="14.1" customHeight="1">
      <c r="A42" s="245"/>
      <c r="B42" s="14"/>
      <c r="C42" s="245"/>
      <c r="D42" s="939" t="s">
        <v>464</v>
      </c>
      <c r="E42" s="1641" t="s">
        <v>988</v>
      </c>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121"/>
      <c r="AB42" s="868"/>
      <c r="AC42" s="869"/>
      <c r="AD42" s="869"/>
      <c r="AE42" s="869"/>
      <c r="AF42" s="869"/>
      <c r="AG42" s="869"/>
      <c r="AH42" s="869"/>
      <c r="AI42" s="869"/>
      <c r="AJ42" s="264"/>
      <c r="AK42" s="264"/>
      <c r="AL42" s="264"/>
      <c r="AM42" s="264"/>
      <c r="AN42" s="25"/>
    </row>
    <row r="43" spans="1:40" ht="14.1" customHeight="1">
      <c r="A43" s="245"/>
      <c r="B43" s="981"/>
      <c r="E43" s="1641"/>
      <c r="F43" s="1641"/>
      <c r="G43" s="1641"/>
      <c r="H43" s="1641"/>
      <c r="I43" s="1641"/>
      <c r="J43" s="1641"/>
      <c r="K43" s="1641"/>
      <c r="L43" s="1641"/>
      <c r="M43" s="1641"/>
      <c r="N43" s="1641"/>
      <c r="O43" s="1641"/>
      <c r="P43" s="1641"/>
      <c r="Q43" s="1641"/>
      <c r="R43" s="1641"/>
      <c r="S43" s="1641"/>
      <c r="T43" s="1641"/>
      <c r="U43" s="1641"/>
      <c r="V43" s="1641"/>
      <c r="W43" s="1641"/>
      <c r="X43" s="1641"/>
      <c r="Y43" s="1641"/>
      <c r="Z43" s="1641"/>
      <c r="AB43" s="10"/>
      <c r="AC43" s="4"/>
      <c r="AD43" s="23"/>
      <c r="AE43" s="23"/>
      <c r="AF43" s="23"/>
      <c r="AG43" s="4"/>
      <c r="AH43" s="4"/>
      <c r="AI43" s="4"/>
      <c r="AJ43" s="264"/>
      <c r="AK43" s="264"/>
      <c r="AL43" s="264"/>
      <c r="AM43" s="264"/>
      <c r="AN43" s="25"/>
    </row>
    <row r="44" spans="1:40" ht="14.1" customHeight="1">
      <c r="A44" s="245"/>
      <c r="B44" s="14"/>
      <c r="C44" s="245"/>
      <c r="D44" s="245"/>
      <c r="E44" s="1792"/>
      <c r="F44" s="1792"/>
      <c r="G44" s="1792"/>
      <c r="H44" s="1792"/>
      <c r="I44" s="1792"/>
      <c r="J44" s="1792"/>
      <c r="K44" s="1792"/>
      <c r="L44" s="1792"/>
      <c r="M44" s="1792"/>
      <c r="N44" s="1792"/>
      <c r="O44" s="1792"/>
      <c r="P44" s="1792"/>
      <c r="Q44" s="1792"/>
      <c r="R44" s="1792"/>
      <c r="S44" s="1792"/>
      <c r="T44" s="1792"/>
      <c r="U44" s="1792"/>
      <c r="V44" s="1792"/>
      <c r="W44" s="1792"/>
      <c r="X44" s="1792"/>
      <c r="Y44" s="1792"/>
      <c r="Z44" s="1792"/>
      <c r="AA44" s="1121"/>
      <c r="AB44" s="10"/>
      <c r="AC44" s="4"/>
      <c r="AD44" s="23"/>
      <c r="AE44" s="23"/>
      <c r="AF44" s="23"/>
      <c r="AG44" s="4"/>
      <c r="AH44" s="4"/>
      <c r="AI44" s="4"/>
      <c r="AJ44" s="264"/>
      <c r="AK44" s="264"/>
      <c r="AL44" s="264"/>
      <c r="AM44" s="264"/>
      <c r="AN44" s="25"/>
    </row>
    <row r="45" spans="1:40" ht="14.1" customHeight="1">
      <c r="A45" s="245"/>
      <c r="B45" s="14"/>
      <c r="C45" s="245"/>
      <c r="D45" s="245"/>
      <c r="E45" s="1792"/>
      <c r="F45" s="1792"/>
      <c r="G45" s="1792"/>
      <c r="H45" s="1792"/>
      <c r="I45" s="1792"/>
      <c r="J45" s="1792"/>
      <c r="K45" s="1792"/>
      <c r="L45" s="1792"/>
      <c r="M45" s="1792"/>
      <c r="N45" s="1792"/>
      <c r="O45" s="1792"/>
      <c r="P45" s="1792"/>
      <c r="Q45" s="1792"/>
      <c r="R45" s="1792"/>
      <c r="S45" s="1792"/>
      <c r="T45" s="1792"/>
      <c r="U45" s="1792"/>
      <c r="V45" s="1792"/>
      <c r="W45" s="1792"/>
      <c r="X45" s="1792"/>
      <c r="Y45" s="1792"/>
      <c r="Z45" s="1792"/>
      <c r="AA45" s="1121"/>
      <c r="AB45" s="19"/>
      <c r="AC45" s="264"/>
      <c r="AD45" s="264"/>
      <c r="AE45" s="264"/>
      <c r="AF45" s="264"/>
      <c r="AG45" s="264"/>
      <c r="AH45" s="264"/>
      <c r="AI45" s="264"/>
      <c r="AJ45" s="264"/>
      <c r="AK45" s="264"/>
      <c r="AL45" s="264"/>
      <c r="AM45" s="264"/>
      <c r="AN45" s="25"/>
    </row>
    <row r="46" spans="1:40" ht="14.1" customHeight="1">
      <c r="A46" s="245"/>
      <c r="B46" s="14"/>
      <c r="C46" s="939"/>
      <c r="D46" s="59"/>
      <c r="E46" s="59"/>
      <c r="F46" s="59"/>
      <c r="G46" s="59"/>
      <c r="H46" s="59"/>
      <c r="I46" s="59"/>
      <c r="J46" s="59"/>
      <c r="K46" s="59"/>
      <c r="L46" s="59"/>
      <c r="M46" s="59"/>
      <c r="N46" s="59"/>
      <c r="O46" s="59"/>
      <c r="P46" s="59"/>
      <c r="Q46" s="59"/>
      <c r="R46" s="59"/>
      <c r="S46" s="59"/>
      <c r="T46" s="59"/>
      <c r="U46" s="59"/>
      <c r="V46" s="59"/>
      <c r="W46" s="59"/>
      <c r="X46" s="59"/>
      <c r="Y46" s="59"/>
      <c r="Z46" s="59"/>
      <c r="AA46" s="245"/>
      <c r="AB46" s="19"/>
      <c r="AC46" s="264"/>
      <c r="AD46" s="264"/>
      <c r="AE46" s="264"/>
      <c r="AF46" s="264"/>
      <c r="AG46" s="264"/>
      <c r="AH46" s="264"/>
      <c r="AI46" s="264"/>
      <c r="AJ46" s="264"/>
      <c r="AK46" s="264"/>
      <c r="AL46" s="264"/>
      <c r="AM46" s="264"/>
      <c r="AN46" s="25"/>
    </row>
    <row r="47" spans="1:40" ht="14.1" customHeight="1">
      <c r="A47" s="245"/>
      <c r="B47" s="1630" t="s">
        <v>514</v>
      </c>
      <c r="C47" s="1631"/>
      <c r="D47" s="1632" t="s">
        <v>1165</v>
      </c>
      <c r="E47" s="1632"/>
      <c r="F47" s="1632"/>
      <c r="G47" s="1632"/>
      <c r="H47" s="1632"/>
      <c r="I47" s="1632"/>
      <c r="J47" s="1632"/>
      <c r="K47" s="1632"/>
      <c r="L47" s="1632"/>
      <c r="M47" s="1632"/>
      <c r="N47" s="1632"/>
      <c r="O47" s="1632"/>
      <c r="P47" s="1632"/>
      <c r="Q47" s="1632"/>
      <c r="R47" s="1632"/>
      <c r="S47" s="1632"/>
      <c r="T47" s="1632"/>
      <c r="U47" s="1632"/>
      <c r="V47" s="1632"/>
      <c r="W47" s="1632"/>
      <c r="X47" s="1632"/>
      <c r="Y47" s="1632"/>
      <c r="Z47" s="1632"/>
      <c r="AA47" s="245"/>
      <c r="AB47" s="239" t="s">
        <v>499</v>
      </c>
      <c r="AC47" s="1638" t="s">
        <v>1712</v>
      </c>
      <c r="AD47" s="1638"/>
      <c r="AE47" s="1638"/>
      <c r="AF47" s="1638"/>
      <c r="AG47" s="1638"/>
      <c r="AH47" s="1638"/>
      <c r="AI47" s="1638"/>
      <c r="AJ47" s="1638"/>
      <c r="AK47" s="1638"/>
      <c r="AL47" s="1638"/>
      <c r="AM47" s="1638"/>
      <c r="AN47" s="163"/>
    </row>
    <row r="48" spans="1:40" ht="15.95" customHeight="1">
      <c r="A48" s="245"/>
      <c r="B48" s="14"/>
      <c r="C48" s="1192"/>
      <c r="D48" s="1632" t="s">
        <v>1231</v>
      </c>
      <c r="E48" s="1632"/>
      <c r="F48" s="1632"/>
      <c r="G48" s="1632"/>
      <c r="H48" s="1632"/>
      <c r="I48" s="1632"/>
      <c r="J48" s="1667" t="s">
        <v>1232</v>
      </c>
      <c r="K48" s="1667"/>
      <c r="L48" s="1667"/>
      <c r="M48" s="1667"/>
      <c r="N48" s="1667"/>
      <c r="O48" s="1667"/>
      <c r="P48" s="1667"/>
      <c r="Q48" s="1667"/>
      <c r="R48" s="1667"/>
      <c r="S48" s="1667"/>
      <c r="T48" s="1667"/>
      <c r="U48" s="1667"/>
      <c r="V48" s="1667"/>
      <c r="W48" s="1667"/>
      <c r="X48" s="1667"/>
      <c r="Y48" s="1667"/>
      <c r="AA48" s="1158"/>
      <c r="AB48" s="157"/>
      <c r="AC48" s="1638"/>
      <c r="AD48" s="1638"/>
      <c r="AE48" s="1638"/>
      <c r="AF48" s="1638"/>
      <c r="AG48" s="1638"/>
      <c r="AH48" s="1638"/>
      <c r="AI48" s="1638"/>
      <c r="AJ48" s="1638"/>
      <c r="AK48" s="1638"/>
      <c r="AL48" s="1638"/>
      <c r="AM48" s="1638"/>
      <c r="AN48" s="163"/>
    </row>
    <row r="49" spans="1:40" ht="15.95" customHeight="1">
      <c r="A49" s="245"/>
      <c r="B49" s="14"/>
      <c r="C49" s="1192"/>
      <c r="E49" s="1645"/>
      <c r="F49" s="1646"/>
      <c r="G49" s="1646"/>
      <c r="H49" s="1645" t="s">
        <v>1166</v>
      </c>
      <c r="I49" s="1646"/>
      <c r="J49" s="1646"/>
      <c r="K49" s="1646"/>
      <c r="L49" s="1646"/>
      <c r="M49" s="1647"/>
      <c r="N49" s="1646" t="s">
        <v>1167</v>
      </c>
      <c r="O49" s="1646"/>
      <c r="P49" s="1646"/>
      <c r="Q49" s="1646"/>
      <c r="R49" s="1646"/>
      <c r="S49" s="1646"/>
      <c r="T49" s="1646"/>
      <c r="U49" s="1646"/>
      <c r="V49" s="1646"/>
      <c r="W49" s="1646"/>
      <c r="X49" s="1646"/>
      <c r="Y49" s="1647"/>
      <c r="Z49" s="245"/>
      <c r="AA49" s="1158"/>
      <c r="AB49" s="157"/>
      <c r="AC49" s="1638"/>
      <c r="AD49" s="1638"/>
      <c r="AE49" s="1638"/>
      <c r="AF49" s="1638"/>
      <c r="AG49" s="1638"/>
      <c r="AH49" s="1638"/>
      <c r="AI49" s="1638"/>
      <c r="AJ49" s="1638"/>
      <c r="AK49" s="1638"/>
      <c r="AL49" s="1638"/>
      <c r="AM49" s="1638"/>
      <c r="AN49" s="163"/>
    </row>
    <row r="50" spans="1:40" ht="15.95" customHeight="1">
      <c r="A50" s="245"/>
      <c r="B50" s="14"/>
      <c r="C50" s="1192"/>
      <c r="E50" s="1648"/>
      <c r="F50" s="1649"/>
      <c r="G50" s="1649"/>
      <c r="H50" s="1648"/>
      <c r="I50" s="1649"/>
      <c r="J50" s="1649"/>
      <c r="K50" s="1649"/>
      <c r="L50" s="1649"/>
      <c r="M50" s="1650"/>
      <c r="N50" s="3995" t="s">
        <v>50</v>
      </c>
      <c r="O50" s="3995"/>
      <c r="P50" s="3995"/>
      <c r="Q50" s="3995"/>
      <c r="R50" s="3995"/>
      <c r="S50" s="3996"/>
      <c r="T50" s="3997" t="s">
        <v>1420</v>
      </c>
      <c r="U50" s="3995"/>
      <c r="V50" s="3995"/>
      <c r="W50" s="3995"/>
      <c r="X50" s="3995"/>
      <c r="Y50" s="3996"/>
      <c r="Z50" s="870"/>
      <c r="AA50" s="1158"/>
      <c r="AB50" s="11"/>
      <c r="AC50" s="1638"/>
      <c r="AD50" s="1638"/>
      <c r="AE50" s="1638"/>
      <c r="AF50" s="1638"/>
      <c r="AG50" s="1638"/>
      <c r="AH50" s="1638"/>
      <c r="AI50" s="1638"/>
      <c r="AJ50" s="1638"/>
      <c r="AK50" s="1638"/>
      <c r="AL50" s="1638"/>
      <c r="AM50" s="1638"/>
      <c r="AN50" s="163"/>
    </row>
    <row r="51" spans="1:40" ht="14.1" customHeight="1">
      <c r="A51" s="245"/>
      <c r="B51" s="14"/>
      <c r="C51" s="245"/>
      <c r="E51" s="1862" t="s">
        <v>336</v>
      </c>
      <c r="F51" s="1863"/>
      <c r="G51" s="1864"/>
      <c r="H51" s="3998"/>
      <c r="I51" s="3999"/>
      <c r="J51" s="3999"/>
      <c r="K51" s="3999"/>
      <c r="L51" s="4000"/>
      <c r="M51" s="4001"/>
      <c r="N51" s="4002"/>
      <c r="O51" s="4003"/>
      <c r="P51" s="4003"/>
      <c r="Q51" s="4003"/>
      <c r="R51" s="4000"/>
      <c r="S51" s="4001"/>
      <c r="T51" s="4002"/>
      <c r="U51" s="4003"/>
      <c r="V51" s="4003"/>
      <c r="W51" s="4003"/>
      <c r="X51" s="4000" t="s">
        <v>138</v>
      </c>
      <c r="Y51" s="4001"/>
      <c r="AA51" s="245"/>
      <c r="AB51" s="11"/>
      <c r="AC51" s="1638"/>
      <c r="AD51" s="1638"/>
      <c r="AE51" s="1638"/>
      <c r="AF51" s="1638"/>
      <c r="AG51" s="1638"/>
      <c r="AH51" s="1638"/>
      <c r="AI51" s="1638"/>
      <c r="AJ51" s="1638"/>
      <c r="AK51" s="1638"/>
      <c r="AL51" s="1638"/>
      <c r="AM51" s="1638"/>
      <c r="AN51" s="44"/>
    </row>
    <row r="52" spans="1:40" ht="14.1" customHeight="1">
      <c r="A52" s="245"/>
      <c r="B52" s="981"/>
      <c r="E52" s="3968" t="s">
        <v>337</v>
      </c>
      <c r="F52" s="2138"/>
      <c r="G52" s="3969"/>
      <c r="H52" s="4004"/>
      <c r="I52" s="4005"/>
      <c r="J52" s="4005"/>
      <c r="K52" s="4005"/>
      <c r="L52" s="4006"/>
      <c r="M52" s="4007"/>
      <c r="N52" s="4008"/>
      <c r="O52" s="4009"/>
      <c r="P52" s="4009"/>
      <c r="Q52" s="4009"/>
      <c r="R52" s="4006" t="s">
        <v>138</v>
      </c>
      <c r="S52" s="4007"/>
      <c r="T52" s="4008"/>
      <c r="U52" s="4009"/>
      <c r="V52" s="4009"/>
      <c r="W52" s="4009"/>
      <c r="X52" s="4006" t="s">
        <v>138</v>
      </c>
      <c r="Y52" s="4007"/>
      <c r="AA52" s="246"/>
      <c r="AB52" s="11"/>
      <c r="AC52" s="1638"/>
      <c r="AD52" s="1638"/>
      <c r="AE52" s="1638"/>
      <c r="AF52" s="1638"/>
      <c r="AG52" s="1638"/>
      <c r="AH52" s="1638"/>
      <c r="AI52" s="1638"/>
      <c r="AJ52" s="1638"/>
      <c r="AK52" s="1638"/>
      <c r="AL52" s="1638"/>
      <c r="AM52" s="1638"/>
      <c r="AN52" s="25"/>
    </row>
    <row r="53" spans="1:40" ht="14.1" customHeight="1">
      <c r="A53" s="245"/>
      <c r="B53" s="14"/>
      <c r="C53" s="245"/>
      <c r="E53" s="3997" t="s">
        <v>338</v>
      </c>
      <c r="F53" s="3995"/>
      <c r="G53" s="4016"/>
      <c r="H53" s="4017"/>
      <c r="I53" s="4018"/>
      <c r="J53" s="4018"/>
      <c r="K53" s="4018"/>
      <c r="L53" s="4019"/>
      <c r="M53" s="4020"/>
      <c r="N53" s="2172"/>
      <c r="O53" s="4021"/>
      <c r="P53" s="4021"/>
      <c r="Q53" s="4021"/>
      <c r="R53" s="4019" t="s">
        <v>138</v>
      </c>
      <c r="S53" s="4020"/>
      <c r="T53" s="2172"/>
      <c r="U53" s="4021"/>
      <c r="V53" s="4021"/>
      <c r="W53" s="4021"/>
      <c r="X53" s="4019" t="s">
        <v>138</v>
      </c>
      <c r="Y53" s="4020"/>
      <c r="AA53" s="245"/>
      <c r="AB53" s="11"/>
      <c r="AC53" s="1638"/>
      <c r="AD53" s="1638"/>
      <c r="AE53" s="1638"/>
      <c r="AF53" s="1638"/>
      <c r="AG53" s="1638"/>
      <c r="AH53" s="1638"/>
      <c r="AI53" s="1638"/>
      <c r="AJ53" s="1638"/>
      <c r="AK53" s="1638"/>
      <c r="AL53" s="1638"/>
      <c r="AM53" s="1638"/>
      <c r="AN53" s="25"/>
    </row>
    <row r="54" spans="1:40" ht="14.1" customHeight="1">
      <c r="A54" s="245"/>
      <c r="B54" s="14"/>
      <c r="C54" s="245"/>
      <c r="D54" s="245"/>
      <c r="E54" s="1648" t="s">
        <v>47</v>
      </c>
      <c r="F54" s="1649"/>
      <c r="G54" s="1650"/>
      <c r="H54" s="4014" t="str">
        <f>IF(AND(H51="",H52="",H53=""),"",SUM(H51:K53))</f>
        <v/>
      </c>
      <c r="I54" s="4015"/>
      <c r="J54" s="4015"/>
      <c r="K54" s="4015"/>
      <c r="L54" s="4012"/>
      <c r="M54" s="4013"/>
      <c r="N54" s="4010" t="str">
        <f>IF(AND(N51="",N52="",N53=""),"",SUM(N51:Q53))</f>
        <v/>
      </c>
      <c r="O54" s="4011"/>
      <c r="P54" s="4011"/>
      <c r="Q54" s="4011"/>
      <c r="R54" s="4012" t="s">
        <v>138</v>
      </c>
      <c r="S54" s="4013"/>
      <c r="T54" s="4010" t="str">
        <f>IF(AND(T51="",T52="",T53=""),"",SUM(T51:W53))</f>
        <v/>
      </c>
      <c r="U54" s="4011"/>
      <c r="V54" s="4011"/>
      <c r="W54" s="4011"/>
      <c r="X54" s="4012" t="s">
        <v>138</v>
      </c>
      <c r="Y54" s="4013"/>
      <c r="Z54" s="245"/>
      <c r="AA54" s="1"/>
      <c r="AB54" s="239" t="s">
        <v>499</v>
      </c>
      <c r="AC54" s="1638" t="s">
        <v>1713</v>
      </c>
      <c r="AD54" s="1638"/>
      <c r="AE54" s="1638"/>
      <c r="AF54" s="1638"/>
      <c r="AG54" s="1638"/>
      <c r="AH54" s="1638"/>
      <c r="AI54" s="1638"/>
      <c r="AJ54" s="1638"/>
      <c r="AK54" s="1638"/>
      <c r="AL54" s="1638"/>
      <c r="AM54" s="1638"/>
      <c r="AN54" s="25"/>
    </row>
    <row r="55" spans="1:40" ht="14.1" customHeight="1">
      <c r="A55" s="245"/>
      <c r="B55" s="14"/>
      <c r="AA55" s="245"/>
      <c r="AB55" s="11"/>
      <c r="AC55" s="1638"/>
      <c r="AD55" s="1638"/>
      <c r="AE55" s="1638"/>
      <c r="AF55" s="1638"/>
      <c r="AG55" s="1638"/>
      <c r="AH55" s="1638"/>
      <c r="AI55" s="1638"/>
      <c r="AJ55" s="1638"/>
      <c r="AK55" s="1638"/>
      <c r="AL55" s="1638"/>
      <c r="AM55" s="1638"/>
      <c r="AN55" s="16"/>
    </row>
    <row r="56" spans="1:40" ht="14.1" customHeight="1">
      <c r="A56" s="245"/>
      <c r="B56" s="1630" t="s">
        <v>603</v>
      </c>
      <c r="C56" s="1631"/>
      <c r="D56" s="1632" t="s">
        <v>1044</v>
      </c>
      <c r="E56" s="1632"/>
      <c r="F56" s="1632"/>
      <c r="G56" s="1632"/>
      <c r="H56" s="1632"/>
      <c r="I56" s="1632"/>
      <c r="J56" s="1632"/>
      <c r="K56" s="1632"/>
      <c r="L56" s="1632"/>
      <c r="M56" s="1632"/>
      <c r="N56" s="1632"/>
      <c r="O56" s="1632"/>
      <c r="P56" s="1632"/>
      <c r="Q56" s="1632"/>
      <c r="R56" s="1632"/>
      <c r="S56" s="1632"/>
      <c r="T56" s="1632"/>
      <c r="U56" s="1632"/>
      <c r="V56" s="1632"/>
      <c r="W56" s="1632"/>
      <c r="X56" s="1632"/>
      <c r="Y56" s="1632"/>
      <c r="Z56" s="1632"/>
      <c r="AA56" s="245"/>
      <c r="AB56" s="239" t="s">
        <v>15</v>
      </c>
      <c r="AC56" s="1638" t="s">
        <v>1168</v>
      </c>
      <c r="AD56" s="1638"/>
      <c r="AE56" s="1638"/>
      <c r="AF56" s="1638"/>
      <c r="AG56" s="1638"/>
      <c r="AH56" s="1638"/>
      <c r="AI56" s="1638"/>
      <c r="AJ56" s="1638"/>
      <c r="AK56" s="1638"/>
      <c r="AL56" s="1638"/>
      <c r="AM56" s="1638"/>
      <c r="AN56" s="25"/>
    </row>
    <row r="57" spans="1:40" ht="14.1" customHeight="1">
      <c r="A57" s="245"/>
      <c r="B57" s="14"/>
      <c r="D57" s="228" t="s">
        <v>464</v>
      </c>
      <c r="E57" s="1632" t="s">
        <v>1212</v>
      </c>
      <c r="F57" s="1632"/>
      <c r="G57" s="1632"/>
      <c r="H57" s="1632"/>
      <c r="I57" s="1632"/>
      <c r="J57" s="1632"/>
      <c r="K57" s="1632"/>
      <c r="L57" s="1632"/>
      <c r="M57" s="1632"/>
      <c r="N57" s="1632"/>
      <c r="O57" s="1632"/>
      <c r="P57" s="1632"/>
      <c r="Q57" s="1632"/>
      <c r="R57" s="1632"/>
      <c r="S57" s="1632"/>
      <c r="T57" s="1632"/>
      <c r="U57" s="1632"/>
      <c r="V57" s="1632"/>
      <c r="W57" s="1632"/>
      <c r="X57" s="1632"/>
      <c r="Y57" s="1632"/>
      <c r="Z57" s="1632"/>
      <c r="AA57" s="245"/>
      <c r="AB57" s="157"/>
      <c r="AC57" s="1638"/>
      <c r="AD57" s="1638"/>
      <c r="AE57" s="1638"/>
      <c r="AF57" s="1638"/>
      <c r="AG57" s="1638"/>
      <c r="AH57" s="1638"/>
      <c r="AI57" s="1638"/>
      <c r="AJ57" s="1638"/>
      <c r="AK57" s="1638"/>
      <c r="AL57" s="1638"/>
      <c r="AM57" s="1638"/>
      <c r="AN57" s="25"/>
    </row>
    <row r="58" spans="1:40" ht="14.1" customHeight="1">
      <c r="A58" s="245"/>
      <c r="B58" s="981"/>
      <c r="E58" s="1792"/>
      <c r="F58" s="1792"/>
      <c r="G58" s="1792"/>
      <c r="H58" s="1792"/>
      <c r="I58" s="1792"/>
      <c r="J58" s="1792"/>
      <c r="K58" s="1792"/>
      <c r="L58" s="1792"/>
      <c r="M58" s="1792"/>
      <c r="N58" s="1792"/>
      <c r="O58" s="1792"/>
      <c r="P58" s="1792"/>
      <c r="Q58" s="1792"/>
      <c r="R58" s="1792"/>
      <c r="S58" s="1792"/>
      <c r="T58" s="1792"/>
      <c r="U58" s="1792"/>
      <c r="V58" s="1792"/>
      <c r="W58" s="1792"/>
      <c r="X58" s="1792"/>
      <c r="Y58" s="1792"/>
      <c r="Z58" s="1792"/>
      <c r="AA58" s="245"/>
      <c r="AB58" s="11"/>
      <c r="AC58" s="1638"/>
      <c r="AD58" s="1638"/>
      <c r="AE58" s="1638"/>
      <c r="AF58" s="1638"/>
      <c r="AG58" s="1638"/>
      <c r="AH58" s="1638"/>
      <c r="AI58" s="1638"/>
      <c r="AJ58" s="1638"/>
      <c r="AK58" s="1638"/>
      <c r="AL58" s="1638"/>
      <c r="AM58" s="1638"/>
      <c r="AN58" s="25"/>
    </row>
    <row r="59" spans="1:40" ht="14.1" customHeight="1">
      <c r="A59" s="245"/>
      <c r="B59" s="981"/>
      <c r="E59" s="1792"/>
      <c r="F59" s="1792"/>
      <c r="G59" s="1792"/>
      <c r="H59" s="1792"/>
      <c r="I59" s="1792"/>
      <c r="J59" s="1792"/>
      <c r="K59" s="1792"/>
      <c r="L59" s="1792"/>
      <c r="M59" s="1792"/>
      <c r="N59" s="1792"/>
      <c r="O59" s="1792"/>
      <c r="P59" s="1792"/>
      <c r="Q59" s="1792"/>
      <c r="R59" s="1792"/>
      <c r="S59" s="1792"/>
      <c r="T59" s="1792"/>
      <c r="U59" s="1792"/>
      <c r="V59" s="1792"/>
      <c r="W59" s="1792"/>
      <c r="X59" s="1792"/>
      <c r="Y59" s="1792"/>
      <c r="Z59" s="1792"/>
      <c r="AA59" s="245"/>
      <c r="AB59" s="11"/>
      <c r="AN59" s="16"/>
    </row>
    <row r="60" spans="1:40" ht="14.1" customHeight="1">
      <c r="A60" s="245"/>
      <c r="B60" s="14"/>
      <c r="C60" s="245"/>
      <c r="D60" s="245"/>
      <c r="E60" s="1003"/>
      <c r="F60" s="1003"/>
      <c r="G60" s="1003"/>
      <c r="H60" s="1003"/>
      <c r="I60" s="1003"/>
      <c r="J60" s="1003"/>
      <c r="K60" s="1003"/>
      <c r="L60" s="1003"/>
      <c r="M60" s="1003"/>
      <c r="N60" s="1003"/>
      <c r="O60" s="1003"/>
      <c r="P60" s="1003"/>
      <c r="Q60" s="1003"/>
      <c r="R60" s="1003"/>
      <c r="S60" s="1003"/>
      <c r="T60" s="1003"/>
      <c r="U60" s="1003"/>
      <c r="V60" s="1003"/>
      <c r="W60" s="1003"/>
      <c r="X60" s="1003"/>
      <c r="Y60" s="1003"/>
      <c r="Z60" s="1003"/>
      <c r="AA60" s="1121"/>
      <c r="AB60" s="245"/>
      <c r="AD60" s="245"/>
      <c r="AE60" s="245"/>
      <c r="AF60" s="245"/>
      <c r="AG60" s="245"/>
      <c r="AH60" s="245"/>
      <c r="AI60" s="245"/>
      <c r="AJ60" s="245"/>
      <c r="AK60" s="264"/>
      <c r="AL60" s="264"/>
      <c r="AM60" s="264"/>
      <c r="AN60" s="25"/>
    </row>
    <row r="61" spans="1:40" ht="9" customHeight="1" thickBot="1">
      <c r="B61" s="161"/>
      <c r="C61" s="8"/>
      <c r="D61" s="8"/>
      <c r="E61" s="8"/>
      <c r="F61" s="8"/>
      <c r="G61" s="8"/>
      <c r="H61" s="8"/>
      <c r="I61" s="8"/>
      <c r="J61" s="8"/>
      <c r="K61" s="8"/>
      <c r="L61" s="8"/>
      <c r="M61" s="8"/>
      <c r="N61" s="8"/>
      <c r="O61" s="8"/>
      <c r="P61" s="8"/>
      <c r="Q61" s="8"/>
      <c r="R61" s="8"/>
      <c r="S61" s="8"/>
      <c r="T61" s="8"/>
      <c r="U61" s="8"/>
      <c r="V61" s="8"/>
      <c r="W61" s="8"/>
      <c r="X61" s="8"/>
      <c r="Y61" s="8"/>
      <c r="Z61" s="8"/>
      <c r="AA61" s="8"/>
      <c r="AB61" s="162"/>
      <c r="AC61" s="8"/>
      <c r="AD61" s="8"/>
      <c r="AE61" s="8"/>
      <c r="AF61" s="8"/>
      <c r="AG61" s="8"/>
      <c r="AH61" s="8"/>
      <c r="AI61" s="8"/>
      <c r="AJ61" s="8"/>
      <c r="AK61" s="8"/>
      <c r="AL61" s="8"/>
      <c r="AM61" s="8"/>
      <c r="AN61" s="607"/>
    </row>
  </sheetData>
  <sheetProtection algorithmName="SHA-512" hashValue="lcpv6gTWB2Rpnrh4tUAjs16V1D38tJIJrPxOUAjsZ+evAH0RmiW0C9807UXvq/vhARBHSVecCimpcnGS7Gt+Ig==" saltValue="WK7KoQ3bVt0b5rXrbFB3CA==" spinCount="100000" sheet="1" formatCells="0" formatColumns="0" formatRows="0" insertColumns="0" insertRows="0"/>
  <mergeCells count="94">
    <mergeCell ref="AC47:AM53"/>
    <mergeCell ref="AC54:AM55"/>
    <mergeCell ref="B56:C56"/>
    <mergeCell ref="D56:Z56"/>
    <mergeCell ref="E57:Z57"/>
    <mergeCell ref="T52:W52"/>
    <mergeCell ref="X52:Y52"/>
    <mergeCell ref="E53:G53"/>
    <mergeCell ref="H53:K53"/>
    <mergeCell ref="L53:M53"/>
    <mergeCell ref="N53:Q53"/>
    <mergeCell ref="R53:S53"/>
    <mergeCell ref="T53:W53"/>
    <mergeCell ref="T51:W51"/>
    <mergeCell ref="X51:Y51"/>
    <mergeCell ref="X53:Y53"/>
    <mergeCell ref="E58:Z59"/>
    <mergeCell ref="T54:W54"/>
    <mergeCell ref="X54:Y54"/>
    <mergeCell ref="AC56:AM58"/>
    <mergeCell ref="E54:G54"/>
    <mergeCell ref="H54:K54"/>
    <mergeCell ref="L54:M54"/>
    <mergeCell ref="N54:Q54"/>
    <mergeCell ref="R54:S54"/>
    <mergeCell ref="E52:G52"/>
    <mergeCell ref="H52:K52"/>
    <mergeCell ref="L52:M52"/>
    <mergeCell ref="N52:Q52"/>
    <mergeCell ref="R52:S52"/>
    <mergeCell ref="E51:G51"/>
    <mergeCell ref="H51:K51"/>
    <mergeCell ref="L51:M51"/>
    <mergeCell ref="N51:Q51"/>
    <mergeCell ref="R51:S51"/>
    <mergeCell ref="B47:C47"/>
    <mergeCell ref="D47:Z47"/>
    <mergeCell ref="N49:Y49"/>
    <mergeCell ref="N50:S50"/>
    <mergeCell ref="T50:Y50"/>
    <mergeCell ref="D31:Z31"/>
    <mergeCell ref="AC26:AM26"/>
    <mergeCell ref="B31:C31"/>
    <mergeCell ref="AC22:AM22"/>
    <mergeCell ref="AC23:AM23"/>
    <mergeCell ref="D28:Z28"/>
    <mergeCell ref="E24:I24"/>
    <mergeCell ref="L24:O24"/>
    <mergeCell ref="R24:U24"/>
    <mergeCell ref="E26:Z26"/>
    <mergeCell ref="B22:C22"/>
    <mergeCell ref="D22:Z22"/>
    <mergeCell ref="B34:C34"/>
    <mergeCell ref="D37:Z37"/>
    <mergeCell ref="E38:Z39"/>
    <mergeCell ref="A1:AN1"/>
    <mergeCell ref="B3:AA3"/>
    <mergeCell ref="AB3:AN3"/>
    <mergeCell ref="B5:C5"/>
    <mergeCell ref="D5:Z5"/>
    <mergeCell ref="B6:C6"/>
    <mergeCell ref="D6:Z6"/>
    <mergeCell ref="AC6:AM6"/>
    <mergeCell ref="AC7:AM9"/>
    <mergeCell ref="B8:C8"/>
    <mergeCell ref="D8:N8"/>
    <mergeCell ref="O8:P8"/>
    <mergeCell ref="B28:C28"/>
    <mergeCell ref="Q8:R8"/>
    <mergeCell ref="T8:U8"/>
    <mergeCell ref="W8:X8"/>
    <mergeCell ref="E9:Z9"/>
    <mergeCell ref="E10:Z12"/>
    <mergeCell ref="W14:X14"/>
    <mergeCell ref="E15:Z15"/>
    <mergeCell ref="E16:Z18"/>
    <mergeCell ref="C20:O20"/>
    <mergeCell ref="P20:Q20"/>
    <mergeCell ref="R20:S20"/>
    <mergeCell ref="U20:V20"/>
    <mergeCell ref="X20:Y20"/>
    <mergeCell ref="B14:C14"/>
    <mergeCell ref="D14:N14"/>
    <mergeCell ref="O14:P14"/>
    <mergeCell ref="Q14:R14"/>
    <mergeCell ref="T14:U14"/>
    <mergeCell ref="D34:Z34"/>
    <mergeCell ref="D48:I48"/>
    <mergeCell ref="J48:Y48"/>
    <mergeCell ref="E49:G50"/>
    <mergeCell ref="H49:M50"/>
    <mergeCell ref="D41:Z41"/>
    <mergeCell ref="E42:Z43"/>
    <mergeCell ref="E44:Z45"/>
  </mergeCells>
  <phoneticPr fontId="4"/>
  <conditionalFormatting sqref="E44:Z45">
    <cfRule type="containsBlanks" dxfId="88" priority="19">
      <formula>LEN(TRIM(E44))=0</formula>
    </cfRule>
  </conditionalFormatting>
  <conditionalFormatting sqref="E58:Z59">
    <cfRule type="containsBlanks" dxfId="87" priority="1">
      <formula>LEN(TRIM(E58))=0</formula>
    </cfRule>
  </conditionalFormatting>
  <conditionalFormatting sqref="H51:K53 N51:Q53">
    <cfRule type="containsBlanks" dxfId="86" priority="8">
      <formula>LEN(TRIM(H51))=0</formula>
    </cfRule>
  </conditionalFormatting>
  <conditionalFormatting sqref="H51:K53">
    <cfRule type="expression" dxfId="85" priority="10">
      <formula>#REF!="円"</formula>
    </cfRule>
  </conditionalFormatting>
  <conditionalFormatting sqref="H54:K54">
    <cfRule type="expression" dxfId="84" priority="3">
      <formula>INDIRECT(ADDRESS(ROW(),COLUMN()))=TRUNC(INDIRECT(ADDRESS(ROW(),COLUMN())))</formula>
    </cfRule>
  </conditionalFormatting>
  <conditionalFormatting sqref="L51:M54 R51:S54">
    <cfRule type="containsBlanks" dxfId="83" priority="7">
      <formula>LEN(TRIM(L51))=0</formula>
    </cfRule>
  </conditionalFormatting>
  <conditionalFormatting sqref="N51:Q51">
    <cfRule type="expression" dxfId="82" priority="13">
      <formula>#REF!="円"</formula>
    </cfRule>
  </conditionalFormatting>
  <conditionalFormatting sqref="N52:Q53">
    <cfRule type="expression" dxfId="81" priority="14">
      <formula>#REF!="円"</formula>
    </cfRule>
  </conditionalFormatting>
  <conditionalFormatting sqref="N54:Q54 T54:W54">
    <cfRule type="expression" dxfId="80" priority="2">
      <formula>INDIRECT(ADDRESS(ROW(),COLUMN()))=TRUNC(INDIRECT(ADDRESS(ROW(),COLUMN())))</formula>
    </cfRule>
  </conditionalFormatting>
  <conditionalFormatting sqref="O8:R8 O14:R14 P20:S20">
    <cfRule type="containsBlanks" dxfId="79" priority="24">
      <formula>LEN(TRIM(O8))=0</formula>
    </cfRule>
    <cfRule type="containsBlanks" dxfId="78" priority="27">
      <formula>LEN(TRIM(O8))=0</formula>
    </cfRule>
  </conditionalFormatting>
  <conditionalFormatting sqref="Q8:R8 Q14:R14 R20:S20">
    <cfRule type="containsBlanks" dxfId="77" priority="23">
      <formula>LEN(TRIM(Q8))=0</formula>
    </cfRule>
  </conditionalFormatting>
  <conditionalFormatting sqref="T8:U8 W8:X8 E10:Z12 T14:U14 W14:X14 E16:Z18">
    <cfRule type="containsBlanks" dxfId="76" priority="32">
      <formula>LEN(TRIM(E8))=0</formula>
    </cfRule>
  </conditionalFormatting>
  <conditionalFormatting sqref="T51:W53">
    <cfRule type="containsBlanks" dxfId="75" priority="6">
      <formula>LEN(TRIM(T51))=0</formula>
    </cfRule>
    <cfRule type="expression" dxfId="74" priority="16">
      <formula>#REF!="円"</formula>
    </cfRule>
  </conditionalFormatting>
  <conditionalFormatting sqref="U20:V20 X20:Y20">
    <cfRule type="containsBlanks" dxfId="73" priority="28">
      <formula>LEN(TRIM(U20))=0</formula>
    </cfRule>
  </conditionalFormatting>
  <conditionalFormatting sqref="X51:Y54">
    <cfRule type="containsBlanks" dxfId="72" priority="5">
      <formula>LEN(TRIM(X51))=0</formula>
    </cfRule>
  </conditionalFormatting>
  <dataValidations count="2">
    <dataValidation type="list" allowBlank="1" showInputMessage="1" sqref="P20:Q20 O8:P8 O14:P14" xr:uid="{4803925E-C53D-41A6-A309-57F8C3E3D382}">
      <formula1>"　,平成,令和"</formula1>
    </dataValidation>
    <dataValidation type="list" allowBlank="1" showInputMessage="1" showErrorMessage="1" sqref="L51:M54 R51:S54 X51:Y54" xr:uid="{CBFED0AC-CE49-433C-8B88-DAEE230256BC}">
      <formula1>"　,円,か月"</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5179" r:id="rId4" name="Check Box 27">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945180" r:id="rId5" name="Check Box 28">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945183" r:id="rId6" name="Check Box 31">
              <controlPr defaultSize="0" autoFill="0" autoLine="0" autoPict="0">
                <anchor moveWithCells="1">
                  <from>
                    <xdr:col>18</xdr:col>
                    <xdr:colOff>152400</xdr:colOff>
                    <xdr:row>27</xdr:row>
                    <xdr:rowOff>152400</xdr:rowOff>
                  </from>
                  <to>
                    <xdr:col>21</xdr:col>
                    <xdr:colOff>171450</xdr:colOff>
                    <xdr:row>29</xdr:row>
                    <xdr:rowOff>9525</xdr:rowOff>
                  </to>
                </anchor>
              </controlPr>
            </control>
          </mc:Choice>
        </mc:AlternateContent>
        <mc:AlternateContent xmlns:mc="http://schemas.openxmlformats.org/markup-compatibility/2006">
          <mc:Choice Requires="x14">
            <control shapeId="945184" r:id="rId7" name="Check Box 32">
              <controlPr defaultSize="0" autoFill="0" autoLine="0" autoPict="0">
                <anchor moveWithCells="1">
                  <from>
                    <xdr:col>22</xdr:col>
                    <xdr:colOff>28575</xdr:colOff>
                    <xdr:row>27</xdr:row>
                    <xdr:rowOff>152400</xdr:rowOff>
                  </from>
                  <to>
                    <xdr:col>25</xdr:col>
                    <xdr:colOff>47625</xdr:colOff>
                    <xdr:row>29</xdr:row>
                    <xdr:rowOff>0</xdr:rowOff>
                  </to>
                </anchor>
              </controlPr>
            </control>
          </mc:Choice>
        </mc:AlternateContent>
        <mc:AlternateContent xmlns:mc="http://schemas.openxmlformats.org/markup-compatibility/2006">
          <mc:Choice Requires="x14">
            <control shapeId="945185" r:id="rId8" name="Check Box 33">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945186" r:id="rId9" name="Check Box 34">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945187" r:id="rId10" name="Check Box 35">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945188" r:id="rId11" name="Check Box 36">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945189" r:id="rId12" name="Check Box 94">
              <controlPr defaultSize="0" autoFill="0" autoLine="0" autoPict="0">
                <anchor moveWithCells="1">
                  <from>
                    <xdr:col>18</xdr:col>
                    <xdr:colOff>142875</xdr:colOff>
                    <xdr:row>4</xdr:row>
                    <xdr:rowOff>161925</xdr:rowOff>
                  </from>
                  <to>
                    <xdr:col>21</xdr:col>
                    <xdr:colOff>161925</xdr:colOff>
                    <xdr:row>6</xdr:row>
                    <xdr:rowOff>19050</xdr:rowOff>
                  </to>
                </anchor>
              </controlPr>
            </control>
          </mc:Choice>
        </mc:AlternateContent>
        <mc:AlternateContent xmlns:mc="http://schemas.openxmlformats.org/markup-compatibility/2006">
          <mc:Choice Requires="x14">
            <control shapeId="945190" r:id="rId13" name="Check Box 95">
              <controlPr defaultSize="0" autoFill="0" autoLine="0" autoPict="0">
                <anchor moveWithCells="1">
                  <from>
                    <xdr:col>22</xdr:col>
                    <xdr:colOff>28575</xdr:colOff>
                    <xdr:row>5</xdr:row>
                    <xdr:rowOff>0</xdr:rowOff>
                  </from>
                  <to>
                    <xdr:col>25</xdr:col>
                    <xdr:colOff>114300</xdr:colOff>
                    <xdr:row>5</xdr:row>
                    <xdr:rowOff>161925</xdr:rowOff>
                  </to>
                </anchor>
              </controlPr>
            </control>
          </mc:Choice>
        </mc:AlternateContent>
        <mc:AlternateContent xmlns:mc="http://schemas.openxmlformats.org/markup-compatibility/2006">
          <mc:Choice Requires="x14">
            <control shapeId="945202" r:id="rId14" name="Check Box 50">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945203" r:id="rId15" name="Check Box 51">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945206" r:id="rId16" name="Check Box 5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945207" r:id="rId17" name="Check Box 5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945208" r:id="rId18" name="Check Box 5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945209" r:id="rId19" name="Check Box 5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945216" r:id="rId20" name="Check Box 64">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945217" r:id="rId21" name="Check Box 65">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945219" r:id="rId22" name="Check Box 67">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945220" r:id="rId23" name="Check Box 68">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8A96-4A12-484C-B701-9BA45707EB08}">
  <sheetPr codeName="Sheet22">
    <tabColor rgb="FFFFC000"/>
  </sheetPr>
  <dimension ref="A1:BM72"/>
  <sheetViews>
    <sheetView showGridLines="0" showZeros="0" view="pageBreakPreview" topLeftCell="A28" zoomScaleNormal="100" zoomScaleSheetLayoutView="100" workbookViewId="0">
      <selection activeCell="T61" sqref="T61"/>
    </sheetView>
  </sheetViews>
  <sheetFormatPr defaultColWidth="8" defaultRowHeight="12"/>
  <cols>
    <col min="1" max="1" width="1.375" style="12" customWidth="1"/>
    <col min="2" max="2" width="1.625" style="12" customWidth="1"/>
    <col min="3" max="25" width="2.375" style="12" customWidth="1"/>
    <col min="26" max="26" width="2.625" style="12" customWidth="1"/>
    <col min="27" max="38" width="2.375" style="12" customWidth="1"/>
    <col min="39" max="39" width="2.125" style="12" customWidth="1"/>
    <col min="40" max="79" width="2.375" style="12" customWidth="1"/>
    <col min="80" max="16384" width="8" style="12"/>
  </cols>
  <sheetData>
    <row r="1" spans="1:45" ht="14.1" customHeight="1">
      <c r="A1" s="1770" t="s">
        <v>1535</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O1" s="382"/>
      <c r="AP1" s="382"/>
      <c r="AQ1" s="382"/>
      <c r="AR1" s="382"/>
      <c r="AS1" s="382"/>
    </row>
    <row r="2" spans="1:45" ht="5.0999999999999996" customHeight="1" thickBot="1"/>
    <row r="3" spans="1:45" ht="14.1" customHeight="1">
      <c r="B3" s="1769" t="s">
        <v>1282</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2563"/>
      <c r="AB3" s="1767" t="s">
        <v>115</v>
      </c>
      <c r="AC3" s="1767"/>
      <c r="AD3" s="1767"/>
      <c r="AE3" s="1767"/>
      <c r="AF3" s="1767"/>
      <c r="AG3" s="1767"/>
      <c r="AH3" s="1767"/>
      <c r="AI3" s="1767"/>
      <c r="AJ3" s="1767"/>
      <c r="AK3" s="1767"/>
      <c r="AL3" s="1767"/>
      <c r="AM3" s="1768"/>
    </row>
    <row r="4" spans="1:45" ht="6.75" customHeight="1">
      <c r="A4" s="245"/>
      <c r="B4" s="1193"/>
      <c r="C4" s="38"/>
      <c r="D4" s="38"/>
      <c r="E4" s="38"/>
      <c r="F4" s="38"/>
      <c r="G4" s="38"/>
      <c r="H4" s="38"/>
      <c r="I4" s="38"/>
      <c r="J4" s="38"/>
      <c r="K4" s="38"/>
      <c r="L4" s="38"/>
      <c r="M4" s="38"/>
      <c r="N4" s="38"/>
      <c r="O4" s="38"/>
      <c r="P4" s="38"/>
      <c r="Q4" s="38"/>
      <c r="R4" s="38"/>
      <c r="S4" s="38"/>
      <c r="T4" s="38"/>
      <c r="U4" s="38"/>
      <c r="V4" s="38"/>
      <c r="W4" s="38"/>
      <c r="X4" s="38"/>
      <c r="Y4" s="38"/>
      <c r="Z4" s="38"/>
      <c r="AA4" s="1121"/>
      <c r="AB4" s="298"/>
      <c r="AC4" s="172"/>
      <c r="AD4" s="172"/>
      <c r="AE4" s="172"/>
      <c r="AF4" s="172"/>
      <c r="AG4" s="172"/>
      <c r="AH4" s="172"/>
      <c r="AI4" s="172"/>
      <c r="AJ4" s="172"/>
      <c r="AK4" s="172"/>
      <c r="AL4" s="172"/>
      <c r="AM4" s="437"/>
    </row>
    <row r="5" spans="1:45" ht="14.1" customHeight="1">
      <c r="A5" s="245"/>
      <c r="B5" s="2119">
        <v>7</v>
      </c>
      <c r="C5" s="2120"/>
      <c r="D5" s="1825" t="s">
        <v>685</v>
      </c>
      <c r="E5" s="1825"/>
      <c r="F5" s="1825"/>
      <c r="G5" s="1825"/>
      <c r="H5" s="1825"/>
      <c r="I5" s="1825"/>
      <c r="J5" s="1825"/>
      <c r="K5" s="1825"/>
      <c r="L5" s="1825"/>
      <c r="M5" s="1825"/>
      <c r="N5" s="1825"/>
      <c r="O5" s="1825"/>
      <c r="P5" s="1825"/>
      <c r="Q5" s="1825"/>
      <c r="R5" s="1825"/>
      <c r="S5" s="1825"/>
      <c r="T5" s="1825"/>
      <c r="U5" s="1825"/>
      <c r="V5" s="1825"/>
      <c r="W5" s="1825"/>
      <c r="X5" s="1825"/>
      <c r="Y5" s="1825"/>
      <c r="Z5" s="1825"/>
      <c r="AA5" s="1121"/>
      <c r="AB5" s="244" t="s">
        <v>15</v>
      </c>
      <c r="AC5" s="1638" t="s">
        <v>743</v>
      </c>
      <c r="AD5" s="1638"/>
      <c r="AE5" s="1638"/>
      <c r="AF5" s="1638"/>
      <c r="AG5" s="1638"/>
      <c r="AH5" s="1638"/>
      <c r="AI5" s="1638"/>
      <c r="AJ5" s="1638"/>
      <c r="AK5" s="1638"/>
      <c r="AL5" s="1638"/>
      <c r="AM5" s="16"/>
    </row>
    <row r="6" spans="1:45" ht="14.1" customHeight="1">
      <c r="A6" s="245"/>
      <c r="B6" s="1630" t="s">
        <v>451</v>
      </c>
      <c r="C6" s="1631"/>
      <c r="D6" s="1632" t="s">
        <v>1033</v>
      </c>
      <c r="E6" s="1632"/>
      <c r="F6" s="1632"/>
      <c r="G6" s="1632"/>
      <c r="H6" s="1632"/>
      <c r="I6" s="1632"/>
      <c r="J6" s="1632"/>
      <c r="K6" s="1632"/>
      <c r="L6" s="1632"/>
      <c r="M6" s="1632"/>
      <c r="N6" s="1632"/>
      <c r="O6" s="1632"/>
      <c r="P6" s="1632"/>
      <c r="Q6" s="1632"/>
      <c r="R6" s="1632"/>
      <c r="S6" s="1632"/>
      <c r="T6" s="1632"/>
      <c r="U6" s="1632"/>
      <c r="V6" s="1632"/>
      <c r="W6" s="1632"/>
      <c r="X6" s="1632"/>
      <c r="Y6" s="1632"/>
      <c r="Z6" s="1632"/>
      <c r="AA6" s="1121"/>
      <c r="AB6" s="11"/>
      <c r="AC6" s="1638"/>
      <c r="AD6" s="1638"/>
      <c r="AE6" s="1638"/>
      <c r="AF6" s="1638"/>
      <c r="AG6" s="1638"/>
      <c r="AH6" s="1638"/>
      <c r="AI6" s="1638"/>
      <c r="AJ6" s="1638"/>
      <c r="AK6" s="1638"/>
      <c r="AL6" s="1638"/>
      <c r="AM6" s="13"/>
    </row>
    <row r="7" spans="1:45" ht="14.1" customHeight="1">
      <c r="A7" s="245"/>
      <c r="B7" s="14"/>
      <c r="C7" s="245"/>
      <c r="AA7" s="438"/>
      <c r="AB7" s="244" t="s">
        <v>15</v>
      </c>
      <c r="AC7" s="1851" t="s">
        <v>881</v>
      </c>
      <c r="AD7" s="1851"/>
      <c r="AE7" s="1851"/>
      <c r="AF7" s="1851"/>
      <c r="AG7" s="1851"/>
      <c r="AH7" s="1851"/>
      <c r="AI7" s="1851"/>
      <c r="AJ7" s="1851"/>
      <c r="AK7" s="1851"/>
      <c r="AL7" s="1851"/>
      <c r="AM7" s="41"/>
    </row>
    <row r="8" spans="1:45" ht="14.1" customHeight="1">
      <c r="A8" s="245"/>
      <c r="B8" s="14"/>
      <c r="C8" s="245"/>
      <c r="D8" s="939"/>
      <c r="E8" s="59"/>
      <c r="F8" s="59"/>
      <c r="G8" s="59"/>
      <c r="H8" s="59"/>
      <c r="I8" s="59"/>
      <c r="J8" s="59"/>
      <c r="K8" s="59"/>
      <c r="L8" s="59"/>
      <c r="M8" s="59"/>
      <c r="N8" s="59"/>
      <c r="O8" s="59"/>
      <c r="P8" s="59"/>
      <c r="Q8" s="59"/>
      <c r="R8" s="59"/>
      <c r="S8" s="59"/>
      <c r="T8" s="59"/>
      <c r="U8" s="59"/>
      <c r="V8" s="59"/>
      <c r="W8" s="59"/>
      <c r="X8" s="59"/>
      <c r="Y8" s="59"/>
      <c r="Z8" s="59"/>
      <c r="AA8" s="438"/>
      <c r="AB8" s="244" t="s">
        <v>15</v>
      </c>
      <c r="AC8" s="1851" t="s">
        <v>882</v>
      </c>
      <c r="AD8" s="1851"/>
      <c r="AE8" s="1851"/>
      <c r="AF8" s="1851"/>
      <c r="AG8" s="1851"/>
      <c r="AH8" s="1851"/>
      <c r="AI8" s="1851"/>
      <c r="AJ8" s="1851"/>
      <c r="AK8" s="1851"/>
      <c r="AL8" s="1851"/>
      <c r="AM8" s="266"/>
    </row>
    <row r="9" spans="1:45" ht="14.1" customHeight="1">
      <c r="A9" s="245"/>
      <c r="B9" s="2689" t="s">
        <v>450</v>
      </c>
      <c r="C9" s="2690"/>
      <c r="D9" s="1641" t="s">
        <v>812</v>
      </c>
      <c r="E9" s="1641"/>
      <c r="F9" s="1641"/>
      <c r="G9" s="1641"/>
      <c r="H9" s="1641"/>
      <c r="I9" s="1641"/>
      <c r="J9" s="1641"/>
      <c r="K9" s="1641"/>
      <c r="L9" s="1641"/>
      <c r="M9" s="1641"/>
      <c r="N9" s="1641"/>
      <c r="O9" s="1641"/>
      <c r="P9" s="1641"/>
      <c r="Q9" s="1641"/>
      <c r="R9" s="1641"/>
      <c r="S9" s="1641"/>
      <c r="T9" s="1641"/>
      <c r="U9" s="1641"/>
      <c r="V9" s="1641"/>
      <c r="W9" s="1641"/>
      <c r="X9" s="1641"/>
      <c r="Y9" s="1641"/>
      <c r="Z9" s="1641"/>
      <c r="AA9" s="1121"/>
      <c r="AB9" s="4023" t="s">
        <v>926</v>
      </c>
      <c r="AC9" s="4024"/>
      <c r="AD9" s="4024"/>
      <c r="AE9" s="4024"/>
      <c r="AF9" s="4024"/>
      <c r="AG9" s="4024"/>
      <c r="AH9" s="4024"/>
      <c r="AI9" s="4024"/>
      <c r="AJ9" s="4024"/>
      <c r="AK9" s="4024"/>
      <c r="AL9" s="4024"/>
      <c r="AM9" s="4025"/>
    </row>
    <row r="10" spans="1:45" ht="14.1" customHeight="1">
      <c r="A10" s="245"/>
      <c r="B10" s="14"/>
      <c r="C10" s="245"/>
      <c r="D10" s="1641"/>
      <c r="E10" s="1641"/>
      <c r="F10" s="1641"/>
      <c r="G10" s="1641"/>
      <c r="H10" s="1641"/>
      <c r="I10" s="1641"/>
      <c r="J10" s="1641"/>
      <c r="K10" s="1641"/>
      <c r="L10" s="1641"/>
      <c r="M10" s="1641"/>
      <c r="N10" s="1641"/>
      <c r="O10" s="1641"/>
      <c r="P10" s="1641"/>
      <c r="Q10" s="1641"/>
      <c r="R10" s="1641"/>
      <c r="S10" s="1641"/>
      <c r="T10" s="1641"/>
      <c r="U10" s="1641"/>
      <c r="V10" s="1641"/>
      <c r="W10" s="1641"/>
      <c r="X10" s="1641"/>
      <c r="Y10" s="1641"/>
      <c r="Z10" s="1641"/>
      <c r="AA10" s="438"/>
      <c r="AB10" s="4023"/>
      <c r="AC10" s="4024"/>
      <c r="AD10" s="4024"/>
      <c r="AE10" s="4024"/>
      <c r="AF10" s="4024"/>
      <c r="AG10" s="4024"/>
      <c r="AH10" s="4024"/>
      <c r="AI10" s="4024"/>
      <c r="AJ10" s="4024"/>
      <c r="AK10" s="4024"/>
      <c r="AL10" s="4024"/>
      <c r="AM10" s="4025"/>
    </row>
    <row r="11" spans="1:45" ht="14.1" customHeight="1">
      <c r="A11" s="245"/>
      <c r="B11" s="14"/>
      <c r="D11" s="1632" t="s">
        <v>314</v>
      </c>
      <c r="E11" s="1632"/>
      <c r="F11" s="1632"/>
      <c r="G11" s="1632"/>
      <c r="H11" s="1632"/>
      <c r="I11" s="1632"/>
      <c r="J11" s="1632"/>
      <c r="K11" s="1632"/>
      <c r="L11" s="1632"/>
      <c r="M11" s="1632"/>
      <c r="N11" s="1632"/>
      <c r="O11" s="1632"/>
      <c r="P11" s="1632"/>
      <c r="Q11" s="1632"/>
      <c r="R11" s="1632"/>
      <c r="S11" s="1632"/>
      <c r="T11" s="1632"/>
      <c r="U11" s="1632"/>
      <c r="V11" s="1632"/>
      <c r="W11" s="1632"/>
      <c r="X11" s="1632"/>
      <c r="Y11" s="1632"/>
      <c r="Z11" s="1632"/>
      <c r="AA11" s="1121"/>
      <c r="AB11" s="4023" t="s">
        <v>1122</v>
      </c>
      <c r="AC11" s="4024"/>
      <c r="AD11" s="4024"/>
      <c r="AE11" s="4024"/>
      <c r="AF11" s="4024"/>
      <c r="AG11" s="4024"/>
      <c r="AH11" s="4024"/>
      <c r="AI11" s="4024"/>
      <c r="AJ11" s="4024"/>
      <c r="AK11" s="4024"/>
      <c r="AL11" s="4024"/>
      <c r="AM11" s="4025"/>
    </row>
    <row r="12" spans="1:45" ht="14.1" customHeight="1">
      <c r="A12" s="245"/>
      <c r="B12" s="14"/>
      <c r="D12" s="228" t="s">
        <v>469</v>
      </c>
      <c r="E12" s="1632" t="s">
        <v>686</v>
      </c>
      <c r="F12" s="1632"/>
      <c r="G12" s="1632"/>
      <c r="H12" s="1632"/>
      <c r="I12" s="1632"/>
      <c r="J12" s="1632"/>
      <c r="K12" s="1632"/>
      <c r="L12" s="1632"/>
      <c r="M12" s="1632"/>
      <c r="N12" s="1632"/>
      <c r="O12" s="1632"/>
      <c r="P12" s="1632"/>
      <c r="Q12" s="1632"/>
      <c r="R12" s="1632"/>
      <c r="S12" s="1632"/>
      <c r="T12" s="1632"/>
      <c r="U12" s="1632"/>
      <c r="V12" s="1632"/>
      <c r="W12" s="1632"/>
      <c r="X12" s="1632"/>
      <c r="Y12" s="1632"/>
      <c r="Z12" s="1632"/>
      <c r="AA12" s="15"/>
      <c r="AB12" s="4023"/>
      <c r="AC12" s="4024"/>
      <c r="AD12" s="4024"/>
      <c r="AE12" s="4024"/>
      <c r="AF12" s="4024"/>
      <c r="AG12" s="4024"/>
      <c r="AH12" s="4024"/>
      <c r="AI12" s="4024"/>
      <c r="AJ12" s="4024"/>
      <c r="AK12" s="4024"/>
      <c r="AL12" s="4024"/>
      <c r="AM12" s="4025"/>
    </row>
    <row r="13" spans="1:45" ht="14.1" customHeight="1">
      <c r="A13" s="245"/>
      <c r="B13" s="981"/>
      <c r="D13" s="245"/>
      <c r="E13" s="2552" t="s">
        <v>274</v>
      </c>
      <c r="F13" s="2552"/>
      <c r="G13" s="2552"/>
      <c r="H13" s="2552"/>
      <c r="I13" s="2552"/>
      <c r="J13" s="2552"/>
      <c r="M13" s="1635" t="s">
        <v>522</v>
      </c>
      <c r="N13" s="4022"/>
      <c r="O13" s="4022"/>
      <c r="P13" s="4022"/>
      <c r="Q13" s="48" t="s">
        <v>124</v>
      </c>
      <c r="S13" s="1632" t="s">
        <v>1079</v>
      </c>
      <c r="T13" s="1632"/>
      <c r="U13" s="1632"/>
      <c r="V13" s="247" t="s">
        <v>124</v>
      </c>
      <c r="X13" s="1632" t="s">
        <v>523</v>
      </c>
      <c r="Y13" s="1632"/>
      <c r="Z13" s="1632"/>
      <c r="AA13" s="1121"/>
      <c r="AB13" s="4023"/>
      <c r="AC13" s="4024"/>
      <c r="AD13" s="4024"/>
      <c r="AE13" s="4024"/>
      <c r="AF13" s="4024"/>
      <c r="AG13" s="4024"/>
      <c r="AH13" s="4024"/>
      <c r="AI13" s="4024"/>
      <c r="AJ13" s="4024"/>
      <c r="AK13" s="4024"/>
      <c r="AL13" s="4024"/>
      <c r="AM13" s="4025"/>
    </row>
    <row r="14" spans="1:45" ht="14.1" customHeight="1">
      <c r="A14" s="245"/>
      <c r="B14" s="232"/>
      <c r="C14" s="245"/>
      <c r="D14" s="245"/>
      <c r="E14" s="2552" t="s">
        <v>275</v>
      </c>
      <c r="F14" s="2552"/>
      <c r="G14" s="2552"/>
      <c r="H14" s="2552"/>
      <c r="I14" s="2552"/>
      <c r="J14" s="2552"/>
      <c r="M14" s="1635" t="s">
        <v>524</v>
      </c>
      <c r="N14" s="4022"/>
      <c r="O14" s="4022"/>
      <c r="P14" s="4022"/>
      <c r="Q14" s="247" t="s">
        <v>124</v>
      </c>
      <c r="S14" s="1632" t="s">
        <v>525</v>
      </c>
      <c r="T14" s="1632"/>
      <c r="U14" s="1632"/>
      <c r="AA14" s="1121"/>
      <c r="AB14" s="4023"/>
      <c r="AC14" s="4024"/>
      <c r="AD14" s="4024"/>
      <c r="AE14" s="4024"/>
      <c r="AF14" s="4024"/>
      <c r="AG14" s="4024"/>
      <c r="AH14" s="4024"/>
      <c r="AI14" s="4024"/>
      <c r="AJ14" s="4024"/>
      <c r="AK14" s="4024"/>
      <c r="AL14" s="4024"/>
      <c r="AM14" s="4025"/>
    </row>
    <row r="15" spans="1:45" ht="14.1" customHeight="1">
      <c r="A15" s="245"/>
      <c r="B15" s="14"/>
      <c r="AA15" s="15"/>
      <c r="AB15" s="4023" t="s">
        <v>1080</v>
      </c>
      <c r="AC15" s="4024"/>
      <c r="AD15" s="4024"/>
      <c r="AE15" s="4024"/>
      <c r="AF15" s="4024"/>
      <c r="AG15" s="4024"/>
      <c r="AH15" s="4024"/>
      <c r="AI15" s="4024"/>
      <c r="AJ15" s="4024"/>
      <c r="AK15" s="4024"/>
      <c r="AL15" s="4024"/>
      <c r="AM15" s="4025"/>
    </row>
    <row r="16" spans="1:45" ht="14.1" customHeight="1">
      <c r="A16" s="245"/>
      <c r="B16" s="981"/>
      <c r="C16" s="1191"/>
      <c r="D16" s="228" t="s">
        <v>467</v>
      </c>
      <c r="E16" s="1632" t="s">
        <v>687</v>
      </c>
      <c r="F16" s="1632"/>
      <c r="G16" s="1632"/>
      <c r="H16" s="1632"/>
      <c r="I16" s="1632"/>
      <c r="J16" s="1632"/>
      <c r="K16" s="1632"/>
      <c r="L16" s="1632"/>
      <c r="M16" s="1632"/>
      <c r="N16" s="1632"/>
      <c r="O16" s="1632"/>
      <c r="P16" s="1632"/>
      <c r="Q16" s="1632"/>
      <c r="R16" s="1632"/>
      <c r="S16" s="1632"/>
      <c r="T16" s="1632"/>
      <c r="U16" s="1632"/>
      <c r="V16" s="1632"/>
      <c r="W16" s="1632"/>
      <c r="X16" s="1632"/>
      <c r="Y16" s="1632"/>
      <c r="Z16" s="1632"/>
      <c r="AA16" s="1121"/>
      <c r="AB16" s="4023"/>
      <c r="AC16" s="4024"/>
      <c r="AD16" s="4024"/>
      <c r="AE16" s="4024"/>
      <c r="AF16" s="4024"/>
      <c r="AG16" s="4024"/>
      <c r="AH16" s="4024"/>
      <c r="AI16" s="4024"/>
      <c r="AJ16" s="4024"/>
      <c r="AK16" s="4024"/>
      <c r="AL16" s="4024"/>
      <c r="AM16" s="4025"/>
    </row>
    <row r="17" spans="1:39" ht="14.1" customHeight="1">
      <c r="A17" s="245"/>
      <c r="B17" s="14"/>
      <c r="C17" s="245"/>
      <c r="AA17" s="1121"/>
      <c r="AB17" s="4023" t="s">
        <v>1081</v>
      </c>
      <c r="AC17" s="4024"/>
      <c r="AD17" s="4024"/>
      <c r="AE17" s="4024"/>
      <c r="AF17" s="4024"/>
      <c r="AG17" s="4024"/>
      <c r="AH17" s="4024"/>
      <c r="AI17" s="4024"/>
      <c r="AJ17" s="4024"/>
      <c r="AK17" s="4024"/>
      <c r="AL17" s="4024"/>
      <c r="AM17" s="4025"/>
    </row>
    <row r="18" spans="1:39" ht="14.1" customHeight="1">
      <c r="A18" s="245"/>
      <c r="B18" s="14"/>
      <c r="C18" s="245"/>
      <c r="Z18" s="245"/>
      <c r="AA18" s="1121"/>
      <c r="AB18" s="4023"/>
      <c r="AC18" s="4024"/>
      <c r="AD18" s="4024"/>
      <c r="AE18" s="4024"/>
      <c r="AF18" s="4024"/>
      <c r="AG18" s="4024"/>
      <c r="AH18" s="4024"/>
      <c r="AI18" s="4024"/>
      <c r="AJ18" s="4024"/>
      <c r="AK18" s="4024"/>
      <c r="AL18" s="4024"/>
      <c r="AM18" s="4025"/>
    </row>
    <row r="19" spans="1:39" ht="14.1" customHeight="1">
      <c r="A19" s="245"/>
      <c r="B19" s="14"/>
      <c r="C19" s="245"/>
      <c r="D19" s="228" t="s">
        <v>468</v>
      </c>
      <c r="E19" s="1641" t="s">
        <v>1173</v>
      </c>
      <c r="F19" s="1641"/>
      <c r="G19" s="1641"/>
      <c r="H19" s="1641"/>
      <c r="I19" s="1641"/>
      <c r="J19" s="1641"/>
      <c r="K19" s="1641"/>
      <c r="L19" s="1641"/>
      <c r="M19" s="1641"/>
      <c r="N19" s="1641"/>
      <c r="O19" s="1641"/>
      <c r="P19" s="1641"/>
      <c r="Q19" s="1641"/>
      <c r="R19" s="1641"/>
      <c r="S19" s="1641"/>
      <c r="T19" s="1641"/>
      <c r="U19" s="1641"/>
      <c r="V19" s="1641"/>
      <c r="W19" s="1641"/>
      <c r="X19" s="1641"/>
      <c r="Y19" s="1641"/>
      <c r="Z19" s="1641"/>
      <c r="AA19" s="1121"/>
      <c r="AB19" s="4023"/>
      <c r="AC19" s="4024"/>
      <c r="AD19" s="4024"/>
      <c r="AE19" s="4024"/>
      <c r="AF19" s="4024"/>
      <c r="AG19" s="4024"/>
      <c r="AH19" s="4024"/>
      <c r="AI19" s="4024"/>
      <c r="AJ19" s="4024"/>
      <c r="AK19" s="4024"/>
      <c r="AL19" s="4024"/>
      <c r="AM19" s="4025"/>
    </row>
    <row r="20" spans="1:39" ht="14.1" customHeight="1">
      <c r="A20" s="245"/>
      <c r="B20" s="14"/>
      <c r="C20" s="245"/>
      <c r="D20" s="59"/>
      <c r="E20" s="1641"/>
      <c r="F20" s="1641"/>
      <c r="G20" s="1641"/>
      <c r="H20" s="1641"/>
      <c r="I20" s="1641"/>
      <c r="J20" s="1641"/>
      <c r="K20" s="1641"/>
      <c r="L20" s="1641"/>
      <c r="M20" s="1641"/>
      <c r="N20" s="1641"/>
      <c r="O20" s="1641"/>
      <c r="P20" s="1641"/>
      <c r="Q20" s="1641"/>
      <c r="R20" s="1641"/>
      <c r="S20" s="1641"/>
      <c r="T20" s="1641"/>
      <c r="U20" s="1641"/>
      <c r="V20" s="1641"/>
      <c r="W20" s="1641"/>
      <c r="X20" s="1641"/>
      <c r="Y20" s="1641"/>
      <c r="Z20" s="1641"/>
      <c r="AA20" s="1121"/>
      <c r="AB20" s="4023" t="s">
        <v>1082</v>
      </c>
      <c r="AC20" s="4024"/>
      <c r="AD20" s="4024"/>
      <c r="AE20" s="4024"/>
      <c r="AF20" s="4024"/>
      <c r="AG20" s="4024"/>
      <c r="AH20" s="4024"/>
      <c r="AI20" s="4024"/>
      <c r="AJ20" s="4024"/>
      <c r="AK20" s="4024"/>
      <c r="AL20" s="4024"/>
      <c r="AM20" s="4025"/>
    </row>
    <row r="21" spans="1:39" ht="14.1" customHeight="1">
      <c r="A21" s="245"/>
      <c r="B21" s="14"/>
      <c r="C21" s="245"/>
      <c r="AA21" s="1121"/>
      <c r="AB21" s="4023"/>
      <c r="AC21" s="4024"/>
      <c r="AD21" s="4024"/>
      <c r="AE21" s="4024"/>
      <c r="AF21" s="4024"/>
      <c r="AG21" s="4024"/>
      <c r="AH21" s="4024"/>
      <c r="AI21" s="4024"/>
      <c r="AJ21" s="4024"/>
      <c r="AK21" s="4024"/>
      <c r="AL21" s="4024"/>
      <c r="AM21" s="4025"/>
    </row>
    <row r="22" spans="1:39" ht="14.1" customHeight="1">
      <c r="A22" s="245"/>
      <c r="B22" s="2689" t="s">
        <v>445</v>
      </c>
      <c r="C22" s="2793"/>
      <c r="D22" s="1641" t="s">
        <v>1220</v>
      </c>
      <c r="E22" s="1641"/>
      <c r="F22" s="1641"/>
      <c r="G22" s="1641"/>
      <c r="H22" s="1641"/>
      <c r="I22" s="1641"/>
      <c r="J22" s="1641"/>
      <c r="K22" s="1641"/>
      <c r="L22" s="1641"/>
      <c r="M22" s="1641"/>
      <c r="N22" s="1641"/>
      <c r="O22" s="1641"/>
      <c r="P22" s="1641"/>
      <c r="Q22" s="1641"/>
      <c r="R22" s="1641"/>
      <c r="S22" s="1641"/>
      <c r="T22" s="1641"/>
      <c r="U22" s="1641"/>
      <c r="V22" s="1641"/>
      <c r="W22" s="1641"/>
      <c r="X22" s="1641"/>
      <c r="Y22" s="1641"/>
      <c r="Z22" s="1641"/>
      <c r="AA22" s="1121"/>
      <c r="AB22" s="244" t="s">
        <v>15</v>
      </c>
      <c r="AC22" s="2576" t="s">
        <v>883</v>
      </c>
      <c r="AD22" s="2576"/>
      <c r="AE22" s="2576"/>
      <c r="AF22" s="2576"/>
      <c r="AG22" s="2576"/>
      <c r="AH22" s="2576"/>
      <c r="AI22" s="2576"/>
      <c r="AJ22" s="2576"/>
      <c r="AK22" s="2576"/>
      <c r="AL22" s="2576"/>
      <c r="AM22" s="16"/>
    </row>
    <row r="23" spans="1:39" ht="14.1" customHeight="1">
      <c r="A23" s="245"/>
      <c r="B23" s="14"/>
      <c r="D23" s="1641"/>
      <c r="E23" s="1641"/>
      <c r="F23" s="1641"/>
      <c r="G23" s="1641"/>
      <c r="H23" s="1641"/>
      <c r="I23" s="1641"/>
      <c r="J23" s="1641"/>
      <c r="K23" s="1641"/>
      <c r="L23" s="1641"/>
      <c r="M23" s="1641"/>
      <c r="N23" s="1641"/>
      <c r="O23" s="1641"/>
      <c r="P23" s="1641"/>
      <c r="Q23" s="1641"/>
      <c r="R23" s="1641"/>
      <c r="S23" s="1641"/>
      <c r="T23" s="1641"/>
      <c r="U23" s="1641"/>
      <c r="V23" s="1641"/>
      <c r="W23" s="1641"/>
      <c r="X23" s="1641"/>
      <c r="Y23" s="1641"/>
      <c r="Z23" s="1641"/>
      <c r="AA23" s="15"/>
      <c r="AB23" s="244" t="s">
        <v>15</v>
      </c>
      <c r="AC23" s="1851" t="s">
        <v>884</v>
      </c>
      <c r="AD23" s="1851"/>
      <c r="AE23" s="1851"/>
      <c r="AF23" s="1851"/>
      <c r="AG23" s="1851"/>
      <c r="AH23" s="1851"/>
      <c r="AI23" s="1851"/>
      <c r="AJ23" s="1851"/>
      <c r="AK23" s="1851"/>
      <c r="AL23" s="1851"/>
      <c r="AM23" s="13"/>
    </row>
    <row r="24" spans="1:39" ht="14.1" customHeight="1">
      <c r="A24" s="245"/>
      <c r="B24" s="14"/>
      <c r="C24" s="245"/>
      <c r="AA24" s="1121"/>
      <c r="AB24" s="241"/>
      <c r="AC24" s="158"/>
      <c r="AD24" s="158"/>
      <c r="AE24" s="158"/>
      <c r="AF24" s="158"/>
      <c r="AG24" s="158"/>
      <c r="AH24" s="158"/>
      <c r="AI24" s="158"/>
      <c r="AJ24" s="158"/>
      <c r="AK24" s="158"/>
      <c r="AL24" s="158"/>
      <c r="AM24" s="13"/>
    </row>
    <row r="25" spans="1:39" ht="14.1" customHeight="1">
      <c r="A25" s="245"/>
      <c r="B25" s="981"/>
      <c r="D25" s="1632" t="s">
        <v>314</v>
      </c>
      <c r="E25" s="1632"/>
      <c r="F25" s="1632"/>
      <c r="G25" s="1632"/>
      <c r="H25" s="1632"/>
      <c r="I25" s="1632"/>
      <c r="J25" s="1632"/>
      <c r="K25" s="1632"/>
      <c r="L25" s="1632"/>
      <c r="M25" s="1632"/>
      <c r="N25" s="1632"/>
      <c r="O25" s="1632"/>
      <c r="P25" s="1632"/>
      <c r="Q25" s="1632"/>
      <c r="R25" s="1632"/>
      <c r="S25" s="1632"/>
      <c r="T25" s="1632"/>
      <c r="U25" s="1632"/>
      <c r="V25" s="1632"/>
      <c r="W25" s="1632"/>
      <c r="X25" s="1632"/>
      <c r="Y25" s="1632"/>
      <c r="Z25" s="1632"/>
      <c r="AA25" s="1121"/>
      <c r="AB25" s="245"/>
      <c r="AC25" s="158"/>
      <c r="AD25" s="158"/>
      <c r="AE25" s="158"/>
      <c r="AF25" s="158"/>
      <c r="AG25" s="158"/>
      <c r="AH25" s="158"/>
      <c r="AI25" s="158"/>
      <c r="AJ25" s="158"/>
      <c r="AK25" s="158"/>
      <c r="AL25" s="158"/>
      <c r="AM25" s="13"/>
    </row>
    <row r="26" spans="1:39" ht="14.1" customHeight="1">
      <c r="A26" s="245"/>
      <c r="B26" s="14"/>
      <c r="C26" s="245"/>
      <c r="D26" s="228" t="s">
        <v>469</v>
      </c>
      <c r="E26" s="1641" t="s">
        <v>1172</v>
      </c>
      <c r="F26" s="1641"/>
      <c r="G26" s="1641"/>
      <c r="H26" s="1641"/>
      <c r="I26" s="1641"/>
      <c r="J26" s="1641"/>
      <c r="K26" s="1641"/>
      <c r="L26" s="1641"/>
      <c r="M26" s="1641"/>
      <c r="N26" s="1641"/>
      <c r="O26" s="1641"/>
      <c r="P26" s="1641"/>
      <c r="Q26" s="1641"/>
      <c r="R26" s="1641"/>
      <c r="S26" s="1641"/>
      <c r="T26" s="1641"/>
      <c r="U26" s="1641"/>
      <c r="V26" s="1641"/>
      <c r="W26" s="1641"/>
      <c r="X26" s="1641"/>
      <c r="Y26" s="1641"/>
      <c r="Z26" s="1641"/>
      <c r="AA26" s="1121"/>
      <c r="AB26" s="11"/>
      <c r="AC26" s="158"/>
      <c r="AD26" s="158"/>
      <c r="AE26" s="158"/>
      <c r="AF26" s="158"/>
      <c r="AG26" s="158"/>
      <c r="AH26" s="158"/>
      <c r="AI26" s="158"/>
      <c r="AJ26" s="158"/>
      <c r="AK26" s="158"/>
      <c r="AL26" s="158"/>
      <c r="AM26" s="16"/>
    </row>
    <row r="27" spans="1:39" ht="14.1" customHeight="1">
      <c r="A27" s="245"/>
      <c r="B27" s="17"/>
      <c r="D27" s="59"/>
      <c r="E27" s="1641"/>
      <c r="F27" s="1641"/>
      <c r="G27" s="1641"/>
      <c r="H27" s="1641"/>
      <c r="I27" s="1641"/>
      <c r="J27" s="1641"/>
      <c r="K27" s="1641"/>
      <c r="L27" s="1641"/>
      <c r="M27" s="1641"/>
      <c r="N27" s="1641"/>
      <c r="O27" s="1641"/>
      <c r="P27" s="1641"/>
      <c r="Q27" s="1641"/>
      <c r="R27" s="1641"/>
      <c r="S27" s="1641"/>
      <c r="T27" s="1641"/>
      <c r="U27" s="1641"/>
      <c r="V27" s="1641"/>
      <c r="W27" s="1641"/>
      <c r="X27" s="1641"/>
      <c r="Y27" s="1641"/>
      <c r="Z27" s="1641"/>
      <c r="AA27" s="1121"/>
      <c r="AB27" s="245"/>
      <c r="AC27" s="245"/>
      <c r="AD27" s="245"/>
      <c r="AE27" s="245"/>
      <c r="AF27" s="245"/>
      <c r="AG27" s="245"/>
      <c r="AH27" s="245"/>
      <c r="AI27" s="245"/>
      <c r="AJ27" s="245"/>
      <c r="AK27" s="245"/>
      <c r="AL27" s="245"/>
      <c r="AM27" s="13"/>
    </row>
    <row r="28" spans="1:39" ht="14.1" customHeight="1">
      <c r="A28" s="245"/>
      <c r="B28" s="17"/>
      <c r="AA28" s="1121"/>
      <c r="AM28" s="159"/>
    </row>
    <row r="29" spans="1:39" ht="14.1" customHeight="1">
      <c r="A29" s="245"/>
      <c r="B29" s="17"/>
      <c r="D29" s="939" t="s">
        <v>467</v>
      </c>
      <c r="E29" s="1641" t="s">
        <v>1045</v>
      </c>
      <c r="F29" s="1641"/>
      <c r="G29" s="1641"/>
      <c r="H29" s="1641"/>
      <c r="I29" s="1641"/>
      <c r="J29" s="1641"/>
      <c r="K29" s="1641"/>
      <c r="L29" s="1641"/>
      <c r="M29" s="1641"/>
      <c r="N29" s="1641"/>
      <c r="O29" s="1641"/>
      <c r="P29" s="1641"/>
      <c r="Q29" s="1641"/>
      <c r="R29" s="1641"/>
      <c r="S29" s="1641"/>
      <c r="T29" s="1641"/>
      <c r="U29" s="1641"/>
      <c r="V29" s="1641"/>
      <c r="W29" s="1641"/>
      <c r="X29" s="1641"/>
      <c r="Y29" s="1641"/>
      <c r="Z29" s="1641"/>
      <c r="AA29" s="1121"/>
      <c r="AM29" s="159"/>
    </row>
    <row r="30" spans="1:39" ht="14.1" customHeight="1">
      <c r="A30" s="245"/>
      <c r="B30" s="352"/>
      <c r="C30" s="439"/>
      <c r="D30" s="59"/>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c r="AA30" s="440"/>
      <c r="AB30" s="244"/>
      <c r="AC30" s="253"/>
      <c r="AD30" s="253"/>
      <c r="AE30" s="253"/>
      <c r="AF30" s="253"/>
      <c r="AG30" s="253"/>
      <c r="AH30" s="253"/>
      <c r="AI30" s="253"/>
      <c r="AJ30" s="253"/>
      <c r="AK30" s="253"/>
      <c r="AL30" s="253"/>
      <c r="AM30" s="159"/>
    </row>
    <row r="31" spans="1:39" ht="11.25" customHeight="1">
      <c r="A31" s="245"/>
      <c r="B31" s="17"/>
      <c r="E31" s="228" t="s">
        <v>464</v>
      </c>
      <c r="F31" s="245" t="s">
        <v>1281</v>
      </c>
      <c r="G31" s="245"/>
      <c r="H31" s="245"/>
      <c r="I31" s="245"/>
      <c r="J31" s="245"/>
      <c r="K31" s="245"/>
      <c r="L31" s="245"/>
      <c r="M31" s="245"/>
      <c r="N31" s="245"/>
      <c r="O31" s="245"/>
      <c r="P31" s="245"/>
      <c r="Q31" s="245"/>
      <c r="R31" s="245"/>
      <c r="S31" s="245"/>
      <c r="T31" s="245"/>
      <c r="U31" s="245"/>
      <c r="V31" s="245"/>
      <c r="W31" s="245"/>
      <c r="X31" s="245"/>
      <c r="Y31" s="245"/>
      <c r="Z31" s="245"/>
      <c r="AA31" s="15"/>
      <c r="AB31" s="11"/>
      <c r="AC31" s="253"/>
      <c r="AD31" s="253"/>
      <c r="AE31" s="253"/>
      <c r="AF31" s="253"/>
      <c r="AG31" s="253"/>
      <c r="AH31" s="253"/>
      <c r="AI31" s="253"/>
      <c r="AJ31" s="253"/>
      <c r="AK31" s="253"/>
      <c r="AL31" s="253"/>
      <c r="AM31" s="159"/>
    </row>
    <row r="32" spans="1:39" ht="14.1" customHeight="1">
      <c r="A32" s="245"/>
      <c r="B32" s="981"/>
      <c r="D32" s="245"/>
      <c r="E32" s="1003"/>
      <c r="F32" s="1792"/>
      <c r="G32" s="1792"/>
      <c r="H32" s="1792"/>
      <c r="I32" s="1792"/>
      <c r="J32" s="1792"/>
      <c r="K32" s="1792"/>
      <c r="L32" s="1792"/>
      <c r="M32" s="1792"/>
      <c r="N32" s="1792"/>
      <c r="O32" s="1792"/>
      <c r="P32" s="1792"/>
      <c r="Q32" s="1792"/>
      <c r="R32" s="1792"/>
      <c r="S32" s="1792"/>
      <c r="T32" s="1792"/>
      <c r="U32" s="1792"/>
      <c r="V32" s="1792"/>
      <c r="W32" s="1792"/>
      <c r="X32" s="1792"/>
      <c r="Y32" s="1792"/>
      <c r="Z32" s="1792"/>
      <c r="AA32" s="15"/>
      <c r="AB32" s="244"/>
      <c r="AC32" s="4"/>
      <c r="AD32" s="4"/>
      <c r="AE32" s="4"/>
      <c r="AF32" s="4"/>
      <c r="AG32" s="4"/>
      <c r="AH32" s="4"/>
      <c r="AI32" s="4"/>
      <c r="AJ32" s="4"/>
      <c r="AK32" s="4"/>
      <c r="AL32" s="4"/>
      <c r="AM32" s="159"/>
    </row>
    <row r="33" spans="1:65" ht="14.1" customHeight="1">
      <c r="A33" s="245"/>
      <c r="B33" s="17"/>
      <c r="E33" s="959"/>
      <c r="F33" s="1792"/>
      <c r="G33" s="1792"/>
      <c r="H33" s="1792"/>
      <c r="I33" s="1792"/>
      <c r="J33" s="1792"/>
      <c r="K33" s="1792"/>
      <c r="L33" s="1792"/>
      <c r="M33" s="1792"/>
      <c r="N33" s="1792"/>
      <c r="O33" s="1792"/>
      <c r="P33" s="1792"/>
      <c r="Q33" s="1792"/>
      <c r="R33" s="1792"/>
      <c r="S33" s="1792"/>
      <c r="T33" s="1792"/>
      <c r="U33" s="1792"/>
      <c r="V33" s="1792"/>
      <c r="W33" s="1792"/>
      <c r="X33" s="1792"/>
      <c r="Y33" s="1792"/>
      <c r="Z33" s="1792"/>
      <c r="AA33" s="1121"/>
      <c r="AB33" s="244"/>
      <c r="AC33" s="4"/>
      <c r="AD33" s="4"/>
      <c r="AE33" s="4"/>
      <c r="AF33" s="4"/>
      <c r="AG33" s="4"/>
      <c r="AH33" s="4"/>
      <c r="AI33" s="4"/>
      <c r="AJ33" s="4"/>
      <c r="AK33" s="4"/>
      <c r="AL33" s="4"/>
      <c r="AM33" s="159"/>
    </row>
    <row r="34" spans="1:65" ht="14.1" customHeight="1">
      <c r="A34" s="245"/>
      <c r="B34" s="17"/>
      <c r="AA34" s="1121"/>
      <c r="AB34" s="328"/>
      <c r="AC34" s="326"/>
      <c r="AD34" s="326"/>
      <c r="AE34" s="326"/>
      <c r="AF34" s="326"/>
      <c r="AG34" s="326"/>
      <c r="AH34" s="326"/>
      <c r="AI34" s="326"/>
      <c r="AJ34" s="326"/>
      <c r="AK34" s="326"/>
      <c r="AL34" s="326"/>
      <c r="AM34" s="329"/>
    </row>
    <row r="35" spans="1:65" ht="14.1" customHeight="1">
      <c r="A35" s="245"/>
      <c r="B35" s="2689" t="s">
        <v>462</v>
      </c>
      <c r="C35" s="2690"/>
      <c r="D35" s="1632" t="s">
        <v>688</v>
      </c>
      <c r="E35" s="1632"/>
      <c r="F35" s="1632"/>
      <c r="G35" s="1632"/>
      <c r="H35" s="1632"/>
      <c r="I35" s="1632"/>
      <c r="J35" s="1632"/>
      <c r="K35" s="1632"/>
      <c r="L35" s="1632"/>
      <c r="M35" s="1632"/>
      <c r="N35" s="1632"/>
      <c r="O35" s="1632"/>
      <c r="P35" s="1632"/>
      <c r="Q35" s="1632"/>
      <c r="R35" s="1632"/>
      <c r="S35" s="1632"/>
      <c r="T35" s="1632"/>
      <c r="U35" s="1632"/>
      <c r="V35" s="1632"/>
      <c r="W35" s="1632"/>
      <c r="X35" s="1632"/>
      <c r="Y35" s="1632"/>
      <c r="Z35" s="1632"/>
      <c r="AA35" s="245"/>
      <c r="AB35" s="244" t="s">
        <v>15</v>
      </c>
      <c r="AC35" s="1851" t="s">
        <v>885</v>
      </c>
      <c r="AD35" s="1851"/>
      <c r="AE35" s="1851"/>
      <c r="AF35" s="1851"/>
      <c r="AG35" s="1851"/>
      <c r="AH35" s="1851"/>
      <c r="AI35" s="1851"/>
      <c r="AJ35" s="1851"/>
      <c r="AK35" s="1851"/>
      <c r="AL35" s="1851"/>
      <c r="AM35" s="329"/>
    </row>
    <row r="36" spans="1:65" ht="14.1" customHeight="1">
      <c r="A36" s="245"/>
      <c r="B36" s="17"/>
      <c r="D36" s="228" t="s">
        <v>593</v>
      </c>
      <c r="E36" s="1641" t="s">
        <v>1286</v>
      </c>
      <c r="F36" s="1641"/>
      <c r="G36" s="1641"/>
      <c r="H36" s="1641"/>
      <c r="I36" s="1641"/>
      <c r="J36" s="1641"/>
      <c r="K36" s="1641"/>
      <c r="L36" s="1641"/>
      <c r="M36" s="1641"/>
      <c r="N36" s="1641"/>
      <c r="O36" s="1641"/>
      <c r="P36" s="1641"/>
      <c r="Q36" s="1641"/>
      <c r="R36" s="1641"/>
      <c r="S36" s="1641"/>
      <c r="T36" s="1641"/>
      <c r="U36" s="1641"/>
      <c r="V36" s="1641"/>
      <c r="W36" s="1641"/>
      <c r="X36" s="1641"/>
      <c r="Y36" s="1641"/>
      <c r="Z36" s="1641"/>
      <c r="AA36" s="15"/>
      <c r="AB36" s="441" t="s">
        <v>466</v>
      </c>
      <c r="AC36" s="1638" t="s">
        <v>1288</v>
      </c>
      <c r="AD36" s="1638"/>
      <c r="AE36" s="1638"/>
      <c r="AF36" s="1638"/>
      <c r="AG36" s="1638"/>
      <c r="AH36" s="1638"/>
      <c r="AI36" s="1638"/>
      <c r="AJ36" s="1638"/>
      <c r="AK36" s="1638"/>
      <c r="AL36" s="1638"/>
      <c r="AM36" s="329"/>
    </row>
    <row r="37" spans="1:65" ht="14.1" customHeight="1">
      <c r="A37" s="245"/>
      <c r="B37" s="17"/>
      <c r="E37" s="1641"/>
      <c r="F37" s="1641"/>
      <c r="G37" s="1641"/>
      <c r="H37" s="1641"/>
      <c r="I37" s="1641"/>
      <c r="J37" s="1641"/>
      <c r="K37" s="1641"/>
      <c r="L37" s="1641"/>
      <c r="M37" s="1641"/>
      <c r="N37" s="1641"/>
      <c r="O37" s="1641"/>
      <c r="P37" s="1641"/>
      <c r="Q37" s="1641"/>
      <c r="R37" s="1641"/>
      <c r="S37" s="1641"/>
      <c r="T37" s="1641"/>
      <c r="U37" s="1641"/>
      <c r="V37" s="1641"/>
      <c r="W37" s="1641"/>
      <c r="X37" s="1641"/>
      <c r="Y37" s="1641"/>
      <c r="Z37" s="1641"/>
      <c r="AA37" s="15"/>
      <c r="AB37" s="328"/>
      <c r="AC37" s="1638"/>
      <c r="AD37" s="1638"/>
      <c r="AE37" s="1638"/>
      <c r="AF37" s="1638"/>
      <c r="AG37" s="1638"/>
      <c r="AH37" s="1638"/>
      <c r="AI37" s="1638"/>
      <c r="AJ37" s="1638"/>
      <c r="AK37" s="1638"/>
      <c r="AL37" s="1638"/>
      <c r="AM37" s="329"/>
    </row>
    <row r="38" spans="1:65" ht="14.1" customHeight="1">
      <c r="A38" s="245"/>
      <c r="B38" s="17"/>
      <c r="AA38" s="1121"/>
      <c r="AB38" s="328"/>
      <c r="AC38" s="1638"/>
      <c r="AD38" s="1638"/>
      <c r="AE38" s="1638"/>
      <c r="AF38" s="1638"/>
      <c r="AG38" s="1638"/>
      <c r="AH38" s="1638"/>
      <c r="AI38" s="1638"/>
      <c r="AJ38" s="1638"/>
      <c r="AK38" s="1638"/>
      <c r="AL38" s="1638"/>
      <c r="AM38" s="329"/>
    </row>
    <row r="39" spans="1:65" ht="13.5" customHeight="1">
      <c r="A39" s="245"/>
      <c r="B39" s="232"/>
      <c r="C39" s="245"/>
      <c r="L39" s="48"/>
      <c r="AA39" s="1121"/>
      <c r="AB39" s="328"/>
      <c r="AC39" s="326"/>
      <c r="AD39" s="326"/>
      <c r="AE39" s="326"/>
      <c r="AF39" s="326"/>
      <c r="AG39" s="326"/>
      <c r="AH39" s="326"/>
      <c r="AI39" s="326"/>
      <c r="AJ39" s="326"/>
      <c r="AK39" s="326"/>
      <c r="AL39" s="326"/>
      <c r="AM39" s="329"/>
    </row>
    <row r="40" spans="1:65" ht="14.1" customHeight="1">
      <c r="A40" s="245"/>
      <c r="B40" s="1630" t="s">
        <v>437</v>
      </c>
      <c r="C40" s="1631"/>
      <c r="D40" s="1632" t="s">
        <v>689</v>
      </c>
      <c r="E40" s="1632"/>
      <c r="F40" s="1632"/>
      <c r="G40" s="1632"/>
      <c r="H40" s="1632"/>
      <c r="I40" s="1632"/>
      <c r="J40" s="1632"/>
      <c r="K40" s="1632"/>
      <c r="L40" s="1632"/>
      <c r="M40" s="1632"/>
      <c r="N40" s="1632"/>
      <c r="O40" s="1632"/>
      <c r="P40" s="1632"/>
      <c r="Q40" s="1632"/>
      <c r="R40" s="1632"/>
      <c r="S40" s="1632"/>
      <c r="T40" s="1632"/>
      <c r="U40" s="1632"/>
      <c r="V40" s="1632"/>
      <c r="W40" s="1632"/>
      <c r="X40" s="1632"/>
      <c r="Y40" s="1632"/>
      <c r="Z40" s="1632"/>
      <c r="AA40" s="245"/>
      <c r="AB40" s="244" t="s">
        <v>15</v>
      </c>
      <c r="AC40" s="1851" t="s">
        <v>886</v>
      </c>
      <c r="AD40" s="1851"/>
      <c r="AE40" s="1851"/>
      <c r="AF40" s="1851"/>
      <c r="AG40" s="1851"/>
      <c r="AH40" s="1851"/>
      <c r="AI40" s="1851"/>
      <c r="AJ40" s="1851"/>
      <c r="AK40" s="1851"/>
      <c r="AL40" s="1851"/>
      <c r="AM40" s="329"/>
    </row>
    <row r="41" spans="1:65" ht="14.1" customHeight="1">
      <c r="A41" s="245"/>
      <c r="B41" s="17"/>
      <c r="AA41" s="1121"/>
      <c r="AB41" s="328"/>
      <c r="AC41" s="326"/>
      <c r="AD41" s="326"/>
      <c r="AE41" s="326"/>
      <c r="AF41" s="326"/>
      <c r="AG41" s="326"/>
      <c r="AH41" s="326"/>
      <c r="AI41" s="326"/>
      <c r="AJ41" s="326"/>
      <c r="AK41" s="326"/>
      <c r="AL41" s="326"/>
      <c r="AM41" s="329"/>
    </row>
    <row r="42" spans="1:65" ht="14.1" customHeight="1">
      <c r="A42" s="245"/>
      <c r="B42" s="14"/>
      <c r="C42" s="245"/>
      <c r="AA42" s="1121"/>
      <c r="AB42" s="328"/>
      <c r="AC42" s="326"/>
      <c r="AD42" s="326"/>
      <c r="AE42" s="326"/>
      <c r="AF42" s="326"/>
      <c r="AG42" s="326"/>
      <c r="AH42" s="326"/>
      <c r="AI42" s="326"/>
      <c r="AJ42" s="326"/>
      <c r="AK42" s="326"/>
      <c r="AL42" s="326"/>
      <c r="AM42" s="329"/>
    </row>
    <row r="43" spans="1:65" ht="14.1" customHeight="1">
      <c r="A43" s="245"/>
      <c r="B43" s="1630" t="s">
        <v>614</v>
      </c>
      <c r="C43" s="1631"/>
      <c r="D43" s="1632" t="s">
        <v>690</v>
      </c>
      <c r="E43" s="1632"/>
      <c r="F43" s="1632"/>
      <c r="G43" s="1632"/>
      <c r="H43" s="1632"/>
      <c r="I43" s="1632"/>
      <c r="J43" s="1632"/>
      <c r="K43" s="1632"/>
      <c r="L43" s="1632"/>
      <c r="M43" s="1632"/>
      <c r="N43" s="1632"/>
      <c r="O43" s="1632"/>
      <c r="P43" s="1632"/>
      <c r="Q43" s="1632"/>
      <c r="R43" s="1632"/>
      <c r="S43" s="1632"/>
      <c r="T43" s="1632"/>
      <c r="U43" s="1632"/>
      <c r="V43" s="1632"/>
      <c r="W43" s="1632"/>
      <c r="X43" s="1632"/>
      <c r="Y43" s="1632"/>
      <c r="Z43" s="1632"/>
      <c r="AA43" s="1121"/>
      <c r="AB43" s="328"/>
      <c r="AC43" s="326"/>
      <c r="AD43" s="326"/>
      <c r="AE43" s="326"/>
      <c r="AF43" s="326"/>
      <c r="AG43" s="326"/>
      <c r="AH43" s="326"/>
      <c r="AI43" s="326"/>
      <c r="AJ43" s="326"/>
      <c r="AK43" s="326"/>
      <c r="AL43" s="326"/>
      <c r="AM43" s="329"/>
    </row>
    <row r="44" spans="1:65" ht="14.1" customHeight="1">
      <c r="A44" s="245"/>
      <c r="B44" s="17"/>
      <c r="D44" s="228" t="s">
        <v>469</v>
      </c>
      <c r="E44" s="1632" t="s">
        <v>691</v>
      </c>
      <c r="F44" s="1632"/>
      <c r="G44" s="1632"/>
      <c r="H44" s="1632"/>
      <c r="I44" s="1632"/>
      <c r="J44" s="1632"/>
      <c r="K44" s="1632"/>
      <c r="L44" s="1632"/>
      <c r="M44" s="1632"/>
      <c r="N44" s="1632"/>
      <c r="O44" s="1632"/>
      <c r="P44" s="1632"/>
      <c r="Q44" s="1632"/>
      <c r="R44" s="1632"/>
      <c r="S44" s="1632"/>
      <c r="T44" s="1632"/>
      <c r="U44" s="1632"/>
      <c r="V44" s="1632"/>
      <c r="W44" s="1632"/>
      <c r="X44" s="1632"/>
      <c r="Y44" s="1632"/>
      <c r="Z44" s="1632"/>
      <c r="AA44" s="1121"/>
      <c r="AB44" s="328"/>
      <c r="AC44" s="326"/>
      <c r="AD44" s="326"/>
      <c r="AE44" s="326"/>
      <c r="AF44" s="326"/>
      <c r="AG44" s="326"/>
      <c r="AH44" s="326"/>
      <c r="AI44" s="326"/>
      <c r="AJ44" s="326"/>
      <c r="AK44" s="326"/>
      <c r="AL44" s="326"/>
      <c r="AM44" s="329"/>
    </row>
    <row r="45" spans="1:65" ht="14.1" customHeight="1">
      <c r="A45" s="245"/>
      <c r="B45" s="14"/>
      <c r="C45" s="245"/>
      <c r="E45" s="12" t="s">
        <v>593</v>
      </c>
      <c r="F45" s="1632" t="s">
        <v>526</v>
      </c>
      <c r="G45" s="1632"/>
      <c r="H45" s="1632"/>
      <c r="I45" s="1632"/>
      <c r="J45" s="1632"/>
      <c r="K45" s="1632"/>
      <c r="L45" s="1632"/>
      <c r="M45" s="1632"/>
      <c r="N45" s="1632"/>
      <c r="O45" s="1632"/>
      <c r="P45" s="1632"/>
      <c r="Q45" s="1632"/>
      <c r="R45" s="1632"/>
      <c r="S45" s="1632"/>
      <c r="T45" s="1632"/>
      <c r="U45" s="1632"/>
      <c r="V45" s="1632"/>
      <c r="W45" s="1632"/>
      <c r="X45" s="1632"/>
      <c r="Y45" s="1632"/>
      <c r="Z45" s="1632"/>
      <c r="AA45" s="1121"/>
      <c r="AB45" s="328"/>
      <c r="AC45" s="326"/>
      <c r="AD45" s="326"/>
      <c r="AE45" s="326"/>
      <c r="AF45" s="326"/>
      <c r="AG45" s="326"/>
      <c r="AH45" s="326"/>
      <c r="AI45" s="326"/>
      <c r="AJ45" s="326"/>
      <c r="AK45" s="326"/>
      <c r="AL45" s="326"/>
      <c r="AM45" s="329"/>
    </row>
    <row r="46" spans="1:65" ht="14.1" customHeight="1">
      <c r="A46" s="245"/>
      <c r="B46" s="17"/>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5"/>
      <c r="AB46" s="328"/>
      <c r="AC46" s="326"/>
      <c r="AD46" s="326"/>
      <c r="AE46" s="326"/>
      <c r="AF46" s="326"/>
      <c r="AG46" s="326"/>
      <c r="AH46" s="326"/>
      <c r="AI46" s="326"/>
      <c r="AJ46" s="326"/>
      <c r="AK46" s="326"/>
      <c r="AL46" s="326"/>
      <c r="AM46" s="329"/>
    </row>
    <row r="47" spans="1:65" ht="14.1" customHeight="1">
      <c r="A47" s="245"/>
      <c r="B47" s="17"/>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5"/>
      <c r="AB47" s="244"/>
      <c r="AC47" s="332"/>
      <c r="AD47" s="332"/>
      <c r="AE47" s="332"/>
      <c r="AF47" s="332"/>
      <c r="AG47" s="332"/>
      <c r="AH47" s="332"/>
      <c r="AI47" s="332"/>
      <c r="AJ47" s="332"/>
      <c r="AK47" s="332"/>
      <c r="AL47" s="332"/>
      <c r="AM47" s="16"/>
      <c r="AS47" s="48"/>
      <c r="AT47" s="48"/>
      <c r="AU47" s="48"/>
      <c r="AV47" s="48"/>
      <c r="AW47" s="48"/>
      <c r="AX47" s="48"/>
      <c r="AY47" s="48"/>
      <c r="AZ47" s="48"/>
      <c r="BA47" s="48"/>
      <c r="BB47" s="48"/>
      <c r="BC47" s="48"/>
      <c r="BD47" s="48"/>
      <c r="BE47" s="48"/>
      <c r="BF47" s="48"/>
      <c r="BG47" s="442"/>
      <c r="BH47" s="48"/>
      <c r="BI47" s="48"/>
      <c r="BJ47" s="48"/>
      <c r="BK47" s="48"/>
      <c r="BL47" s="48"/>
      <c r="BM47" s="188"/>
    </row>
    <row r="48" spans="1:65" ht="14.1" customHeight="1">
      <c r="A48" s="245"/>
      <c r="B48" s="17"/>
      <c r="AA48" s="15"/>
      <c r="AM48" s="16"/>
      <c r="AS48" s="48"/>
      <c r="AT48" s="48"/>
      <c r="AU48" s="48"/>
      <c r="AV48" s="1194"/>
      <c r="AW48" s="1194"/>
      <c r="AX48" s="1194"/>
      <c r="AY48" s="1194"/>
      <c r="AZ48" s="1195"/>
      <c r="BA48" s="1195"/>
      <c r="BB48" s="1194"/>
      <c r="BC48" s="1194"/>
      <c r="BD48" s="1194"/>
      <c r="BE48" s="1194"/>
      <c r="BF48" s="1195"/>
      <c r="BG48" s="1195"/>
      <c r="BH48" s="1194"/>
      <c r="BI48" s="1194"/>
      <c r="BJ48" s="1194"/>
      <c r="BK48" s="1194"/>
      <c r="BL48" s="1195"/>
      <c r="BM48" s="1195"/>
    </row>
    <row r="49" spans="1:65" ht="14.1" customHeight="1">
      <c r="A49" s="245"/>
      <c r="B49" s="1630" t="s">
        <v>600</v>
      </c>
      <c r="C49" s="1631"/>
      <c r="D49" s="1889" t="s">
        <v>830</v>
      </c>
      <c r="E49" s="1889"/>
      <c r="F49" s="1889"/>
      <c r="G49" s="1889"/>
      <c r="H49" s="1889"/>
      <c r="I49" s="1889"/>
      <c r="J49" s="1889"/>
      <c r="K49" s="1889"/>
      <c r="L49" s="1889"/>
      <c r="M49" s="1889"/>
      <c r="N49" s="1889"/>
      <c r="O49" s="1889"/>
      <c r="P49" s="1889"/>
      <c r="Q49" s="1889"/>
      <c r="R49" s="1889"/>
      <c r="S49" s="1889"/>
      <c r="T49" s="1889"/>
      <c r="U49" s="1889"/>
      <c r="V49" s="1889"/>
      <c r="W49" s="1889"/>
      <c r="X49" s="1889"/>
      <c r="Y49" s="1889"/>
      <c r="Z49" s="1889"/>
      <c r="AA49" s="15"/>
      <c r="AB49" s="239" t="s">
        <v>124</v>
      </c>
      <c r="AC49" s="1638" t="s">
        <v>887</v>
      </c>
      <c r="AD49" s="1638"/>
      <c r="AE49" s="1638"/>
      <c r="AF49" s="1638"/>
      <c r="AG49" s="1638"/>
      <c r="AH49" s="1638"/>
      <c r="AI49" s="1638"/>
      <c r="AJ49" s="1638"/>
      <c r="AK49" s="1638"/>
      <c r="AL49" s="1638"/>
      <c r="AM49" s="280"/>
      <c r="AS49" s="48"/>
      <c r="AT49" s="48"/>
      <c r="AU49" s="48"/>
      <c r="AV49" s="1196"/>
      <c r="AW49" s="1196"/>
      <c r="AX49" s="1196"/>
      <c r="AY49" s="1196"/>
      <c r="AZ49" s="1195"/>
      <c r="BA49" s="1195"/>
      <c r="BB49" s="1196"/>
      <c r="BC49" s="1196"/>
      <c r="BD49" s="1196"/>
      <c r="BE49" s="1196"/>
      <c r="BF49" s="1195"/>
      <c r="BG49" s="1195"/>
      <c r="BH49" s="1196"/>
      <c r="BI49" s="1196"/>
      <c r="BJ49" s="1196"/>
      <c r="BK49" s="1196"/>
      <c r="BL49" s="1195"/>
      <c r="BM49" s="1195"/>
    </row>
    <row r="50" spans="1:65" ht="14.1" customHeight="1">
      <c r="A50" s="245"/>
      <c r="B50" s="17"/>
      <c r="AA50" s="15"/>
      <c r="AB50" s="157"/>
      <c r="AC50" s="1638"/>
      <c r="AD50" s="1638"/>
      <c r="AE50" s="1638"/>
      <c r="AF50" s="1638"/>
      <c r="AG50" s="1638"/>
      <c r="AH50" s="1638"/>
      <c r="AI50" s="1638"/>
      <c r="AJ50" s="1638"/>
      <c r="AK50" s="1638"/>
      <c r="AL50" s="1638"/>
      <c r="AM50" s="16"/>
      <c r="AS50" s="48"/>
      <c r="AT50" s="48"/>
      <c r="AU50" s="48"/>
      <c r="AV50" s="1196"/>
      <c r="AW50" s="1196"/>
      <c r="AX50" s="1196"/>
      <c r="AY50" s="1196"/>
      <c r="AZ50" s="1195"/>
      <c r="BA50" s="1195"/>
      <c r="BB50" s="1196"/>
      <c r="BC50" s="1196"/>
      <c r="BD50" s="1196"/>
      <c r="BE50" s="1196"/>
      <c r="BF50" s="1195"/>
      <c r="BG50" s="1195"/>
      <c r="BH50" s="1196"/>
      <c r="BI50" s="1196"/>
      <c r="BJ50" s="1196"/>
      <c r="BK50" s="1196"/>
      <c r="BL50" s="1195"/>
      <c r="BM50" s="1195"/>
    </row>
    <row r="51" spans="1:65" ht="14.1" customHeight="1">
      <c r="A51" s="245"/>
      <c r="B51" s="981"/>
      <c r="D51" s="228" t="s">
        <v>36</v>
      </c>
      <c r="E51" s="1632" t="s">
        <v>744</v>
      </c>
      <c r="F51" s="1632"/>
      <c r="G51" s="1632"/>
      <c r="H51" s="1632"/>
      <c r="I51" s="1632"/>
      <c r="J51" s="1632"/>
      <c r="K51" s="1632"/>
      <c r="L51" s="1632"/>
      <c r="M51" s="1632"/>
      <c r="N51" s="1632"/>
      <c r="O51" s="1632"/>
      <c r="P51" s="1632"/>
      <c r="Q51" s="1632"/>
      <c r="R51" s="1632"/>
      <c r="S51" s="1632"/>
      <c r="T51" s="1632"/>
      <c r="U51" s="1632"/>
      <c r="V51" s="1632"/>
      <c r="W51" s="1632"/>
      <c r="X51" s="1632"/>
      <c r="Y51" s="1632"/>
      <c r="Z51" s="1632"/>
      <c r="AA51" s="15"/>
      <c r="AB51" s="244" t="s">
        <v>124</v>
      </c>
      <c r="AC51" s="1851" t="s">
        <v>1011</v>
      </c>
      <c r="AD51" s="1851"/>
      <c r="AE51" s="1851"/>
      <c r="AF51" s="1851"/>
      <c r="AG51" s="1851"/>
      <c r="AH51" s="1851"/>
      <c r="AI51" s="1851"/>
      <c r="AJ51" s="1851"/>
      <c r="AK51" s="1851"/>
      <c r="AL51" s="1851"/>
      <c r="AM51" s="16"/>
      <c r="AS51" s="48"/>
      <c r="AT51" s="48"/>
      <c r="AU51" s="48"/>
      <c r="AV51" s="1196"/>
      <c r="AW51" s="1196"/>
      <c r="AX51" s="1196"/>
      <c r="AY51" s="1196"/>
      <c r="AZ51" s="1195"/>
      <c r="BA51" s="1195"/>
      <c r="BB51" s="1196"/>
      <c r="BC51" s="1196"/>
      <c r="BD51" s="1196"/>
      <c r="BE51" s="1196"/>
      <c r="BF51" s="1195"/>
      <c r="BG51" s="1195"/>
      <c r="BH51" s="1196"/>
      <c r="BI51" s="1196"/>
      <c r="BJ51" s="1196"/>
      <c r="BK51" s="1196"/>
      <c r="BL51" s="1195"/>
      <c r="BM51" s="1195"/>
    </row>
    <row r="52" spans="1:65" ht="14.1" customHeight="1">
      <c r="A52" s="245"/>
      <c r="B52" s="14"/>
      <c r="C52" s="245"/>
      <c r="F52" s="245"/>
      <c r="G52" s="245"/>
      <c r="H52" s="245"/>
      <c r="I52" s="245"/>
      <c r="J52" s="245"/>
      <c r="K52" s="245"/>
      <c r="L52" s="245"/>
      <c r="M52" s="245"/>
      <c r="N52" s="245"/>
      <c r="O52" s="245"/>
      <c r="P52" s="245"/>
      <c r="Q52" s="245"/>
      <c r="R52" s="245"/>
      <c r="S52" s="245"/>
      <c r="T52" s="257"/>
      <c r="U52" s="257"/>
      <c r="V52" s="1"/>
      <c r="W52" s="263"/>
      <c r="X52" s="263"/>
      <c r="Y52" s="245"/>
      <c r="Z52" s="245"/>
      <c r="AA52" s="15"/>
      <c r="AB52" s="978"/>
      <c r="AC52" s="1638" t="s">
        <v>1012</v>
      </c>
      <c r="AD52" s="1638"/>
      <c r="AE52" s="1638"/>
      <c r="AF52" s="1638"/>
      <c r="AG52" s="1638"/>
      <c r="AH52" s="1638"/>
      <c r="AI52" s="1638"/>
      <c r="AJ52" s="1638"/>
      <c r="AK52" s="1638"/>
      <c r="AL52" s="1638"/>
      <c r="AM52" s="16"/>
    </row>
    <row r="53" spans="1:65" ht="14.1" customHeight="1">
      <c r="A53" s="245"/>
      <c r="B53" s="14"/>
      <c r="D53" s="228" t="s">
        <v>33</v>
      </c>
      <c r="E53" s="1632" t="s">
        <v>745</v>
      </c>
      <c r="F53" s="1632"/>
      <c r="G53" s="1632"/>
      <c r="H53" s="1632"/>
      <c r="I53" s="1632"/>
      <c r="J53" s="1632"/>
      <c r="K53" s="1632"/>
      <c r="L53" s="1632"/>
      <c r="M53" s="1632"/>
      <c r="N53" s="1632"/>
      <c r="O53" s="1632"/>
      <c r="P53" s="1632"/>
      <c r="Q53" s="1632"/>
      <c r="R53" s="1632"/>
      <c r="S53" s="1632"/>
      <c r="T53" s="1632"/>
      <c r="U53" s="1632"/>
      <c r="V53" s="1632"/>
      <c r="W53" s="1632"/>
      <c r="X53" s="1632"/>
      <c r="Y53" s="1632"/>
      <c r="Z53" s="1632"/>
      <c r="AA53" s="443"/>
      <c r="AB53" s="157"/>
      <c r="AC53" s="1638"/>
      <c r="AD53" s="1638"/>
      <c r="AE53" s="1638"/>
      <c r="AF53" s="1638"/>
      <c r="AG53" s="1638"/>
      <c r="AH53" s="1638"/>
      <c r="AI53" s="1638"/>
      <c r="AJ53" s="1638"/>
      <c r="AK53" s="1638"/>
      <c r="AL53" s="1638"/>
      <c r="AM53" s="16"/>
    </row>
    <row r="54" spans="1:65" ht="14.1" customHeight="1">
      <c r="A54" s="245"/>
      <c r="B54" s="14"/>
      <c r="D54" s="245"/>
      <c r="H54" s="257"/>
      <c r="I54" s="257"/>
      <c r="J54" s="3"/>
      <c r="K54" s="6"/>
      <c r="L54" s="6"/>
      <c r="M54" s="265"/>
      <c r="N54" s="245"/>
      <c r="O54" s="245"/>
      <c r="P54" s="245"/>
      <c r="Q54" s="245"/>
      <c r="R54" s="245"/>
      <c r="S54" s="257"/>
      <c r="T54" s="257"/>
      <c r="U54" s="1"/>
      <c r="V54" s="263"/>
      <c r="W54" s="263"/>
      <c r="X54" s="245"/>
      <c r="Y54" s="245"/>
      <c r="Z54" s="245"/>
      <c r="AA54" s="15"/>
      <c r="AM54" s="16"/>
    </row>
    <row r="55" spans="1:65" ht="14.1" customHeight="1">
      <c r="A55" s="245"/>
      <c r="B55" s="14"/>
      <c r="C55" s="245"/>
      <c r="D55" s="228" t="s">
        <v>593</v>
      </c>
      <c r="E55" s="1632" t="s">
        <v>527</v>
      </c>
      <c r="F55" s="1632"/>
      <c r="G55" s="1632"/>
      <c r="H55" s="1632"/>
      <c r="I55" s="1632"/>
      <c r="J55" s="1632"/>
      <c r="K55" s="1632"/>
      <c r="L55" s="1632"/>
      <c r="M55" s="1632"/>
      <c r="N55" s="1632"/>
      <c r="O55" s="1632"/>
      <c r="P55" s="1632"/>
      <c r="Q55" s="1632"/>
      <c r="R55" s="1632"/>
      <c r="S55" s="1632"/>
      <c r="T55" s="1632"/>
      <c r="U55" s="1632"/>
      <c r="V55" s="1632"/>
      <c r="W55" s="1632"/>
      <c r="X55" s="1632"/>
      <c r="Y55" s="1632"/>
      <c r="Z55" s="1632"/>
      <c r="AA55" s="15"/>
      <c r="AM55" s="16"/>
    </row>
    <row r="56" spans="1:65" ht="14.1" customHeight="1">
      <c r="A56" s="245"/>
      <c r="B56" s="981"/>
      <c r="F56" s="1635" t="s">
        <v>528</v>
      </c>
      <c r="G56" s="1635"/>
      <c r="H56" s="1635"/>
      <c r="I56" s="1635"/>
      <c r="J56" s="1635"/>
      <c r="K56" s="1635"/>
      <c r="L56" s="958"/>
      <c r="M56" s="48"/>
      <c r="O56" s="1635" t="s">
        <v>529</v>
      </c>
      <c r="P56" s="1635"/>
      <c r="Q56" s="1635"/>
      <c r="R56" s="1635"/>
      <c r="S56" s="1635"/>
      <c r="T56" s="1635"/>
      <c r="U56" s="1635"/>
      <c r="V56" s="1635"/>
      <c r="W56" s="1635"/>
      <c r="X56" s="245"/>
      <c r="Y56" s="245"/>
      <c r="Z56" s="245"/>
      <c r="AA56" s="1121"/>
      <c r="AM56" s="16"/>
    </row>
    <row r="57" spans="1:65" ht="14.1" customHeight="1">
      <c r="A57" s="245"/>
      <c r="B57" s="14"/>
      <c r="C57" s="59"/>
      <c r="F57" s="1635" t="s">
        <v>530</v>
      </c>
      <c r="G57" s="1635"/>
      <c r="H57" s="1635"/>
      <c r="I57" s="1635"/>
      <c r="J57" s="1635"/>
      <c r="K57" s="1635"/>
      <c r="L57" s="958"/>
      <c r="M57" s="48"/>
      <c r="O57" s="1635" t="s">
        <v>531</v>
      </c>
      <c r="P57" s="1635"/>
      <c r="Q57" s="1635"/>
      <c r="R57" s="1635"/>
      <c r="S57" s="1635"/>
      <c r="T57" s="1635"/>
      <c r="U57" s="1635"/>
      <c r="V57" s="1635"/>
      <c r="W57" s="1635"/>
      <c r="X57" s="245"/>
      <c r="Y57" s="245"/>
      <c r="Z57" s="245"/>
      <c r="AA57" s="1121"/>
      <c r="AM57" s="16"/>
    </row>
    <row r="58" spans="1:65" ht="14.1" customHeight="1">
      <c r="A58" s="245"/>
      <c r="B58" s="14"/>
      <c r="C58" s="245"/>
      <c r="F58" s="1635" t="s">
        <v>532</v>
      </c>
      <c r="G58" s="1635"/>
      <c r="H58" s="1635"/>
      <c r="I58" s="1635"/>
      <c r="J58" s="1635"/>
      <c r="K58" s="1635"/>
      <c r="L58" s="958"/>
      <c r="T58" s="257"/>
      <c r="U58" s="1"/>
      <c r="V58" s="263"/>
      <c r="W58" s="263"/>
      <c r="X58" s="245"/>
      <c r="Y58" s="245"/>
      <c r="Z58" s="245"/>
      <c r="AA58" s="1121"/>
      <c r="AM58" s="16"/>
    </row>
    <row r="59" spans="1:65" ht="14.1" customHeight="1">
      <c r="A59" s="245"/>
      <c r="B59" s="14"/>
      <c r="C59" s="245"/>
      <c r="F59" s="1635" t="s">
        <v>157</v>
      </c>
      <c r="G59" s="1635"/>
      <c r="H59" s="1635"/>
      <c r="I59" s="1197"/>
      <c r="J59" s="2941"/>
      <c r="K59" s="2941"/>
      <c r="L59" s="2941"/>
      <c r="M59" s="2941"/>
      <c r="N59" s="2941"/>
      <c r="O59" s="2941"/>
      <c r="P59" s="2941"/>
      <c r="Q59" s="2941"/>
      <c r="R59" s="2941"/>
      <c r="S59" s="2941"/>
      <c r="T59" s="2941"/>
      <c r="U59" s="2941"/>
      <c r="V59" s="2941"/>
      <c r="W59" s="2941"/>
      <c r="X59" s="2941"/>
      <c r="Y59" s="2941"/>
      <c r="Z59" s="2941"/>
      <c r="AA59" s="59"/>
      <c r="AB59" s="11"/>
      <c r="AM59" s="16"/>
    </row>
    <row r="60" spans="1:65" ht="14.1" customHeight="1">
      <c r="A60" s="245"/>
      <c r="B60" s="14"/>
      <c r="C60" s="245"/>
      <c r="I60" s="1197"/>
      <c r="J60" s="2941"/>
      <c r="K60" s="2941"/>
      <c r="L60" s="2941"/>
      <c r="M60" s="2941"/>
      <c r="N60" s="2941"/>
      <c r="O60" s="2941"/>
      <c r="P60" s="2941"/>
      <c r="Q60" s="2941"/>
      <c r="R60" s="2941"/>
      <c r="S60" s="2941"/>
      <c r="T60" s="2941"/>
      <c r="U60" s="2941"/>
      <c r="V60" s="2941"/>
      <c r="W60" s="2941"/>
      <c r="X60" s="2941"/>
      <c r="Y60" s="2941"/>
      <c r="Z60" s="2941"/>
      <c r="AA60" s="59"/>
      <c r="AB60" s="1198"/>
      <c r="AC60" s="1003"/>
      <c r="AD60" s="1003"/>
      <c r="AE60" s="1003"/>
      <c r="AF60" s="1003"/>
      <c r="AG60" s="1003"/>
      <c r="AH60" s="1003"/>
      <c r="AI60" s="1003"/>
      <c r="AJ60" s="1003"/>
      <c r="AK60" s="245"/>
      <c r="AL60" s="245"/>
      <c r="AM60" s="13"/>
    </row>
    <row r="61" spans="1:65" ht="14.1" customHeight="1" thickBot="1">
      <c r="A61" s="245"/>
      <c r="B61" s="1122"/>
      <c r="C61" s="1169"/>
      <c r="D61" s="1169"/>
      <c r="E61" s="1169"/>
      <c r="F61" s="1169"/>
      <c r="G61" s="1169"/>
      <c r="H61" s="1169"/>
      <c r="I61" s="1169"/>
      <c r="J61" s="1169"/>
      <c r="K61" s="1169"/>
      <c r="L61" s="1169"/>
      <c r="M61" s="8"/>
      <c r="N61" s="1169"/>
      <c r="O61" s="1169"/>
      <c r="P61" s="1169"/>
      <c r="Q61" s="1169"/>
      <c r="R61" s="8"/>
      <c r="S61" s="1169"/>
      <c r="T61" s="1169"/>
      <c r="U61" s="1169"/>
      <c r="V61" s="1169"/>
      <c r="W61" s="1169"/>
      <c r="X61" s="1169"/>
      <c r="Y61" s="1169"/>
      <c r="Z61" s="1169"/>
      <c r="AA61" s="1188"/>
      <c r="AB61" s="1169"/>
      <c r="AC61" s="1169"/>
      <c r="AD61" s="1169"/>
      <c r="AE61" s="1169"/>
      <c r="AF61" s="1169"/>
      <c r="AG61" s="1169"/>
      <c r="AH61" s="1169"/>
      <c r="AI61" s="1169"/>
      <c r="AJ61" s="1169"/>
      <c r="AK61" s="1169"/>
      <c r="AL61" s="1169"/>
      <c r="AM61" s="180"/>
    </row>
    <row r="62" spans="1:65" ht="14.1" customHeight="1">
      <c r="A62" s="245"/>
      <c r="B62" s="245"/>
      <c r="C62" s="245"/>
      <c r="D62" s="245"/>
      <c r="E62" s="245"/>
      <c r="F62" s="245"/>
      <c r="G62" s="245"/>
      <c r="H62" s="245"/>
      <c r="I62" s="245"/>
      <c r="J62" s="245"/>
      <c r="K62" s="245"/>
      <c r="L62" s="245"/>
      <c r="N62" s="245"/>
      <c r="O62" s="245"/>
      <c r="P62" s="245"/>
      <c r="Q62" s="245"/>
      <c r="S62" s="245"/>
      <c r="T62" s="245"/>
      <c r="U62" s="245"/>
      <c r="V62" s="245"/>
      <c r="W62" s="245"/>
      <c r="X62" s="245"/>
      <c r="Y62" s="245"/>
      <c r="Z62" s="245"/>
      <c r="AA62" s="245"/>
      <c r="AB62" s="245"/>
      <c r="AC62" s="245"/>
      <c r="AD62" s="245"/>
      <c r="AE62" s="245"/>
      <c r="AF62" s="245"/>
      <c r="AG62" s="245"/>
      <c r="AH62" s="245"/>
      <c r="AI62" s="245"/>
      <c r="AJ62" s="245"/>
      <c r="AK62" s="245"/>
      <c r="AL62" s="245"/>
      <c r="AM62" s="29"/>
    </row>
    <row r="63" spans="1:65" ht="14.1" customHeight="1">
      <c r="C63" s="245"/>
      <c r="F63" s="1003"/>
      <c r="G63" s="1003"/>
      <c r="H63" s="1003"/>
      <c r="I63" s="1003"/>
      <c r="J63" s="1003"/>
      <c r="K63" s="1003"/>
      <c r="L63" s="1003"/>
      <c r="M63" s="1003"/>
      <c r="N63" s="1003"/>
      <c r="O63" s="1003"/>
      <c r="Q63" s="1003"/>
      <c r="R63" s="1003"/>
      <c r="U63" s="2"/>
      <c r="X63" s="245"/>
      <c r="Y63" s="245"/>
      <c r="Z63" s="245"/>
      <c r="AA63" s="245"/>
      <c r="AM63" s="29"/>
    </row>
    <row r="64" spans="1:65" ht="14.1" customHeight="1">
      <c r="C64" s="245"/>
      <c r="E64" s="1003"/>
      <c r="F64" s="1003"/>
      <c r="G64" s="1003"/>
      <c r="H64" s="1003"/>
      <c r="I64" s="1003"/>
      <c r="J64" s="1003"/>
      <c r="K64" s="1003"/>
      <c r="L64" s="1003"/>
      <c r="M64" s="1003"/>
      <c r="N64" s="1003"/>
      <c r="O64" s="1003"/>
      <c r="P64" s="1003"/>
      <c r="Q64" s="245"/>
      <c r="R64" s="257"/>
      <c r="S64" s="257"/>
      <c r="T64" s="1"/>
      <c r="U64" s="263"/>
      <c r="V64" s="263"/>
      <c r="W64" s="245"/>
      <c r="X64" s="245"/>
      <c r="Y64" s="245"/>
      <c r="Z64" s="245"/>
      <c r="AM64" s="29"/>
    </row>
    <row r="65" spans="3:27" ht="14.1" customHeight="1">
      <c r="C65" s="245"/>
      <c r="D65" s="1003"/>
      <c r="E65" s="1003"/>
      <c r="G65" s="1003"/>
      <c r="H65" s="1003"/>
      <c r="I65" s="1003"/>
      <c r="J65" s="1003"/>
      <c r="K65" s="1003"/>
      <c r="L65" s="1003"/>
      <c r="N65" s="1003"/>
      <c r="O65" s="1003"/>
      <c r="P65" s="1003"/>
      <c r="R65" s="3"/>
      <c r="S65" s="3"/>
      <c r="T65" s="3"/>
      <c r="U65" s="3"/>
      <c r="V65" s="3"/>
      <c r="W65" s="3"/>
      <c r="X65" s="3"/>
      <c r="Y65" s="245"/>
      <c r="Z65" s="245"/>
      <c r="AA65" s="245"/>
    </row>
    <row r="66" spans="3:27" ht="14.1" customHeight="1"/>
    <row r="67" spans="3:27" ht="14.1" customHeight="1"/>
    <row r="68" spans="3:27" ht="14.1" customHeight="1"/>
    <row r="69" spans="3:27" ht="14.1" customHeight="1"/>
    <row r="70" spans="3:27" ht="14.1" customHeight="1"/>
    <row r="71" spans="3:27" ht="14.1" customHeight="1"/>
    <row r="72" spans="3:27" ht="14.1" customHeight="1"/>
  </sheetData>
  <sheetProtection algorithmName="SHA-512" hashValue="qBHzrDYLZY70oRujsisWRjwNjbaX6PgqxGtjnmAYF1CJbpbzYW7NHpiAMxm+AjQAsxwNWHzOXICoVINoO6mTtA==" saltValue="bLrp8QzQuQxEe2RI4oJugg==" spinCount="100000" sheet="1" formatCells="0" formatColumns="0" formatRows="0" insertColumns="0" insertRows="0"/>
  <mergeCells count="64">
    <mergeCell ref="F58:K58"/>
    <mergeCell ref="F59:H59"/>
    <mergeCell ref="J59:Z60"/>
    <mergeCell ref="E55:Z55"/>
    <mergeCell ref="F56:K56"/>
    <mergeCell ref="O56:W56"/>
    <mergeCell ref="F57:K57"/>
    <mergeCell ref="O57:W57"/>
    <mergeCell ref="AC49:AL50"/>
    <mergeCell ref="AC51:AL51"/>
    <mergeCell ref="AC52:AL53"/>
    <mergeCell ref="E51:Z51"/>
    <mergeCell ref="E53:Z53"/>
    <mergeCell ref="E44:Z44"/>
    <mergeCell ref="F45:Z45"/>
    <mergeCell ref="F46:Z47"/>
    <mergeCell ref="B49:C49"/>
    <mergeCell ref="D49:Z49"/>
    <mergeCell ref="B40:C40"/>
    <mergeCell ref="D40:Z40"/>
    <mergeCell ref="AC40:AL40"/>
    <mergeCell ref="B43:C43"/>
    <mergeCell ref="D43:Z43"/>
    <mergeCell ref="B35:C35"/>
    <mergeCell ref="D35:Z35"/>
    <mergeCell ref="AC35:AL35"/>
    <mergeCell ref="AC36:AL38"/>
    <mergeCell ref="E36:Z37"/>
    <mergeCell ref="AB17:AM19"/>
    <mergeCell ref="AB20:AM21"/>
    <mergeCell ref="AC22:AL22"/>
    <mergeCell ref="AC23:AL23"/>
    <mergeCell ref="AC7:AL7"/>
    <mergeCell ref="AC8:AL8"/>
    <mergeCell ref="AB9:AM10"/>
    <mergeCell ref="AB11:AM14"/>
    <mergeCell ref="AB15:AM16"/>
    <mergeCell ref="B22:C22"/>
    <mergeCell ref="D22:Z23"/>
    <mergeCell ref="E13:J13"/>
    <mergeCell ref="M13:P13"/>
    <mergeCell ref="S13:U13"/>
    <mergeCell ref="X13:Z13"/>
    <mergeCell ref="A1:AM1"/>
    <mergeCell ref="B3:AA3"/>
    <mergeCell ref="AB3:AM3"/>
    <mergeCell ref="B5:C5"/>
    <mergeCell ref="D5:Z5"/>
    <mergeCell ref="E29:Z30"/>
    <mergeCell ref="F32:Z33"/>
    <mergeCell ref="B6:C6"/>
    <mergeCell ref="D6:Z6"/>
    <mergeCell ref="AC5:AL6"/>
    <mergeCell ref="D25:Z25"/>
    <mergeCell ref="E26:Z27"/>
    <mergeCell ref="E12:Z12"/>
    <mergeCell ref="B9:C9"/>
    <mergeCell ref="D9:Z10"/>
    <mergeCell ref="D11:Z11"/>
    <mergeCell ref="E19:Z20"/>
    <mergeCell ref="E16:Z16"/>
    <mergeCell ref="E14:J14"/>
    <mergeCell ref="M14:P14"/>
    <mergeCell ref="S14:U14"/>
  </mergeCells>
  <phoneticPr fontId="4"/>
  <conditionalFormatting sqref="F32">
    <cfRule type="containsBlanks" dxfId="71" priority="3">
      <formula>LEN(TRIM(F32))=0</formula>
    </cfRule>
  </conditionalFormatting>
  <conditionalFormatting sqref="F46">
    <cfRule type="containsBlanks" dxfId="70" priority="2">
      <formula>LEN(TRIM(F46))=0</formula>
    </cfRule>
  </conditionalFormatting>
  <conditionalFormatting sqref="J59">
    <cfRule type="containsBlanks" dxfId="69"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9770" r:id="rId4" name="Check Box 42">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969771" r:id="rId5" name="Check Box 43">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969777" r:id="rId6" name="Check Box 49">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969778" r:id="rId7" name="Check Box 50">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969779"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969780" r:id="rId9" name="Check Box 52">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969781" r:id="rId10" name="Check Box 53">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969782" r:id="rId11" name="Check Box 54">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969783" r:id="rId12" name="Check Box 55">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969784" r:id="rId13" name="Check Box 56">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969785" r:id="rId14" name="Check Box 57">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969786" r:id="rId15" name="Check Box 58">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969787" r:id="rId16" name="Check Box 59">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969788" r:id="rId17" name="Check Box 60">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969789" r:id="rId18" name="Check Box 61">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969790" r:id="rId19" name="Check Box 62">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969791" r:id="rId20" name="Check Box 63">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969792" r:id="rId21" name="Check Box 64">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969793" r:id="rId22" name="Check Box 65">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969794" r:id="rId23" name="Check Box 66">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2" r:id="rId24" name="Check Box 17">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3" r:id="rId25" name="Check Box 18">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5" r:id="rId26" name="Check Box 67">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969796" r:id="rId27" name="Check Box 68">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969797" r:id="rId28" name="Check Box 69">
              <controlPr defaultSize="0" autoFill="0" autoLine="0" autoPict="0">
                <anchor moveWithCells="1" sizeWithCells="1">
                  <from>
                    <xdr:col>18</xdr:col>
                    <xdr:colOff>171450</xdr:colOff>
                    <xdr:row>42</xdr:row>
                    <xdr:rowOff>152400</xdr:rowOff>
                  </from>
                  <to>
                    <xdr:col>22</xdr:col>
                    <xdr:colOff>114300</xdr:colOff>
                    <xdr:row>44</xdr:row>
                    <xdr:rowOff>57150</xdr:rowOff>
                  </to>
                </anchor>
              </controlPr>
            </control>
          </mc:Choice>
        </mc:AlternateContent>
        <mc:AlternateContent xmlns:mc="http://schemas.openxmlformats.org/markup-compatibility/2006">
          <mc:Choice Requires="x14">
            <control shapeId="969798" r:id="rId29" name="Check Box 70">
              <controlPr defaultSize="0" autoFill="0" autoLine="0" autoPict="0">
                <anchor moveWithCells="1" sizeWithCells="1">
                  <from>
                    <xdr:col>22</xdr:col>
                    <xdr:colOff>142875</xdr:colOff>
                    <xdr:row>42</xdr:row>
                    <xdr:rowOff>152400</xdr:rowOff>
                  </from>
                  <to>
                    <xdr:col>26</xdr:col>
                    <xdr:colOff>76200</xdr:colOff>
                    <xdr:row>44</xdr:row>
                    <xdr:rowOff>57150</xdr:rowOff>
                  </to>
                </anchor>
              </controlPr>
            </control>
          </mc:Choice>
        </mc:AlternateContent>
        <mc:AlternateContent xmlns:mc="http://schemas.openxmlformats.org/markup-compatibility/2006">
          <mc:Choice Requires="x14">
            <control shapeId="969800" r:id="rId30" name="Check Box 72">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969801" r:id="rId31" name="Check Box 73">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969802"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969803" r:id="rId33" name="Check Box 75">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969804" r:id="rId34" name="Check Box 76">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969805" r:id="rId35" name="Check Box 77">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969806" r:id="rId36" name="Check Box 78">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969807" r:id="rId37" name="Check Box 79">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969809" r:id="rId38" name="Check Box 81">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969810" r:id="rId39" name="Check Box 82">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969811" r:id="rId40" name="Check Box 83">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969812" r:id="rId41" name="Check Box 84">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969813" r:id="rId42" name="Check Box 85">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969814" r:id="rId43" name="Check Box 86">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969815" r:id="rId44" name="Check Box 87">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969816" r:id="rId45" name="Check Box 88">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A0DD4-93EE-4449-AD16-AFC82D6E294B}">
  <sheetPr codeName="Sheet23">
    <tabColor rgb="FFFFC000"/>
  </sheetPr>
  <dimension ref="A1:BP94"/>
  <sheetViews>
    <sheetView showGridLines="0" view="pageBreakPreview" topLeftCell="A28" zoomScaleNormal="100" zoomScaleSheetLayoutView="100" workbookViewId="0">
      <selection activeCell="AB53" sqref="AB53"/>
    </sheetView>
  </sheetViews>
  <sheetFormatPr defaultColWidth="8" defaultRowHeight="12"/>
  <cols>
    <col min="1" max="1" width="1.375" style="12" customWidth="1"/>
    <col min="2" max="2" width="1.625" style="12" customWidth="1"/>
    <col min="3" max="40" width="2.375" style="12" customWidth="1"/>
    <col min="41" max="58" width="2.625" style="12" customWidth="1"/>
    <col min="59" max="16384" width="8" style="12"/>
  </cols>
  <sheetData>
    <row r="1" spans="1:45" ht="14.1" customHeight="1">
      <c r="A1" s="1770" t="s">
        <v>1536</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O1" s="382"/>
      <c r="AP1" s="382"/>
      <c r="AQ1" s="382"/>
      <c r="AR1" s="382"/>
      <c r="AS1" s="382"/>
    </row>
    <row r="2" spans="1:45" ht="5.0999999999999996" customHeight="1" thickBot="1"/>
    <row r="3" spans="1:45" ht="14.1" customHeight="1">
      <c r="B3" s="1769" t="s">
        <v>1391</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2780" t="s">
        <v>115</v>
      </c>
      <c r="AC3" s="2781"/>
      <c r="AD3" s="2781"/>
      <c r="AE3" s="2781"/>
      <c r="AF3" s="2781"/>
      <c r="AG3" s="2781"/>
      <c r="AH3" s="2781"/>
      <c r="AI3" s="2781"/>
      <c r="AJ3" s="2781"/>
      <c r="AK3" s="2781"/>
      <c r="AL3" s="2781"/>
      <c r="AM3" s="2781"/>
    </row>
    <row r="4" spans="1:45" ht="5.25" customHeight="1">
      <c r="B4" s="187"/>
      <c r="C4" s="50"/>
      <c r="D4" s="50"/>
      <c r="E4" s="50"/>
      <c r="F4" s="50"/>
      <c r="G4" s="50"/>
      <c r="H4" s="50"/>
      <c r="I4" s="50"/>
      <c r="J4" s="50"/>
      <c r="K4" s="50"/>
      <c r="L4" s="50"/>
      <c r="M4" s="50"/>
      <c r="N4" s="50"/>
      <c r="O4" s="50"/>
      <c r="P4" s="50"/>
      <c r="Q4" s="50"/>
      <c r="R4" s="50"/>
      <c r="S4" s="50"/>
      <c r="T4" s="50"/>
      <c r="U4" s="50"/>
      <c r="V4" s="50"/>
      <c r="W4" s="50"/>
      <c r="X4" s="50"/>
      <c r="Y4" s="50"/>
      <c r="Z4" s="50"/>
      <c r="AA4" s="50"/>
      <c r="AB4" s="167"/>
      <c r="AC4" s="51"/>
      <c r="AD4" s="51"/>
      <c r="AE4" s="51"/>
      <c r="AF4" s="51"/>
      <c r="AG4" s="51"/>
      <c r="AH4" s="51"/>
      <c r="AI4" s="51"/>
      <c r="AJ4" s="51"/>
      <c r="AK4" s="51"/>
      <c r="AL4" s="51"/>
      <c r="AM4" s="427"/>
    </row>
    <row r="5" spans="1:45" ht="14.1" customHeight="1">
      <c r="A5" s="245"/>
      <c r="B5" s="1162"/>
      <c r="C5" s="1199"/>
      <c r="D5" s="228" t="s">
        <v>39</v>
      </c>
      <c r="E5" s="1632" t="s">
        <v>813</v>
      </c>
      <c r="F5" s="1632"/>
      <c r="G5" s="1632"/>
      <c r="H5" s="1632"/>
      <c r="I5" s="1632"/>
      <c r="J5" s="1632"/>
      <c r="K5" s="1632"/>
      <c r="L5" s="1632"/>
      <c r="M5" s="1632"/>
      <c r="N5" s="1632"/>
      <c r="O5" s="1632"/>
      <c r="P5" s="1632"/>
      <c r="Q5" s="1632"/>
      <c r="R5" s="1632"/>
      <c r="S5" s="1632"/>
      <c r="T5" s="1632"/>
      <c r="U5" s="1632"/>
      <c r="V5" s="1632"/>
      <c r="W5" s="1632"/>
      <c r="X5" s="1632"/>
      <c r="Y5" s="1632"/>
      <c r="Z5" s="1632"/>
      <c r="AA5" s="245"/>
      <c r="AB5" s="244"/>
      <c r="AC5" s="4"/>
      <c r="AD5" s="4"/>
      <c r="AE5" s="4"/>
      <c r="AF5" s="4"/>
      <c r="AG5" s="4"/>
      <c r="AH5" s="4"/>
      <c r="AI5" s="4"/>
      <c r="AJ5" s="4"/>
      <c r="AK5" s="4"/>
      <c r="AL5" s="4"/>
      <c r="AM5" s="13"/>
    </row>
    <row r="6" spans="1:45" ht="14.1" customHeight="1">
      <c r="A6" s="245"/>
      <c r="B6" s="1162"/>
      <c r="C6" s="1199"/>
      <c r="G6" s="940"/>
      <c r="H6" s="940"/>
      <c r="I6" s="940"/>
      <c r="J6" s="940"/>
      <c r="K6" s="940"/>
      <c r="L6" s="940"/>
      <c r="M6" s="940"/>
      <c r="N6" s="940"/>
      <c r="O6" s="940"/>
      <c r="P6" s="940"/>
      <c r="Q6" s="940"/>
      <c r="R6" s="940"/>
      <c r="S6" s="940"/>
      <c r="T6" s="940"/>
      <c r="U6" s="940"/>
      <c r="V6" s="940"/>
      <c r="W6" s="940"/>
      <c r="X6" s="940"/>
      <c r="Y6" s="940"/>
      <c r="Z6" s="245"/>
      <c r="AA6" s="245"/>
      <c r="AB6" s="244"/>
      <c r="AC6" s="264"/>
      <c r="AD6" s="264"/>
      <c r="AE6" s="264"/>
      <c r="AF6" s="264"/>
      <c r="AG6" s="264"/>
      <c r="AH6" s="264"/>
      <c r="AI6" s="264"/>
      <c r="AJ6" s="264"/>
      <c r="AK6" s="264"/>
      <c r="AL6" s="264"/>
      <c r="AM6" s="13"/>
    </row>
    <row r="7" spans="1:45" ht="14.1" customHeight="1">
      <c r="A7" s="245"/>
      <c r="B7" s="14"/>
      <c r="AA7" s="245"/>
      <c r="AB7" s="244"/>
      <c r="AC7" s="253"/>
      <c r="AD7" s="253"/>
      <c r="AE7" s="253"/>
      <c r="AF7" s="253"/>
      <c r="AG7" s="253"/>
      <c r="AH7" s="253"/>
      <c r="AI7" s="253"/>
      <c r="AJ7" s="253"/>
      <c r="AK7" s="253"/>
      <c r="AL7" s="253"/>
      <c r="AM7" s="957"/>
    </row>
    <row r="8" spans="1:45" ht="14.1" customHeight="1">
      <c r="A8" s="245"/>
      <c r="B8" s="2689" t="s">
        <v>615</v>
      </c>
      <c r="C8" s="2690"/>
      <c r="D8" s="1641" t="s">
        <v>1455</v>
      </c>
      <c r="E8" s="1641"/>
      <c r="F8" s="1641"/>
      <c r="G8" s="1641"/>
      <c r="H8" s="1641"/>
      <c r="I8" s="1641"/>
      <c r="J8" s="1641"/>
      <c r="K8" s="1641"/>
      <c r="L8" s="1641"/>
      <c r="M8" s="1641"/>
      <c r="N8" s="1641"/>
      <c r="O8" s="1641"/>
      <c r="P8" s="1641"/>
      <c r="Q8" s="1641"/>
      <c r="R8" s="1641"/>
      <c r="S8" s="1641"/>
      <c r="T8" s="1641"/>
      <c r="U8" s="1641"/>
      <c r="V8" s="1641"/>
      <c r="W8" s="1641"/>
      <c r="X8" s="1641"/>
      <c r="Y8" s="1641"/>
      <c r="Z8" s="1641"/>
      <c r="AA8" s="245"/>
      <c r="AB8" s="11"/>
      <c r="AC8" s="253"/>
      <c r="AD8" s="253"/>
      <c r="AE8" s="253"/>
      <c r="AF8" s="253"/>
      <c r="AG8" s="253"/>
      <c r="AH8" s="253"/>
      <c r="AI8" s="253"/>
      <c r="AJ8" s="253"/>
      <c r="AK8" s="253"/>
      <c r="AL8" s="253"/>
      <c r="AM8" s="957"/>
    </row>
    <row r="9" spans="1:45" ht="14.1" customHeight="1">
      <c r="A9" s="245"/>
      <c r="B9" s="14"/>
      <c r="D9" s="59"/>
      <c r="E9" s="59"/>
      <c r="F9" s="59"/>
      <c r="G9" s="59"/>
      <c r="H9" s="59"/>
      <c r="I9" s="59"/>
      <c r="J9" s="59"/>
      <c r="K9" s="59"/>
      <c r="L9" s="59"/>
      <c r="M9" s="59"/>
      <c r="N9" s="59"/>
      <c r="O9" s="59"/>
      <c r="P9" s="59"/>
      <c r="Q9" s="59"/>
      <c r="R9" s="59"/>
      <c r="S9" s="59"/>
      <c r="T9" s="59"/>
      <c r="U9" s="59"/>
      <c r="V9" s="59"/>
      <c r="W9" s="59"/>
      <c r="X9" s="59"/>
      <c r="Y9" s="59"/>
      <c r="Z9" s="59"/>
      <c r="AA9" s="245"/>
      <c r="AB9" s="244"/>
      <c r="AC9" s="4"/>
      <c r="AD9" s="4"/>
      <c r="AE9" s="4"/>
      <c r="AF9" s="4"/>
      <c r="AG9" s="4"/>
      <c r="AH9" s="4"/>
      <c r="AI9" s="4"/>
      <c r="AJ9" s="4"/>
      <c r="AK9" s="4"/>
      <c r="AL9" s="4"/>
      <c r="AM9" s="41"/>
    </row>
    <row r="10" spans="1:45" ht="14.1" customHeight="1">
      <c r="A10" s="245"/>
      <c r="B10" s="2689" t="s">
        <v>586</v>
      </c>
      <c r="C10" s="2690"/>
      <c r="D10" s="1641" t="s">
        <v>1482</v>
      </c>
      <c r="E10" s="1641"/>
      <c r="F10" s="1641"/>
      <c r="G10" s="1641"/>
      <c r="H10" s="1641"/>
      <c r="I10" s="1641"/>
      <c r="J10" s="1641"/>
      <c r="K10" s="1641"/>
      <c r="L10" s="1641"/>
      <c r="M10" s="1641"/>
      <c r="N10" s="1641"/>
      <c r="O10" s="1641"/>
      <c r="P10" s="1641"/>
      <c r="Q10" s="1641"/>
      <c r="R10" s="1641"/>
      <c r="S10" s="1641"/>
      <c r="T10" s="1641"/>
      <c r="U10" s="1641"/>
      <c r="V10" s="1641"/>
      <c r="W10" s="1641"/>
      <c r="X10" s="1641"/>
      <c r="Y10" s="1641"/>
      <c r="Z10" s="1641"/>
      <c r="AA10" s="245"/>
      <c r="AB10" s="244"/>
      <c r="AC10" s="4"/>
      <c r="AD10" s="4"/>
      <c r="AE10" s="4"/>
      <c r="AF10" s="4"/>
      <c r="AG10" s="4"/>
      <c r="AH10" s="4"/>
      <c r="AI10" s="4"/>
      <c r="AJ10" s="4"/>
      <c r="AK10" s="4"/>
      <c r="AL10" s="4"/>
      <c r="AM10" s="41"/>
    </row>
    <row r="11" spans="1:45" ht="14.1" customHeight="1">
      <c r="A11" s="245"/>
      <c r="B11" s="17"/>
      <c r="E11" s="1632" t="s">
        <v>1493</v>
      </c>
      <c r="F11" s="1632"/>
      <c r="G11" s="1632"/>
      <c r="H11" s="1632"/>
      <c r="I11" s="231"/>
      <c r="J11" s="1632" t="s">
        <v>1494</v>
      </c>
      <c r="K11" s="1632"/>
      <c r="L11" s="1632"/>
      <c r="M11" s="1632"/>
      <c r="N11" s="1632"/>
      <c r="O11" s="1632"/>
      <c r="P11" s="231"/>
      <c r="Q11" s="1889" t="s">
        <v>158</v>
      </c>
      <c r="R11" s="1889"/>
      <c r="S11" s="1889"/>
      <c r="T11" s="2473"/>
      <c r="U11" s="2473"/>
      <c r="V11" s="2473"/>
      <c r="W11" s="2473"/>
      <c r="X11" s="2473"/>
      <c r="Y11" s="2473"/>
      <c r="Z11" s="2473"/>
      <c r="AA11" s="12" t="s">
        <v>136</v>
      </c>
      <c r="AB11" s="244"/>
      <c r="AC11" s="4"/>
      <c r="AD11" s="4"/>
      <c r="AE11" s="4"/>
      <c r="AF11" s="4"/>
      <c r="AG11" s="4"/>
      <c r="AH11" s="4"/>
      <c r="AI11" s="4"/>
      <c r="AJ11" s="4"/>
      <c r="AK11" s="4"/>
      <c r="AL11" s="4"/>
      <c r="AM11" s="41"/>
    </row>
    <row r="12" spans="1:45" ht="14.1" customHeight="1">
      <c r="A12" s="245"/>
      <c r="B12" s="17"/>
      <c r="AA12" s="245"/>
      <c r="AB12" s="244"/>
      <c r="AC12" s="4"/>
      <c r="AD12" s="4"/>
      <c r="AE12" s="4"/>
      <c r="AF12" s="4"/>
      <c r="AG12" s="4"/>
      <c r="AH12" s="4"/>
      <c r="AI12" s="4"/>
      <c r="AJ12" s="4"/>
      <c r="AK12" s="4"/>
      <c r="AL12" s="4"/>
      <c r="AM12" s="41"/>
    </row>
    <row r="13" spans="1:45" ht="14.1" customHeight="1">
      <c r="A13" s="245"/>
      <c r="B13" s="2119">
        <v>8</v>
      </c>
      <c r="C13" s="2120"/>
      <c r="D13" s="1825" t="s">
        <v>656</v>
      </c>
      <c r="E13" s="1825"/>
      <c r="F13" s="1825"/>
      <c r="G13" s="1825"/>
      <c r="H13" s="1825"/>
      <c r="I13" s="1825"/>
      <c r="J13" s="1825"/>
      <c r="K13" s="1825"/>
      <c r="L13" s="1825"/>
      <c r="M13" s="1825"/>
      <c r="N13" s="1825"/>
      <c r="O13" s="1825"/>
      <c r="P13" s="1825"/>
      <c r="Q13" s="1825"/>
      <c r="R13" s="1825"/>
      <c r="S13" s="1825"/>
      <c r="T13" s="1825"/>
      <c r="U13" s="1825"/>
      <c r="V13" s="1825"/>
      <c r="W13" s="1825"/>
      <c r="X13" s="1825"/>
      <c r="Y13" s="1825"/>
      <c r="Z13" s="1825"/>
      <c r="AA13" s="245"/>
      <c r="AB13" s="244"/>
      <c r="AC13" s="4"/>
      <c r="AD13" s="4"/>
      <c r="AE13" s="4"/>
      <c r="AF13" s="4"/>
      <c r="AG13" s="4"/>
      <c r="AH13" s="4"/>
      <c r="AI13" s="4"/>
      <c r="AJ13" s="4"/>
      <c r="AK13" s="4"/>
      <c r="AL13" s="4"/>
      <c r="AM13" s="331"/>
    </row>
    <row r="14" spans="1:45" ht="14.1" customHeight="1">
      <c r="A14" s="245"/>
      <c r="B14" s="1630" t="s">
        <v>451</v>
      </c>
      <c r="C14" s="1631"/>
      <c r="D14" s="1632" t="s">
        <v>657</v>
      </c>
      <c r="E14" s="1632"/>
      <c r="F14" s="1632"/>
      <c r="G14" s="1632"/>
      <c r="H14" s="1632"/>
      <c r="I14" s="1632"/>
      <c r="J14" s="1632"/>
      <c r="K14" s="1632"/>
      <c r="L14" s="1632"/>
      <c r="M14" s="1632"/>
      <c r="N14" s="1632"/>
      <c r="O14" s="1632"/>
      <c r="P14" s="1632"/>
      <c r="Q14" s="1632"/>
      <c r="R14" s="1632"/>
      <c r="S14" s="1632"/>
      <c r="T14" s="1632"/>
      <c r="U14" s="1632"/>
      <c r="V14" s="1632"/>
      <c r="W14" s="1632"/>
      <c r="X14" s="1632"/>
      <c r="Y14" s="1632"/>
      <c r="Z14" s="1632"/>
      <c r="AA14" s="15"/>
      <c r="AB14" s="330"/>
      <c r="AC14" s="465"/>
      <c r="AD14" s="465"/>
      <c r="AE14" s="465"/>
      <c r="AF14" s="465"/>
      <c r="AG14" s="465"/>
      <c r="AH14" s="465"/>
      <c r="AI14" s="465"/>
      <c r="AJ14" s="465"/>
      <c r="AK14" s="465"/>
      <c r="AL14" s="465"/>
      <c r="AM14" s="331"/>
    </row>
    <row r="15" spans="1:45" ht="14.1" customHeight="1">
      <c r="A15" s="245"/>
      <c r="B15" s="17"/>
      <c r="D15" s="228" t="s">
        <v>593</v>
      </c>
      <c r="E15" s="2445" t="s">
        <v>534</v>
      </c>
      <c r="F15" s="2445"/>
      <c r="G15" s="2445"/>
      <c r="H15" s="2445"/>
      <c r="I15" s="2445"/>
      <c r="J15" s="2445"/>
      <c r="K15" s="2445"/>
      <c r="L15" s="2445"/>
      <c r="M15" s="2445"/>
      <c r="N15" s="2445"/>
      <c r="O15" s="2445"/>
      <c r="P15" s="2445"/>
      <c r="Q15" s="2445"/>
      <c r="R15" s="2445"/>
      <c r="S15" s="2445"/>
      <c r="T15" s="2445"/>
      <c r="U15" s="2445"/>
      <c r="V15" s="2445"/>
      <c r="W15" s="2445"/>
      <c r="X15" s="2445"/>
      <c r="Y15" s="2445"/>
      <c r="Z15" s="2445"/>
      <c r="AA15" s="15"/>
      <c r="AB15" s="328"/>
      <c r="AC15" s="253"/>
      <c r="AD15" s="253"/>
      <c r="AE15" s="253"/>
      <c r="AF15" s="253"/>
      <c r="AG15" s="253"/>
      <c r="AH15" s="253"/>
      <c r="AI15" s="253"/>
      <c r="AJ15" s="253"/>
      <c r="AK15" s="253"/>
      <c r="AL15" s="253"/>
      <c r="AM15" s="159"/>
    </row>
    <row r="16" spans="1:45" ht="14.1" customHeight="1">
      <c r="A16" s="245"/>
      <c r="B16" s="17"/>
      <c r="C16" s="1852"/>
      <c r="D16" s="1853"/>
      <c r="E16" s="1854"/>
      <c r="F16" s="1852" t="s">
        <v>19</v>
      </c>
      <c r="G16" s="1853"/>
      <c r="H16" s="1853"/>
      <c r="I16" s="1853"/>
      <c r="J16" s="1853"/>
      <c r="K16" s="1853"/>
      <c r="L16" s="1853"/>
      <c r="M16" s="1853"/>
      <c r="N16" s="1853"/>
      <c r="O16" s="1853"/>
      <c r="P16" s="1854"/>
      <c r="Q16" s="1852" t="s">
        <v>74</v>
      </c>
      <c r="R16" s="1853"/>
      <c r="S16" s="1853"/>
      <c r="T16" s="1853"/>
      <c r="U16" s="1853"/>
      <c r="V16" s="1853"/>
      <c r="W16" s="1853"/>
      <c r="X16" s="1853"/>
      <c r="Y16" s="1853"/>
      <c r="Z16" s="1853"/>
      <c r="AA16" s="1854"/>
      <c r="AB16" s="1852" t="s">
        <v>19</v>
      </c>
      <c r="AC16" s="1853"/>
      <c r="AD16" s="1853"/>
      <c r="AE16" s="1853"/>
      <c r="AF16" s="1853"/>
      <c r="AG16" s="1853"/>
      <c r="AH16" s="1853"/>
      <c r="AI16" s="1853"/>
      <c r="AJ16" s="1853"/>
      <c r="AK16" s="1853"/>
      <c r="AL16" s="1853"/>
      <c r="AM16" s="1200"/>
    </row>
    <row r="17" spans="1:45" ht="14.1" customHeight="1">
      <c r="A17" s="245"/>
      <c r="B17" s="17"/>
      <c r="C17" s="1862" t="s">
        <v>1456</v>
      </c>
      <c r="D17" s="1863"/>
      <c r="E17" s="1864"/>
      <c r="F17" s="4029"/>
      <c r="G17" s="4030"/>
      <c r="H17" s="947" t="s">
        <v>10</v>
      </c>
      <c r="I17" s="4031"/>
      <c r="J17" s="4031"/>
      <c r="K17" s="947" t="s">
        <v>11</v>
      </c>
      <c r="L17" s="1804"/>
      <c r="M17" s="4032"/>
      <c r="N17" s="947" t="s">
        <v>10</v>
      </c>
      <c r="O17" s="4027"/>
      <c r="P17" s="4028"/>
      <c r="Q17" s="4029"/>
      <c r="R17" s="4030"/>
      <c r="S17" s="947" t="s">
        <v>10</v>
      </c>
      <c r="T17" s="4031"/>
      <c r="U17" s="4031"/>
      <c r="V17" s="947" t="s">
        <v>11</v>
      </c>
      <c r="W17" s="1804"/>
      <c r="X17" s="4032"/>
      <c r="Y17" s="947" t="s">
        <v>10</v>
      </c>
      <c r="Z17" s="4027"/>
      <c r="AA17" s="4028"/>
      <c r="AB17" s="4029"/>
      <c r="AC17" s="4030"/>
      <c r="AD17" s="947" t="s">
        <v>10</v>
      </c>
      <c r="AE17" s="4031"/>
      <c r="AF17" s="4031"/>
      <c r="AG17" s="947" t="s">
        <v>11</v>
      </c>
      <c r="AH17" s="1804"/>
      <c r="AI17" s="4032"/>
      <c r="AJ17" s="947" t="s">
        <v>10</v>
      </c>
      <c r="AK17" s="4027"/>
      <c r="AL17" s="4027"/>
      <c r="AM17" s="1200"/>
    </row>
    <row r="18" spans="1:45" ht="14.1" customHeight="1">
      <c r="A18" s="245"/>
      <c r="B18" s="17"/>
      <c r="C18" s="3968" t="s">
        <v>1457</v>
      </c>
      <c r="D18" s="2138"/>
      <c r="E18" s="3969"/>
      <c r="F18" s="4035"/>
      <c r="G18" s="4036"/>
      <c r="H18" s="997" t="s">
        <v>10</v>
      </c>
      <c r="I18" s="4037"/>
      <c r="J18" s="4037"/>
      <c r="K18" s="997" t="s">
        <v>11</v>
      </c>
      <c r="L18" s="4009"/>
      <c r="M18" s="4038"/>
      <c r="N18" s="997" t="s">
        <v>10</v>
      </c>
      <c r="O18" s="4033"/>
      <c r="P18" s="4034"/>
      <c r="Q18" s="4035"/>
      <c r="R18" s="4036"/>
      <c r="S18" s="997" t="s">
        <v>10</v>
      </c>
      <c r="T18" s="4037"/>
      <c r="U18" s="4037"/>
      <c r="V18" s="997" t="s">
        <v>11</v>
      </c>
      <c r="W18" s="4009"/>
      <c r="X18" s="4038"/>
      <c r="Y18" s="997" t="s">
        <v>10</v>
      </c>
      <c r="Z18" s="4033"/>
      <c r="AA18" s="4034"/>
      <c r="AB18" s="4035"/>
      <c r="AC18" s="4036"/>
      <c r="AD18" s="997" t="s">
        <v>10</v>
      </c>
      <c r="AE18" s="4037"/>
      <c r="AF18" s="4037"/>
      <c r="AG18" s="997" t="s">
        <v>11</v>
      </c>
      <c r="AH18" s="4009"/>
      <c r="AI18" s="4038"/>
      <c r="AJ18" s="997" t="s">
        <v>10</v>
      </c>
      <c r="AK18" s="4033"/>
      <c r="AL18" s="4033"/>
      <c r="AM18" s="1200"/>
    </row>
    <row r="19" spans="1:45" ht="14.1" customHeight="1">
      <c r="A19" s="245"/>
      <c r="B19" s="17"/>
      <c r="C19" s="3968" t="s">
        <v>162</v>
      </c>
      <c r="D19" s="2138"/>
      <c r="E19" s="3969"/>
      <c r="F19" s="4035"/>
      <c r="G19" s="4036"/>
      <c r="H19" s="997" t="s">
        <v>10</v>
      </c>
      <c r="I19" s="4037"/>
      <c r="J19" s="4037"/>
      <c r="K19" s="997" t="s">
        <v>11</v>
      </c>
      <c r="L19" s="4009"/>
      <c r="M19" s="4038"/>
      <c r="N19" s="997" t="s">
        <v>10</v>
      </c>
      <c r="O19" s="4033"/>
      <c r="P19" s="4034"/>
      <c r="Q19" s="4035"/>
      <c r="R19" s="4036"/>
      <c r="S19" s="997" t="s">
        <v>10</v>
      </c>
      <c r="T19" s="4037"/>
      <c r="U19" s="4037"/>
      <c r="V19" s="997" t="s">
        <v>11</v>
      </c>
      <c r="W19" s="4009"/>
      <c r="X19" s="4038"/>
      <c r="Y19" s="997" t="s">
        <v>10</v>
      </c>
      <c r="Z19" s="4033"/>
      <c r="AA19" s="4034"/>
      <c r="AB19" s="4035"/>
      <c r="AC19" s="4036"/>
      <c r="AD19" s="997" t="s">
        <v>10</v>
      </c>
      <c r="AE19" s="4037"/>
      <c r="AF19" s="4037"/>
      <c r="AG19" s="997" t="s">
        <v>11</v>
      </c>
      <c r="AH19" s="4009"/>
      <c r="AI19" s="4038"/>
      <c r="AJ19" s="997" t="s">
        <v>10</v>
      </c>
      <c r="AK19" s="4033"/>
      <c r="AL19" s="4033"/>
      <c r="AM19" s="1200"/>
    </row>
    <row r="20" spans="1:45" ht="14.1" customHeight="1">
      <c r="A20" s="245"/>
      <c r="B20" s="17"/>
      <c r="C20" s="4062" t="s">
        <v>1458</v>
      </c>
      <c r="D20" s="4063"/>
      <c r="E20" s="4064"/>
      <c r="F20" s="4039"/>
      <c r="G20" s="4040"/>
      <c r="H20" s="949" t="s">
        <v>10</v>
      </c>
      <c r="I20" s="4041"/>
      <c r="J20" s="4041"/>
      <c r="K20" s="949" t="s">
        <v>11</v>
      </c>
      <c r="L20" s="4046"/>
      <c r="M20" s="4047"/>
      <c r="N20" s="949" t="s">
        <v>10</v>
      </c>
      <c r="O20" s="4044"/>
      <c r="P20" s="4045"/>
      <c r="Q20" s="4039"/>
      <c r="R20" s="4040"/>
      <c r="S20" s="949" t="s">
        <v>10</v>
      </c>
      <c r="T20" s="4041"/>
      <c r="U20" s="4041"/>
      <c r="V20" s="949" t="s">
        <v>11</v>
      </c>
      <c r="W20" s="4046"/>
      <c r="X20" s="4047"/>
      <c r="Y20" s="949" t="s">
        <v>10</v>
      </c>
      <c r="Z20" s="4044"/>
      <c r="AA20" s="4045"/>
      <c r="AB20" s="4039"/>
      <c r="AC20" s="4040"/>
      <c r="AD20" s="949" t="s">
        <v>10</v>
      </c>
      <c r="AE20" s="4041"/>
      <c r="AF20" s="4041"/>
      <c r="AG20" s="949" t="s">
        <v>11</v>
      </c>
      <c r="AH20" s="4046"/>
      <c r="AI20" s="4047"/>
      <c r="AJ20" s="949" t="s">
        <v>10</v>
      </c>
      <c r="AK20" s="4044"/>
      <c r="AL20" s="4044"/>
      <c r="AM20" s="1200"/>
    </row>
    <row r="21" spans="1:45" ht="14.1" customHeight="1">
      <c r="A21" s="245"/>
      <c r="B21" s="17"/>
      <c r="AB21" s="1201"/>
      <c r="AM21" s="16"/>
    </row>
    <row r="22" spans="1:45" ht="14.1" customHeight="1">
      <c r="A22" s="245"/>
      <c r="B22" s="4050" t="s">
        <v>450</v>
      </c>
      <c r="C22" s="4051"/>
      <c r="D22" s="2045" t="s">
        <v>535</v>
      </c>
      <c r="E22" s="2045"/>
      <c r="F22" s="2045"/>
      <c r="G22" s="2045"/>
      <c r="H22" s="2045"/>
      <c r="I22" s="2045"/>
      <c r="J22" s="2045"/>
      <c r="K22" s="2045"/>
      <c r="L22" s="2045"/>
      <c r="M22" s="2045"/>
      <c r="N22" s="2045"/>
      <c r="O22" s="2045"/>
      <c r="P22" s="2045"/>
      <c r="Q22" s="2045"/>
      <c r="R22" s="2045"/>
      <c r="S22" s="2045"/>
      <c r="T22" s="2045"/>
      <c r="U22" s="2045"/>
      <c r="V22" s="2045"/>
      <c r="W22" s="2045"/>
      <c r="X22" s="2045"/>
      <c r="Y22" s="2045"/>
      <c r="Z22" s="2045"/>
      <c r="AA22" s="15"/>
      <c r="AB22" s="244" t="s">
        <v>124</v>
      </c>
      <c r="AC22" s="1851" t="s">
        <v>1083</v>
      </c>
      <c r="AD22" s="1851"/>
      <c r="AE22" s="1851"/>
      <c r="AF22" s="1851"/>
      <c r="AG22" s="1851"/>
      <c r="AH22" s="1851"/>
      <c r="AI22" s="1851"/>
      <c r="AJ22" s="1851"/>
      <c r="AK22" s="1851"/>
      <c r="AL22" s="1851"/>
      <c r="AM22" s="329"/>
    </row>
    <row r="23" spans="1:45" ht="14.1" customHeight="1">
      <c r="A23" s="245"/>
      <c r="B23" s="14"/>
      <c r="C23" s="1203"/>
      <c r="E23" s="1635" t="s">
        <v>536</v>
      </c>
      <c r="F23" s="1635"/>
      <c r="G23" s="1635"/>
      <c r="H23" s="1635"/>
      <c r="I23" s="48" t="s">
        <v>124</v>
      </c>
      <c r="K23" s="1635" t="s">
        <v>537</v>
      </c>
      <c r="L23" s="1635"/>
      <c r="M23" s="1635"/>
      <c r="N23" s="1635"/>
      <c r="O23" s="48" t="s">
        <v>124</v>
      </c>
      <c r="Q23" s="1635" t="s">
        <v>538</v>
      </c>
      <c r="R23" s="1635"/>
      <c r="S23" s="1635"/>
      <c r="T23" s="1635"/>
      <c r="U23" s="48"/>
      <c r="AA23" s="15"/>
      <c r="AB23" s="244" t="s">
        <v>15</v>
      </c>
      <c r="AC23" s="1638" t="s">
        <v>583</v>
      </c>
      <c r="AD23" s="1638"/>
      <c r="AE23" s="1638"/>
      <c r="AF23" s="1638"/>
      <c r="AG23" s="1638"/>
      <c r="AH23" s="1638"/>
      <c r="AI23" s="1638"/>
      <c r="AJ23" s="1638"/>
      <c r="AK23" s="1638"/>
      <c r="AL23" s="1638"/>
      <c r="AM23" s="329"/>
      <c r="AO23" s="240"/>
    </row>
    <row r="24" spans="1:45" ht="14.1" customHeight="1">
      <c r="A24" s="245"/>
      <c r="B24" s="17"/>
      <c r="AA24" s="15"/>
      <c r="AB24" s="179"/>
      <c r="AC24" s="1638"/>
      <c r="AD24" s="1638"/>
      <c r="AE24" s="1638"/>
      <c r="AF24" s="1638"/>
      <c r="AG24" s="1638"/>
      <c r="AH24" s="1638"/>
      <c r="AI24" s="1638"/>
      <c r="AJ24" s="1638"/>
      <c r="AK24" s="1638"/>
      <c r="AL24" s="1638"/>
      <c r="AM24" s="159"/>
      <c r="AO24" s="240"/>
      <c r="AP24" s="240"/>
      <c r="AQ24" s="240"/>
      <c r="AR24" s="240"/>
      <c r="AS24" s="240"/>
    </row>
    <row r="25" spans="1:45" ht="14.1" customHeight="1">
      <c r="A25" s="245"/>
      <c r="B25" s="1630" t="s">
        <v>445</v>
      </c>
      <c r="C25" s="1631"/>
      <c r="D25" s="1641" t="s">
        <v>1644</v>
      </c>
      <c r="E25" s="1641"/>
      <c r="F25" s="1641"/>
      <c r="G25" s="1641"/>
      <c r="H25" s="1641"/>
      <c r="I25" s="1641"/>
      <c r="J25" s="1641"/>
      <c r="K25" s="1641"/>
      <c r="L25" s="1641"/>
      <c r="M25" s="1641"/>
      <c r="N25" s="1641"/>
      <c r="O25" s="1641"/>
      <c r="P25" s="1641"/>
      <c r="Q25" s="1641"/>
      <c r="R25" s="1641"/>
      <c r="S25" s="1641"/>
      <c r="T25" s="1641"/>
      <c r="U25" s="1641"/>
      <c r="V25" s="1641"/>
      <c r="W25" s="1641"/>
      <c r="X25" s="1641"/>
      <c r="Y25" s="1641"/>
      <c r="Z25" s="1641"/>
      <c r="AA25" s="15"/>
      <c r="AB25" s="239" t="s">
        <v>124</v>
      </c>
      <c r="AC25" s="1638" t="s">
        <v>917</v>
      </c>
      <c r="AD25" s="1638"/>
      <c r="AE25" s="1638"/>
      <c r="AF25" s="1638"/>
      <c r="AG25" s="1638"/>
      <c r="AH25" s="1638"/>
      <c r="AI25" s="1638"/>
      <c r="AJ25" s="1638"/>
      <c r="AK25" s="1638"/>
      <c r="AL25" s="1638"/>
      <c r="AM25" s="159"/>
      <c r="AO25" s="240"/>
    </row>
    <row r="26" spans="1:45" ht="14.1" customHeight="1">
      <c r="A26" s="245"/>
      <c r="B26" s="14"/>
      <c r="D26" s="1641"/>
      <c r="E26" s="1641"/>
      <c r="F26" s="1641"/>
      <c r="G26" s="1641"/>
      <c r="H26" s="1641"/>
      <c r="I26" s="1641"/>
      <c r="J26" s="1641"/>
      <c r="K26" s="1641"/>
      <c r="L26" s="1641"/>
      <c r="M26" s="1641"/>
      <c r="N26" s="1641"/>
      <c r="O26" s="1641"/>
      <c r="P26" s="1641"/>
      <c r="Q26" s="1641"/>
      <c r="R26" s="1641"/>
      <c r="S26" s="1641"/>
      <c r="T26" s="1641"/>
      <c r="U26" s="1641"/>
      <c r="V26" s="1641"/>
      <c r="W26" s="1641"/>
      <c r="X26" s="1641"/>
      <c r="Y26" s="1641"/>
      <c r="Z26" s="1641"/>
      <c r="AA26" s="355"/>
      <c r="AB26" s="1034"/>
      <c r="AC26" s="1638"/>
      <c r="AD26" s="1638"/>
      <c r="AE26" s="1638"/>
      <c r="AF26" s="1638"/>
      <c r="AG26" s="1638"/>
      <c r="AH26" s="1638"/>
      <c r="AI26" s="1638"/>
      <c r="AJ26" s="1638"/>
      <c r="AK26" s="1638"/>
      <c r="AL26" s="1638"/>
      <c r="AM26" s="159"/>
    </row>
    <row r="27" spans="1:45" ht="14.1" customHeight="1">
      <c r="A27" s="245"/>
      <c r="B27" s="17"/>
      <c r="D27" s="228" t="s">
        <v>464</v>
      </c>
      <c r="E27" s="2445" t="s">
        <v>1714</v>
      </c>
      <c r="F27" s="2445"/>
      <c r="G27" s="2445"/>
      <c r="H27" s="2445"/>
      <c r="I27" s="2445"/>
      <c r="J27" s="2445"/>
      <c r="K27" s="2445"/>
      <c r="L27" s="2445"/>
      <c r="M27" s="2445"/>
      <c r="N27" s="2445"/>
      <c r="O27" s="2445"/>
      <c r="P27" s="2445"/>
      <c r="Q27" s="2445"/>
      <c r="R27" s="2445"/>
      <c r="S27" s="2445"/>
      <c r="T27" s="2445"/>
      <c r="U27" s="2445"/>
      <c r="V27" s="2445"/>
      <c r="W27" s="2445"/>
      <c r="X27" s="2445"/>
      <c r="Y27" s="2445"/>
      <c r="Z27" s="2445"/>
      <c r="AA27" s="181"/>
      <c r="AB27" s="239" t="s">
        <v>124</v>
      </c>
      <c r="AC27" s="2813" t="s">
        <v>1046</v>
      </c>
      <c r="AD27" s="2813"/>
      <c r="AE27" s="2813"/>
      <c r="AF27" s="2813"/>
      <c r="AG27" s="2813"/>
      <c r="AH27" s="2813"/>
      <c r="AI27" s="2813"/>
      <c r="AJ27" s="2813"/>
      <c r="AK27" s="2813"/>
      <c r="AL27" s="2813"/>
      <c r="AM27" s="280"/>
    </row>
    <row r="28" spans="1:45" ht="14.1" customHeight="1">
      <c r="A28" s="245"/>
      <c r="B28" s="14"/>
      <c r="D28" s="1852" t="s">
        <v>78</v>
      </c>
      <c r="E28" s="1853"/>
      <c r="F28" s="1853"/>
      <c r="G28" s="1853"/>
      <c r="H28" s="1853"/>
      <c r="I28" s="1854"/>
      <c r="J28" s="1852" t="s">
        <v>57</v>
      </c>
      <c r="K28" s="1853"/>
      <c r="L28" s="2491"/>
      <c r="M28" s="2492" t="s">
        <v>661</v>
      </c>
      <c r="N28" s="1854"/>
      <c r="O28" s="1852" t="s">
        <v>662</v>
      </c>
      <c r="P28" s="1854"/>
      <c r="Q28" s="1852" t="s">
        <v>663</v>
      </c>
      <c r="R28" s="1854"/>
      <c r="S28" s="1852" t="s">
        <v>664</v>
      </c>
      <c r="T28" s="1854"/>
      <c r="U28" s="1852" t="s">
        <v>665</v>
      </c>
      <c r="V28" s="1854"/>
      <c r="W28" s="1852" t="s">
        <v>666</v>
      </c>
      <c r="X28" s="1854"/>
      <c r="Y28" s="1852" t="s">
        <v>73</v>
      </c>
      <c r="Z28" s="1854"/>
      <c r="AA28" s="1852" t="s">
        <v>71</v>
      </c>
      <c r="AB28" s="1854"/>
      <c r="AC28" s="1852" t="s">
        <v>72</v>
      </c>
      <c r="AD28" s="1854"/>
      <c r="AE28" s="1852" t="s">
        <v>919</v>
      </c>
      <c r="AF28" s="1854"/>
      <c r="AG28" s="1852" t="s">
        <v>920</v>
      </c>
      <c r="AH28" s="1854"/>
      <c r="AI28" s="1852" t="s">
        <v>921</v>
      </c>
      <c r="AJ28" s="1854"/>
      <c r="AM28" s="281"/>
    </row>
    <row r="29" spans="1:45" ht="14.1" customHeight="1">
      <c r="A29" s="245"/>
      <c r="B29" s="14"/>
      <c r="D29" s="4054"/>
      <c r="E29" s="2284"/>
      <c r="F29" s="2284"/>
      <c r="G29" s="2284"/>
      <c r="H29" s="2284"/>
      <c r="I29" s="2285"/>
      <c r="J29" s="4054"/>
      <c r="K29" s="2284"/>
      <c r="L29" s="2480"/>
      <c r="M29" s="4055"/>
      <c r="N29" s="4043"/>
      <c r="O29" s="4042"/>
      <c r="P29" s="4043"/>
      <c r="Q29" s="4042"/>
      <c r="R29" s="4043"/>
      <c r="S29" s="4042"/>
      <c r="T29" s="4043"/>
      <c r="U29" s="4042"/>
      <c r="V29" s="4043"/>
      <c r="W29" s="4042"/>
      <c r="X29" s="4043"/>
      <c r="Y29" s="4042"/>
      <c r="Z29" s="4043"/>
      <c r="AA29" s="4042"/>
      <c r="AB29" s="4043"/>
      <c r="AC29" s="4042"/>
      <c r="AD29" s="4043"/>
      <c r="AE29" s="4042"/>
      <c r="AF29" s="4043"/>
      <c r="AG29" s="4042"/>
      <c r="AH29" s="4043"/>
      <c r="AI29" s="4042"/>
      <c r="AJ29" s="4043"/>
      <c r="AK29" s="253"/>
      <c r="AL29" s="253"/>
      <c r="AM29" s="16"/>
    </row>
    <row r="30" spans="1:45" ht="14.1" customHeight="1">
      <c r="A30" s="245"/>
      <c r="B30" s="14"/>
      <c r="D30" s="4052"/>
      <c r="E30" s="2457"/>
      <c r="F30" s="2457"/>
      <c r="G30" s="2457"/>
      <c r="H30" s="2457"/>
      <c r="I30" s="2462"/>
      <c r="J30" s="4052"/>
      <c r="K30" s="2457"/>
      <c r="L30" s="2460"/>
      <c r="M30" s="4053"/>
      <c r="N30" s="4049"/>
      <c r="O30" s="4048"/>
      <c r="P30" s="4049"/>
      <c r="Q30" s="4048"/>
      <c r="R30" s="4049"/>
      <c r="S30" s="4048"/>
      <c r="T30" s="4049"/>
      <c r="U30" s="4048"/>
      <c r="V30" s="4049"/>
      <c r="W30" s="4048"/>
      <c r="X30" s="4049"/>
      <c r="Y30" s="4048"/>
      <c r="Z30" s="4049"/>
      <c r="AA30" s="4048"/>
      <c r="AB30" s="4049"/>
      <c r="AC30" s="4048"/>
      <c r="AD30" s="4049"/>
      <c r="AE30" s="4048"/>
      <c r="AF30" s="4049"/>
      <c r="AG30" s="4048"/>
      <c r="AH30" s="4049"/>
      <c r="AI30" s="4048"/>
      <c r="AJ30" s="4049"/>
      <c r="AK30" s="253"/>
      <c r="AL30" s="253"/>
      <c r="AM30" s="16"/>
    </row>
    <row r="31" spans="1:45" ht="14.1" customHeight="1">
      <c r="A31" s="245"/>
      <c r="B31" s="14"/>
      <c r="D31" s="4052"/>
      <c r="E31" s="2457"/>
      <c r="F31" s="2457"/>
      <c r="G31" s="2457"/>
      <c r="H31" s="2457"/>
      <c r="I31" s="2462"/>
      <c r="J31" s="4052"/>
      <c r="K31" s="2457"/>
      <c r="L31" s="2460"/>
      <c r="M31" s="4053"/>
      <c r="N31" s="4049"/>
      <c r="O31" s="4048"/>
      <c r="P31" s="4049"/>
      <c r="Q31" s="4048"/>
      <c r="R31" s="4049"/>
      <c r="S31" s="4048"/>
      <c r="T31" s="4049"/>
      <c r="U31" s="4048"/>
      <c r="V31" s="4049"/>
      <c r="W31" s="4048"/>
      <c r="X31" s="4049"/>
      <c r="Y31" s="4048"/>
      <c r="Z31" s="4049"/>
      <c r="AA31" s="4048"/>
      <c r="AB31" s="4049"/>
      <c r="AC31" s="4048"/>
      <c r="AD31" s="4049"/>
      <c r="AE31" s="4048"/>
      <c r="AF31" s="4049"/>
      <c r="AG31" s="4048"/>
      <c r="AH31" s="4049"/>
      <c r="AI31" s="4048"/>
      <c r="AJ31" s="4049"/>
      <c r="AM31" s="266"/>
    </row>
    <row r="32" spans="1:45" ht="14.1" customHeight="1">
      <c r="A32" s="245"/>
      <c r="B32" s="14"/>
      <c r="C32" s="939"/>
      <c r="D32" s="4052"/>
      <c r="E32" s="2457"/>
      <c r="F32" s="2457"/>
      <c r="G32" s="2457"/>
      <c r="H32" s="2457"/>
      <c r="I32" s="2462"/>
      <c r="J32" s="4052"/>
      <c r="K32" s="2457"/>
      <c r="L32" s="2460"/>
      <c r="M32" s="4053"/>
      <c r="N32" s="4049"/>
      <c r="O32" s="4048"/>
      <c r="P32" s="4049"/>
      <c r="Q32" s="4048"/>
      <c r="R32" s="4049"/>
      <c r="S32" s="4048"/>
      <c r="T32" s="4049"/>
      <c r="U32" s="4048"/>
      <c r="V32" s="4049"/>
      <c r="W32" s="4048"/>
      <c r="X32" s="4049"/>
      <c r="Y32" s="4048"/>
      <c r="Z32" s="4049"/>
      <c r="AA32" s="4048"/>
      <c r="AB32" s="4049"/>
      <c r="AC32" s="4048"/>
      <c r="AD32" s="4049"/>
      <c r="AE32" s="4048"/>
      <c r="AF32" s="4049"/>
      <c r="AG32" s="4048"/>
      <c r="AH32" s="4049"/>
      <c r="AI32" s="4048"/>
      <c r="AJ32" s="4049"/>
      <c r="AK32" s="264"/>
      <c r="AL32" s="264"/>
      <c r="AM32" s="25"/>
    </row>
    <row r="33" spans="1:68" ht="14.1" customHeight="1">
      <c r="A33" s="245"/>
      <c r="B33" s="17"/>
      <c r="D33" s="4052"/>
      <c r="E33" s="2457"/>
      <c r="F33" s="2457"/>
      <c r="G33" s="2457"/>
      <c r="H33" s="2457"/>
      <c r="I33" s="2462"/>
      <c r="J33" s="4052"/>
      <c r="K33" s="2457"/>
      <c r="L33" s="2460"/>
      <c r="M33" s="4053"/>
      <c r="N33" s="4049"/>
      <c r="O33" s="4048"/>
      <c r="P33" s="4049"/>
      <c r="Q33" s="4048"/>
      <c r="R33" s="4049"/>
      <c r="S33" s="4048"/>
      <c r="T33" s="4049"/>
      <c r="U33" s="4048"/>
      <c r="V33" s="4049"/>
      <c r="W33" s="4048"/>
      <c r="X33" s="4049"/>
      <c r="Y33" s="4048"/>
      <c r="Z33" s="4049"/>
      <c r="AA33" s="4048"/>
      <c r="AB33" s="4049"/>
      <c r="AC33" s="4048"/>
      <c r="AD33" s="4049"/>
      <c r="AE33" s="4048"/>
      <c r="AF33" s="4049"/>
      <c r="AG33" s="4048"/>
      <c r="AH33" s="4049"/>
      <c r="AI33" s="4048"/>
      <c r="AJ33" s="4049"/>
      <c r="AM33" s="25"/>
    </row>
    <row r="34" spans="1:68" ht="14.1" customHeight="1">
      <c r="A34" s="245"/>
      <c r="B34" s="17"/>
      <c r="D34" s="4052"/>
      <c r="E34" s="2457"/>
      <c r="F34" s="2457"/>
      <c r="G34" s="2457"/>
      <c r="H34" s="2457"/>
      <c r="I34" s="2462"/>
      <c r="J34" s="4052"/>
      <c r="K34" s="2457"/>
      <c r="L34" s="2460"/>
      <c r="M34" s="4053"/>
      <c r="N34" s="4049"/>
      <c r="O34" s="4048"/>
      <c r="P34" s="4049"/>
      <c r="Q34" s="4048"/>
      <c r="R34" s="4049"/>
      <c r="S34" s="4048"/>
      <c r="T34" s="4049"/>
      <c r="U34" s="4048"/>
      <c r="V34" s="4049"/>
      <c r="W34" s="4048"/>
      <c r="X34" s="4049"/>
      <c r="Y34" s="4048"/>
      <c r="Z34" s="4049"/>
      <c r="AA34" s="4048"/>
      <c r="AB34" s="4049"/>
      <c r="AC34" s="4048"/>
      <c r="AD34" s="4049"/>
      <c r="AE34" s="4048"/>
      <c r="AF34" s="4049"/>
      <c r="AG34" s="4048"/>
      <c r="AH34" s="4049"/>
      <c r="AI34" s="4048"/>
      <c r="AJ34" s="4049"/>
      <c r="AM34" s="25"/>
    </row>
    <row r="35" spans="1:68" ht="14.1" customHeight="1">
      <c r="A35" s="245"/>
      <c r="B35" s="14"/>
      <c r="C35" s="228"/>
      <c r="D35" s="4052"/>
      <c r="E35" s="2457"/>
      <c r="F35" s="2457"/>
      <c r="G35" s="2457"/>
      <c r="H35" s="2457"/>
      <c r="I35" s="2462"/>
      <c r="J35" s="4052"/>
      <c r="K35" s="2457"/>
      <c r="L35" s="2460"/>
      <c r="M35" s="4053"/>
      <c r="N35" s="4049"/>
      <c r="O35" s="4048"/>
      <c r="P35" s="4049"/>
      <c r="Q35" s="4048"/>
      <c r="R35" s="4049"/>
      <c r="S35" s="4048"/>
      <c r="T35" s="4049"/>
      <c r="U35" s="4048"/>
      <c r="V35" s="4049"/>
      <c r="W35" s="4048"/>
      <c r="X35" s="4049"/>
      <c r="Y35" s="4048"/>
      <c r="Z35" s="4049"/>
      <c r="AA35" s="4048"/>
      <c r="AB35" s="4049"/>
      <c r="AC35" s="4048"/>
      <c r="AD35" s="4049"/>
      <c r="AE35" s="4048"/>
      <c r="AF35" s="4049"/>
      <c r="AG35" s="4048"/>
      <c r="AH35" s="4049"/>
      <c r="AI35" s="4048"/>
      <c r="AJ35" s="4049"/>
      <c r="AM35" s="25"/>
    </row>
    <row r="36" spans="1:68" ht="14.1" customHeight="1">
      <c r="A36" s="245"/>
      <c r="B36" s="17"/>
      <c r="D36" s="4052"/>
      <c r="E36" s="2457"/>
      <c r="F36" s="2457"/>
      <c r="G36" s="2457"/>
      <c r="H36" s="2457"/>
      <c r="I36" s="2462"/>
      <c r="J36" s="4052"/>
      <c r="K36" s="2457"/>
      <c r="L36" s="2460"/>
      <c r="M36" s="4053"/>
      <c r="N36" s="4049"/>
      <c r="O36" s="4048"/>
      <c r="P36" s="4049"/>
      <c r="Q36" s="4048"/>
      <c r="R36" s="4049"/>
      <c r="S36" s="4048"/>
      <c r="T36" s="4049"/>
      <c r="U36" s="4048"/>
      <c r="V36" s="4049"/>
      <c r="W36" s="4048"/>
      <c r="X36" s="4049"/>
      <c r="Y36" s="4048"/>
      <c r="Z36" s="4049"/>
      <c r="AA36" s="4048"/>
      <c r="AB36" s="4049"/>
      <c r="AC36" s="4048"/>
      <c r="AD36" s="4049"/>
      <c r="AE36" s="4048"/>
      <c r="AF36" s="4049"/>
      <c r="AG36" s="4048"/>
      <c r="AH36" s="4049"/>
      <c r="AI36" s="4048"/>
      <c r="AJ36" s="4049"/>
      <c r="AM36" s="25"/>
    </row>
    <row r="37" spans="1:68" ht="14.1" customHeight="1">
      <c r="A37" s="245"/>
      <c r="B37" s="17"/>
      <c r="D37" s="4052"/>
      <c r="E37" s="2457"/>
      <c r="F37" s="2457"/>
      <c r="G37" s="2457"/>
      <c r="H37" s="2457"/>
      <c r="I37" s="2462"/>
      <c r="J37" s="4052"/>
      <c r="K37" s="2457"/>
      <c r="L37" s="2460"/>
      <c r="M37" s="4053"/>
      <c r="N37" s="4049"/>
      <c r="O37" s="4048"/>
      <c r="P37" s="4049"/>
      <c r="Q37" s="4048"/>
      <c r="R37" s="4049"/>
      <c r="S37" s="4048"/>
      <c r="T37" s="4049"/>
      <c r="U37" s="4048"/>
      <c r="V37" s="4049"/>
      <c r="W37" s="4048"/>
      <c r="X37" s="4049"/>
      <c r="Y37" s="4048"/>
      <c r="Z37" s="4049"/>
      <c r="AA37" s="4048"/>
      <c r="AB37" s="4049"/>
      <c r="AC37" s="4048"/>
      <c r="AD37" s="4049"/>
      <c r="AE37" s="4048"/>
      <c r="AF37" s="4049"/>
      <c r="AG37" s="4048"/>
      <c r="AH37" s="4049"/>
      <c r="AI37" s="4048"/>
      <c r="AJ37" s="4049"/>
      <c r="AM37" s="25"/>
    </row>
    <row r="38" spans="1:68" ht="14.1" customHeight="1">
      <c r="A38" s="245"/>
      <c r="B38" s="14"/>
      <c r="D38" s="4052"/>
      <c r="E38" s="2457"/>
      <c r="F38" s="2457"/>
      <c r="G38" s="2457"/>
      <c r="H38" s="2457"/>
      <c r="I38" s="2462"/>
      <c r="J38" s="4052"/>
      <c r="K38" s="2457"/>
      <c r="L38" s="2460"/>
      <c r="M38" s="4053"/>
      <c r="N38" s="4049"/>
      <c r="O38" s="4048"/>
      <c r="P38" s="4049"/>
      <c r="Q38" s="4048"/>
      <c r="R38" s="4049"/>
      <c r="S38" s="4048"/>
      <c r="T38" s="4049"/>
      <c r="U38" s="4048"/>
      <c r="V38" s="4049"/>
      <c r="W38" s="4048"/>
      <c r="X38" s="4049"/>
      <c r="Y38" s="4048"/>
      <c r="Z38" s="4049"/>
      <c r="AA38" s="4048"/>
      <c r="AB38" s="4049"/>
      <c r="AC38" s="4048"/>
      <c r="AD38" s="4049"/>
      <c r="AE38" s="4048"/>
      <c r="AF38" s="4049"/>
      <c r="AG38" s="4048"/>
      <c r="AH38" s="4049"/>
      <c r="AI38" s="4048"/>
      <c r="AJ38" s="4049"/>
      <c r="AM38" s="25"/>
    </row>
    <row r="39" spans="1:68" ht="14.1" customHeight="1">
      <c r="A39" s="245"/>
      <c r="B39" s="17"/>
      <c r="C39" s="245"/>
      <c r="D39" s="4065"/>
      <c r="E39" s="2214"/>
      <c r="F39" s="2214"/>
      <c r="G39" s="2214"/>
      <c r="H39" s="2214"/>
      <c r="I39" s="2215"/>
      <c r="J39" s="4065"/>
      <c r="K39" s="2214"/>
      <c r="L39" s="4066"/>
      <c r="M39" s="4067"/>
      <c r="N39" s="4061"/>
      <c r="O39" s="4060"/>
      <c r="P39" s="4061"/>
      <c r="Q39" s="4060"/>
      <c r="R39" s="4061"/>
      <c r="S39" s="4060"/>
      <c r="T39" s="4061"/>
      <c r="U39" s="4060"/>
      <c r="V39" s="4061"/>
      <c r="W39" s="4060"/>
      <c r="X39" s="4061"/>
      <c r="Y39" s="4060"/>
      <c r="Z39" s="4061"/>
      <c r="AA39" s="4060"/>
      <c r="AB39" s="4061"/>
      <c r="AC39" s="4060"/>
      <c r="AD39" s="4061"/>
      <c r="AE39" s="4060"/>
      <c r="AF39" s="4061"/>
      <c r="AG39" s="4060"/>
      <c r="AH39" s="4061"/>
      <c r="AI39" s="4060"/>
      <c r="AJ39" s="4061"/>
      <c r="AM39" s="25"/>
    </row>
    <row r="40" spans="1:68" ht="14.1" customHeight="1">
      <c r="A40" s="245"/>
      <c r="B40" s="17"/>
      <c r="C40" s="245"/>
      <c r="D40" s="939" t="s">
        <v>30</v>
      </c>
      <c r="E40" s="1641" t="s">
        <v>922</v>
      </c>
      <c r="F40" s="1641"/>
      <c r="G40" s="1641"/>
      <c r="H40" s="1641"/>
      <c r="I40" s="1641"/>
      <c r="J40" s="1641"/>
      <c r="K40" s="1641"/>
      <c r="L40" s="1641"/>
      <c r="M40" s="1641"/>
      <c r="N40" s="1641"/>
      <c r="O40" s="1641"/>
      <c r="P40" s="1641"/>
      <c r="Q40" s="1641"/>
      <c r="R40" s="1641"/>
      <c r="S40" s="1641"/>
      <c r="T40" s="1641"/>
      <c r="U40" s="1641"/>
      <c r="V40" s="1641"/>
      <c r="W40" s="1641"/>
      <c r="X40" s="1641"/>
      <c r="Y40" s="1641"/>
      <c r="Z40" s="1641"/>
      <c r="AA40" s="1641"/>
      <c r="AB40" s="1641"/>
      <c r="AC40" s="1641"/>
      <c r="AD40" s="1641"/>
      <c r="AE40" s="1641"/>
      <c r="AF40" s="1641"/>
      <c r="AG40" s="1641"/>
      <c r="AH40" s="1641"/>
      <c r="AI40" s="1641"/>
      <c r="AJ40" s="1641"/>
      <c r="AM40" s="25"/>
    </row>
    <row r="41" spans="1:68" ht="14.1" customHeight="1">
      <c r="A41" s="245"/>
      <c r="B41" s="17"/>
      <c r="AB41" s="11"/>
      <c r="AM41" s="25"/>
    </row>
    <row r="42" spans="1:68" ht="13.5" customHeight="1">
      <c r="A42" s="245"/>
      <c r="B42" s="4050" t="s">
        <v>462</v>
      </c>
      <c r="C42" s="4051"/>
      <c r="D42" s="4057" t="s">
        <v>658</v>
      </c>
      <c r="E42" s="4057"/>
      <c r="F42" s="4057"/>
      <c r="G42" s="4057"/>
      <c r="H42" s="4057"/>
      <c r="I42" s="4057"/>
      <c r="J42" s="4057"/>
      <c r="K42" s="4057"/>
      <c r="L42" s="4057"/>
      <c r="M42" s="4057"/>
      <c r="N42" s="4057"/>
      <c r="O42" s="4057"/>
      <c r="P42" s="4057"/>
      <c r="Q42" s="4057"/>
      <c r="R42" s="4057"/>
      <c r="S42" s="4057"/>
      <c r="T42" s="4057"/>
      <c r="U42" s="4057"/>
      <c r="V42" s="4057"/>
      <c r="W42" s="4057"/>
      <c r="X42" s="4057"/>
      <c r="Y42" s="4057"/>
      <c r="Z42" s="245"/>
      <c r="AB42" s="214" t="s">
        <v>499</v>
      </c>
      <c r="AC42" s="1638" t="s">
        <v>277</v>
      </c>
      <c r="AD42" s="1638"/>
      <c r="AE42" s="1638"/>
      <c r="AF42" s="1638"/>
      <c r="AG42" s="1638"/>
      <c r="AH42" s="1638"/>
      <c r="AI42" s="1638"/>
      <c r="AJ42" s="1638"/>
      <c r="AK42" s="1638"/>
      <c r="AL42" s="1638"/>
      <c r="AM42" s="25"/>
    </row>
    <row r="43" spans="1:68" ht="14.1" customHeight="1">
      <c r="A43" s="245"/>
      <c r="B43" s="14"/>
      <c r="D43" s="228" t="s">
        <v>36</v>
      </c>
      <c r="E43" s="1889" t="s">
        <v>914</v>
      </c>
      <c r="F43" s="1889"/>
      <c r="G43" s="1889"/>
      <c r="H43" s="1889"/>
      <c r="I43" s="1889"/>
      <c r="J43" s="1889"/>
      <c r="K43" s="1889"/>
      <c r="L43" s="1889"/>
      <c r="M43" s="1889"/>
      <c r="N43" s="1889"/>
      <c r="O43" s="1889"/>
      <c r="P43" s="1889"/>
      <c r="Q43" s="1889"/>
      <c r="R43" s="1889"/>
      <c r="S43" s="1889"/>
      <c r="T43" s="1889"/>
      <c r="V43" s="1779" t="s">
        <v>781</v>
      </c>
      <c r="W43" s="1779"/>
      <c r="X43" s="1779"/>
      <c r="Y43" s="1779"/>
      <c r="Z43" s="245"/>
      <c r="AB43" s="11"/>
      <c r="AC43" s="1638"/>
      <c r="AD43" s="1638"/>
      <c r="AE43" s="1638"/>
      <c r="AF43" s="1638"/>
      <c r="AG43" s="1638"/>
      <c r="AH43" s="1638"/>
      <c r="AI43" s="1638"/>
      <c r="AJ43" s="1638"/>
      <c r="AK43" s="1638"/>
      <c r="AL43" s="1638"/>
      <c r="AM43" s="25"/>
    </row>
    <row r="44" spans="1:68" ht="14.1" customHeight="1">
      <c r="A44" s="245"/>
      <c r="B44" s="14"/>
      <c r="C44" s="228"/>
      <c r="E44" s="4056"/>
      <c r="F44" s="4056"/>
      <c r="G44" s="4056"/>
      <c r="H44" s="4056"/>
      <c r="I44" s="4056"/>
      <c r="J44" s="4056"/>
      <c r="K44" s="4056"/>
      <c r="L44" s="4056"/>
      <c r="M44" s="4056"/>
      <c r="N44" s="4056"/>
      <c r="O44" s="4056"/>
      <c r="P44" s="4056"/>
      <c r="Q44" s="4056"/>
      <c r="R44" s="4056"/>
      <c r="S44" s="4056"/>
      <c r="T44" s="4056"/>
      <c r="U44" s="48" t="s">
        <v>27</v>
      </c>
      <c r="V44" s="2560"/>
      <c r="W44" s="2560"/>
      <c r="X44" s="2560"/>
      <c r="Y44" s="2560"/>
      <c r="Z44" s="48" t="s">
        <v>17</v>
      </c>
      <c r="AB44" s="214" t="s">
        <v>499</v>
      </c>
      <c r="AC44" s="1638" t="s">
        <v>278</v>
      </c>
      <c r="AD44" s="1638"/>
      <c r="AE44" s="1638"/>
      <c r="AF44" s="1638"/>
      <c r="AG44" s="1638"/>
      <c r="AH44" s="1638"/>
      <c r="AI44" s="1638"/>
      <c r="AJ44" s="1638"/>
      <c r="AK44" s="1638"/>
      <c r="AL44" s="1638"/>
      <c r="AM44" s="25"/>
      <c r="BO44" s="245"/>
      <c r="BP44" s="245"/>
    </row>
    <row r="45" spans="1:68" ht="14.1" customHeight="1">
      <c r="A45" s="245"/>
      <c r="B45" s="17"/>
      <c r="AB45" s="11"/>
      <c r="AC45" s="1638"/>
      <c r="AD45" s="1638"/>
      <c r="AE45" s="1638"/>
      <c r="AF45" s="1638"/>
      <c r="AG45" s="1638"/>
      <c r="AH45" s="1638"/>
      <c r="AI45" s="1638"/>
      <c r="AJ45" s="1638"/>
      <c r="AK45" s="1638"/>
      <c r="AL45" s="1638"/>
      <c r="AM45" s="25"/>
      <c r="BO45" s="245"/>
      <c r="BP45" s="245"/>
    </row>
    <row r="46" spans="1:68" ht="14.1" customHeight="1">
      <c r="A46" s="245"/>
      <c r="B46" s="14"/>
      <c r="C46" s="228"/>
      <c r="D46" s="1202" t="s">
        <v>33</v>
      </c>
      <c r="E46" s="4026" t="s">
        <v>1359</v>
      </c>
      <c r="F46" s="4026"/>
      <c r="G46" s="4026"/>
      <c r="H46" s="4026"/>
      <c r="I46" s="4026"/>
      <c r="J46" s="4026"/>
      <c r="K46" s="4026"/>
      <c r="L46" s="4026"/>
      <c r="M46" s="4026"/>
      <c r="N46" s="4026"/>
      <c r="O46" s="4026"/>
      <c r="P46" s="4026"/>
      <c r="Q46" s="4026"/>
      <c r="R46" s="4026"/>
      <c r="S46" s="4026"/>
      <c r="T46" s="4026"/>
      <c r="U46" s="4026"/>
      <c r="V46" s="4026"/>
      <c r="W46" s="4026"/>
      <c r="X46" s="4026"/>
      <c r="Y46" s="4026"/>
      <c r="Z46" s="4026"/>
      <c r="AB46" s="157"/>
      <c r="AC46" s="253"/>
      <c r="AD46" s="253"/>
      <c r="AE46" s="253"/>
      <c r="AF46" s="253"/>
      <c r="AG46" s="253"/>
      <c r="AH46" s="253"/>
      <c r="AI46" s="253"/>
      <c r="AJ46" s="253"/>
      <c r="AK46" s="253"/>
      <c r="AL46" s="253"/>
      <c r="AM46" s="25"/>
    </row>
    <row r="47" spans="1:68" ht="14.1" customHeight="1">
      <c r="A47" s="245"/>
      <c r="B47" s="14"/>
      <c r="P47" s="257"/>
      <c r="Q47" s="257"/>
      <c r="R47" s="257"/>
      <c r="S47" s="257"/>
      <c r="T47" s="257"/>
      <c r="U47" s="257"/>
      <c r="V47" s="257"/>
      <c r="W47" s="257"/>
      <c r="X47" s="257"/>
      <c r="Y47" s="257"/>
      <c r="Z47" s="245"/>
      <c r="AB47" s="244" t="s">
        <v>15</v>
      </c>
      <c r="AC47" s="1638" t="s">
        <v>913</v>
      </c>
      <c r="AD47" s="1638"/>
      <c r="AE47" s="1638"/>
      <c r="AF47" s="1638"/>
      <c r="AG47" s="1638"/>
      <c r="AH47" s="1638"/>
      <c r="AI47" s="1638"/>
      <c r="AJ47" s="1638"/>
      <c r="AK47" s="1638"/>
      <c r="AL47" s="1638"/>
      <c r="AM47" s="25"/>
    </row>
    <row r="48" spans="1:68" ht="14.1" customHeight="1">
      <c r="A48" s="245"/>
      <c r="B48" s="14"/>
      <c r="C48" s="228"/>
      <c r="D48" s="1202" t="s">
        <v>39</v>
      </c>
      <c r="E48" s="4026" t="s">
        <v>659</v>
      </c>
      <c r="F48" s="4026"/>
      <c r="G48" s="4026"/>
      <c r="H48" s="4026"/>
      <c r="I48" s="4026"/>
      <c r="J48" s="4026"/>
      <c r="K48" s="4026"/>
      <c r="L48" s="4026"/>
      <c r="M48" s="4026"/>
      <c r="N48" s="4026"/>
      <c r="O48" s="4026"/>
      <c r="P48" s="4026"/>
      <c r="Q48" s="4026"/>
      <c r="R48" s="4026"/>
      <c r="S48" s="4026"/>
      <c r="T48" s="4026"/>
      <c r="U48" s="4026"/>
      <c r="V48" s="4026"/>
      <c r="W48" s="4026"/>
      <c r="X48" s="4026"/>
      <c r="Y48" s="4026"/>
      <c r="Z48" s="4026"/>
      <c r="AB48" s="157"/>
      <c r="AC48" s="1638"/>
      <c r="AD48" s="1638"/>
      <c r="AE48" s="1638"/>
      <c r="AF48" s="1638"/>
      <c r="AG48" s="1638"/>
      <c r="AH48" s="1638"/>
      <c r="AI48" s="1638"/>
      <c r="AJ48" s="1638"/>
      <c r="AK48" s="1638"/>
      <c r="AL48" s="1638"/>
      <c r="AM48" s="44"/>
    </row>
    <row r="49" spans="1:63" ht="14.1" customHeight="1">
      <c r="A49" s="245"/>
      <c r="B49" s="40"/>
      <c r="AB49" s="157"/>
      <c r="AC49" s="1638"/>
      <c r="AD49" s="1638"/>
      <c r="AE49" s="1638"/>
      <c r="AF49" s="1638"/>
      <c r="AG49" s="1638"/>
      <c r="AH49" s="1638"/>
      <c r="AI49" s="1638"/>
      <c r="AJ49" s="1638"/>
      <c r="AK49" s="1638"/>
      <c r="AL49" s="1638"/>
      <c r="AM49" s="159"/>
    </row>
    <row r="50" spans="1:63" ht="14.1" customHeight="1">
      <c r="A50" s="245"/>
      <c r="B50" s="40"/>
      <c r="C50" s="1202"/>
      <c r="D50" s="1204" t="s">
        <v>308</v>
      </c>
      <c r="E50" s="4059" t="s">
        <v>1392</v>
      </c>
      <c r="F50" s="4059"/>
      <c r="G50" s="4059"/>
      <c r="H50" s="4059"/>
      <c r="I50" s="4059"/>
      <c r="J50" s="4059"/>
      <c r="K50" s="4059"/>
      <c r="L50" s="4059"/>
      <c r="M50" s="4059"/>
      <c r="N50" s="4059"/>
      <c r="O50" s="4059"/>
      <c r="P50" s="4059"/>
      <c r="Q50" s="4059"/>
      <c r="R50" s="4059"/>
      <c r="S50" s="4059"/>
      <c r="T50" s="4059"/>
      <c r="U50" s="4059"/>
      <c r="V50" s="4059"/>
      <c r="W50" s="4059"/>
      <c r="X50" s="4059"/>
      <c r="Y50" s="4059"/>
      <c r="Z50" s="4059"/>
      <c r="AB50" s="11"/>
      <c r="AK50" s="253"/>
      <c r="AL50" s="253"/>
      <c r="AM50" s="25"/>
    </row>
    <row r="51" spans="1:63" ht="14.1" customHeight="1">
      <c r="A51" s="245"/>
      <c r="B51" s="40"/>
      <c r="D51" s="1205"/>
      <c r="E51" s="4059"/>
      <c r="F51" s="4059"/>
      <c r="G51" s="4059"/>
      <c r="H51" s="4059"/>
      <c r="I51" s="4059"/>
      <c r="J51" s="4059"/>
      <c r="K51" s="4059"/>
      <c r="L51" s="4059"/>
      <c r="M51" s="4059"/>
      <c r="N51" s="4059"/>
      <c r="O51" s="4059"/>
      <c r="P51" s="4059"/>
      <c r="Q51" s="4059"/>
      <c r="R51" s="4059"/>
      <c r="S51" s="4059"/>
      <c r="T51" s="4059"/>
      <c r="U51" s="4059"/>
      <c r="V51" s="4059"/>
      <c r="W51" s="4059"/>
      <c r="X51" s="4059"/>
      <c r="Y51" s="4059"/>
      <c r="Z51" s="4059"/>
      <c r="AB51" s="11"/>
      <c r="AK51" s="264"/>
      <c r="AL51" s="264"/>
      <c r="AM51" s="25"/>
    </row>
    <row r="52" spans="1:63" ht="14.1" customHeight="1">
      <c r="A52" s="245"/>
      <c r="B52" s="14"/>
      <c r="C52" s="228"/>
      <c r="AB52" s="11"/>
      <c r="AM52" s="159"/>
    </row>
    <row r="53" spans="1:63" ht="14.1" customHeight="1">
      <c r="A53" s="245"/>
      <c r="B53" s="4050" t="s">
        <v>437</v>
      </c>
      <c r="C53" s="4051"/>
      <c r="D53" s="4058" t="s">
        <v>660</v>
      </c>
      <c r="E53" s="4058"/>
      <c r="F53" s="4058"/>
      <c r="G53" s="4058"/>
      <c r="H53" s="4058"/>
      <c r="I53" s="4058"/>
      <c r="J53" s="4058"/>
      <c r="K53" s="4058"/>
      <c r="L53" s="4058"/>
      <c r="M53" s="4058"/>
      <c r="N53" s="4058"/>
      <c r="O53" s="4058"/>
      <c r="P53" s="4058"/>
      <c r="Q53" s="4058"/>
      <c r="R53" s="4058"/>
      <c r="S53" s="4058"/>
      <c r="T53" s="4058"/>
      <c r="U53" s="4058"/>
      <c r="V53" s="4058"/>
      <c r="W53" s="4058"/>
      <c r="X53" s="4058"/>
      <c r="Y53" s="4058"/>
      <c r="Z53" s="4058"/>
      <c r="AB53" s="244" t="s">
        <v>15</v>
      </c>
      <c r="AC53" s="1638" t="s">
        <v>583</v>
      </c>
      <c r="AD53" s="1638"/>
      <c r="AE53" s="1638"/>
      <c r="AF53" s="1638"/>
      <c r="AG53" s="1638"/>
      <c r="AH53" s="1638"/>
      <c r="AI53" s="1638"/>
      <c r="AJ53" s="1638"/>
      <c r="AK53" s="1638"/>
      <c r="AL53" s="1638"/>
      <c r="AM53" s="13"/>
    </row>
    <row r="54" spans="1:63" ht="14.1" customHeight="1">
      <c r="A54" s="245"/>
      <c r="B54" s="1206"/>
      <c r="C54" s="1099"/>
      <c r="D54" s="1191" t="s">
        <v>469</v>
      </c>
      <c r="E54" s="1641" t="s">
        <v>1123</v>
      </c>
      <c r="F54" s="1641"/>
      <c r="G54" s="1641"/>
      <c r="H54" s="1641"/>
      <c r="I54" s="1641"/>
      <c r="J54" s="1641"/>
      <c r="K54" s="1641"/>
      <c r="L54" s="1641"/>
      <c r="M54" s="1641"/>
      <c r="N54" s="1641"/>
      <c r="O54" s="1641"/>
      <c r="P54" s="1641"/>
      <c r="Q54" s="1641"/>
      <c r="R54" s="1641"/>
      <c r="S54" s="1641"/>
      <c r="T54" s="1641"/>
      <c r="U54" s="1641"/>
      <c r="V54" s="1641"/>
      <c r="W54" s="1641"/>
      <c r="X54" s="1641"/>
      <c r="Y54" s="1641"/>
      <c r="Z54" s="1641"/>
      <c r="AB54" s="179"/>
      <c r="AC54" s="1638"/>
      <c r="AD54" s="1638"/>
      <c r="AE54" s="1638"/>
      <c r="AF54" s="1638"/>
      <c r="AG54" s="1638"/>
      <c r="AH54" s="1638"/>
      <c r="AI54" s="1638"/>
      <c r="AJ54" s="1638"/>
      <c r="AK54" s="1638"/>
      <c r="AL54" s="1638"/>
      <c r="AM54" s="13"/>
    </row>
    <row r="55" spans="1:63" ht="14.25" customHeight="1">
      <c r="B55" s="14"/>
      <c r="C55" s="939"/>
      <c r="D55" s="59"/>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B55" s="11"/>
      <c r="AM55" s="16"/>
    </row>
    <row r="56" spans="1:63" ht="13.5" customHeight="1">
      <c r="B56" s="14"/>
      <c r="D56" s="59"/>
      <c r="E56" s="59"/>
      <c r="F56" s="59"/>
      <c r="G56" s="59"/>
      <c r="H56" s="59"/>
      <c r="I56" s="59"/>
      <c r="J56" s="59"/>
      <c r="K56" s="59"/>
      <c r="L56" s="59"/>
      <c r="M56" s="59"/>
      <c r="N56" s="59"/>
      <c r="O56" s="59"/>
      <c r="P56" s="59"/>
      <c r="Q56" s="59"/>
      <c r="R56" s="59"/>
      <c r="S56" s="59"/>
      <c r="T56" s="59"/>
      <c r="U56" s="59"/>
      <c r="V56" s="59"/>
      <c r="W56" s="59"/>
      <c r="X56" s="59"/>
      <c r="Y56" s="59"/>
      <c r="AB56" s="11"/>
      <c r="AM56" s="16"/>
    </row>
    <row r="57" spans="1:63" ht="14.25" customHeight="1">
      <c r="B57" s="17"/>
      <c r="D57" s="228" t="s">
        <v>33</v>
      </c>
      <c r="E57" s="1889" t="s">
        <v>915</v>
      </c>
      <c r="F57" s="1889"/>
      <c r="G57" s="1889"/>
      <c r="H57" s="1889"/>
      <c r="I57" s="1889"/>
      <c r="J57" s="1889"/>
      <c r="K57" s="1889"/>
      <c r="L57" s="1889"/>
      <c r="M57" s="1889"/>
      <c r="N57" s="1889"/>
      <c r="O57" s="1889"/>
      <c r="P57" s="1889"/>
      <c r="Q57" s="1889"/>
      <c r="R57" s="1889"/>
      <c r="S57" s="1889"/>
      <c r="T57" s="1889"/>
      <c r="U57" s="1889"/>
      <c r="V57" s="1779" t="s">
        <v>781</v>
      </c>
      <c r="W57" s="1779"/>
      <c r="X57" s="1779"/>
      <c r="Y57" s="1779"/>
      <c r="Z57" s="977"/>
      <c r="AB57" s="11"/>
      <c r="AM57" s="16"/>
    </row>
    <row r="58" spans="1:63" ht="14.1" customHeight="1">
      <c r="B58" s="17"/>
      <c r="E58" s="4056"/>
      <c r="F58" s="4056"/>
      <c r="G58" s="4056"/>
      <c r="H58" s="4056"/>
      <c r="I58" s="4056"/>
      <c r="J58" s="4056"/>
      <c r="K58" s="4056"/>
      <c r="L58" s="4056"/>
      <c r="M58" s="4056"/>
      <c r="N58" s="4056"/>
      <c r="O58" s="4056"/>
      <c r="P58" s="4056"/>
      <c r="Q58" s="4056"/>
      <c r="R58" s="4056"/>
      <c r="S58" s="4056"/>
      <c r="T58" s="4056"/>
      <c r="U58" s="48" t="s">
        <v>27</v>
      </c>
      <c r="V58" s="2560"/>
      <c r="W58" s="2560"/>
      <c r="X58" s="2560"/>
      <c r="Y58" s="2560"/>
      <c r="Z58" s="48" t="s">
        <v>17</v>
      </c>
      <c r="AA58" s="231"/>
      <c r="AB58" s="11"/>
      <c r="AM58" s="16"/>
    </row>
    <row r="59" spans="1:63" ht="14.1" customHeight="1">
      <c r="B59" s="17"/>
      <c r="D59" s="228" t="s">
        <v>468</v>
      </c>
      <c r="E59" s="1889" t="s">
        <v>916</v>
      </c>
      <c r="F59" s="1889"/>
      <c r="G59" s="1889"/>
      <c r="H59" s="1889"/>
      <c r="I59" s="1889"/>
      <c r="J59" s="1889"/>
      <c r="K59" s="1889"/>
      <c r="L59" s="1889"/>
      <c r="M59" s="1889"/>
      <c r="N59" s="1889"/>
      <c r="O59" s="1889"/>
      <c r="P59" s="1889"/>
      <c r="Q59" s="1889"/>
      <c r="R59" s="1889"/>
      <c r="S59" s="1889"/>
      <c r="T59" s="1889"/>
      <c r="U59" s="1889"/>
      <c r="V59" s="1889"/>
      <c r="W59" s="1889"/>
      <c r="X59" s="1889"/>
      <c r="Y59" s="1889"/>
      <c r="Z59" s="977"/>
      <c r="AA59" s="1099"/>
      <c r="AB59" s="11"/>
      <c r="AM59" s="16"/>
    </row>
    <row r="60" spans="1:63" ht="14.1" customHeight="1">
      <c r="A60" s="245"/>
      <c r="B60" s="17"/>
      <c r="AA60" s="1207"/>
      <c r="AB60" s="1208"/>
      <c r="AC60" s="231"/>
      <c r="AD60" s="231"/>
      <c r="AE60" s="231"/>
      <c r="AF60" s="231"/>
      <c r="AG60" s="231"/>
      <c r="AH60" s="231"/>
      <c r="AI60" s="231"/>
      <c r="AJ60" s="231"/>
      <c r="AK60" s="231"/>
      <c r="AM60" s="25"/>
    </row>
    <row r="61" spans="1:63" ht="14.1" customHeight="1">
      <c r="A61" s="245"/>
      <c r="B61" s="17"/>
      <c r="D61" s="1204" t="s">
        <v>440</v>
      </c>
      <c r="E61" s="4059" t="s">
        <v>1393</v>
      </c>
      <c r="F61" s="4059"/>
      <c r="G61" s="4059"/>
      <c r="H61" s="4059"/>
      <c r="I61" s="4059"/>
      <c r="J61" s="4059"/>
      <c r="K61" s="4059"/>
      <c r="L61" s="4059"/>
      <c r="M61" s="4059"/>
      <c r="N61" s="4059"/>
      <c r="O61" s="4059"/>
      <c r="P61" s="4059"/>
      <c r="Q61" s="4059"/>
      <c r="R61" s="4059"/>
      <c r="S61" s="4059"/>
      <c r="T61" s="4059"/>
      <c r="U61" s="4059"/>
      <c r="V61" s="4059"/>
      <c r="W61" s="4059"/>
      <c r="X61" s="4059"/>
      <c r="Y61" s="4059"/>
      <c r="AA61" s="1157"/>
      <c r="AB61" s="1209"/>
      <c r="AC61" s="246"/>
      <c r="AD61" s="246"/>
      <c r="AE61" s="246"/>
      <c r="AF61" s="246"/>
      <c r="AG61" s="246"/>
      <c r="AH61" s="246"/>
      <c r="AI61" s="246"/>
      <c r="AJ61" s="246"/>
      <c r="AK61" s="246"/>
      <c r="AL61" s="246"/>
      <c r="AM61" s="25"/>
    </row>
    <row r="62" spans="1:63" ht="14.1" customHeight="1">
      <c r="A62" s="245"/>
      <c r="B62" s="17"/>
      <c r="D62" s="1205"/>
      <c r="E62" s="4059"/>
      <c r="F62" s="4059"/>
      <c r="G62" s="4059"/>
      <c r="H62" s="4059"/>
      <c r="I62" s="4059"/>
      <c r="J62" s="4059"/>
      <c r="K62" s="4059"/>
      <c r="L62" s="4059"/>
      <c r="M62" s="4059"/>
      <c r="N62" s="4059"/>
      <c r="O62" s="4059"/>
      <c r="P62" s="4059"/>
      <c r="Q62" s="4059"/>
      <c r="R62" s="4059"/>
      <c r="S62" s="4059"/>
      <c r="T62" s="4059"/>
      <c r="U62" s="4059"/>
      <c r="V62" s="4059"/>
      <c r="W62" s="4059"/>
      <c r="X62" s="4059"/>
      <c r="Y62" s="4059"/>
      <c r="AA62" s="1157"/>
      <c r="AB62" s="1209"/>
      <c r="AC62" s="246"/>
      <c r="AD62" s="246"/>
      <c r="AE62" s="246"/>
      <c r="AF62" s="246"/>
      <c r="AG62" s="246"/>
      <c r="AH62" s="246"/>
      <c r="AI62" s="246"/>
      <c r="AJ62" s="246"/>
      <c r="AK62" s="246"/>
      <c r="AL62" s="246"/>
      <c r="AM62" s="25"/>
      <c r="AS62" s="958"/>
      <c r="AT62" s="231"/>
      <c r="AU62" s="231"/>
      <c r="AV62" s="231"/>
      <c r="AW62" s="958"/>
      <c r="AX62" s="2576"/>
      <c r="AY62" s="2576"/>
      <c r="AZ62" s="2576"/>
      <c r="BA62" s="2576"/>
      <c r="BB62" s="2576"/>
      <c r="BC62" s="2576"/>
      <c r="BD62" s="2576"/>
      <c r="BE62" s="2576"/>
      <c r="BF62" s="2576"/>
      <c r="BG62" s="2576"/>
      <c r="BH62" s="2576"/>
      <c r="BI62" s="2576"/>
      <c r="BJ62" s="2576"/>
      <c r="BK62" s="333"/>
    </row>
    <row r="63" spans="1:63" ht="14.1" customHeight="1" thickBot="1">
      <c r="A63" s="245"/>
      <c r="B63" s="1122"/>
      <c r="C63" s="1169"/>
      <c r="D63" s="8"/>
      <c r="E63" s="8"/>
      <c r="F63" s="8"/>
      <c r="G63" s="8"/>
      <c r="H63" s="8"/>
      <c r="I63" s="8"/>
      <c r="J63" s="8"/>
      <c r="K63" s="8"/>
      <c r="L63" s="8"/>
      <c r="M63" s="8"/>
      <c r="N63" s="8"/>
      <c r="O63" s="8"/>
      <c r="P63" s="8"/>
      <c r="Q63" s="8"/>
      <c r="R63" s="8"/>
      <c r="S63" s="8"/>
      <c r="T63" s="8"/>
      <c r="U63" s="8"/>
      <c r="V63" s="8"/>
      <c r="W63" s="8"/>
      <c r="X63" s="8"/>
      <c r="Y63" s="8"/>
      <c r="Z63" s="8"/>
      <c r="AA63" s="8"/>
      <c r="AB63" s="45"/>
      <c r="AC63" s="8"/>
      <c r="AD63" s="8"/>
      <c r="AE63" s="8"/>
      <c r="AF63" s="46"/>
      <c r="AG63" s="46"/>
      <c r="AH63" s="46"/>
      <c r="AI63" s="46"/>
      <c r="AJ63" s="46"/>
      <c r="AK63" s="46"/>
      <c r="AL63" s="46"/>
      <c r="AM63" s="524"/>
      <c r="AT63" s="231"/>
      <c r="AU63" s="231"/>
      <c r="AV63" s="231"/>
      <c r="AW63" s="958"/>
      <c r="AX63" s="2576"/>
      <c r="AY63" s="2576"/>
      <c r="AZ63" s="2576"/>
      <c r="BA63" s="2576"/>
      <c r="BB63" s="2576"/>
      <c r="BC63" s="2576"/>
      <c r="BD63" s="2576"/>
      <c r="BE63" s="2576"/>
      <c r="BF63" s="2576"/>
      <c r="BG63" s="2576"/>
      <c r="BH63" s="2576"/>
      <c r="BI63" s="2576"/>
      <c r="BJ63" s="2576"/>
      <c r="BK63" s="333"/>
    </row>
    <row r="64" spans="1:63" ht="7.5" customHeight="1">
      <c r="A64" s="245"/>
      <c r="B64" s="245"/>
      <c r="C64" s="245"/>
      <c r="AM64" s="31"/>
      <c r="AT64" s="958"/>
      <c r="AU64" s="247"/>
      <c r="AV64" s="220"/>
      <c r="AW64" s="220"/>
      <c r="AX64" s="1635"/>
      <c r="AY64" s="1635"/>
      <c r="AZ64" s="1635"/>
      <c r="BA64" s="332"/>
      <c r="BB64" s="1635"/>
      <c r="BC64" s="1635"/>
      <c r="BD64" s="1635"/>
      <c r="BE64" s="332"/>
      <c r="BF64" s="1635"/>
      <c r="BG64" s="1635"/>
      <c r="BH64" s="1635"/>
      <c r="BI64" s="1635"/>
      <c r="BJ64" s="1635"/>
      <c r="BK64" s="333"/>
    </row>
    <row r="65" spans="1:63" ht="14.1" customHeight="1">
      <c r="A65" s="245"/>
      <c r="B65" s="245"/>
      <c r="AA65" s="5"/>
      <c r="AB65" s="245"/>
      <c r="AC65" s="245"/>
      <c r="AD65" s="5"/>
      <c r="AE65" s="245"/>
      <c r="AF65" s="245"/>
      <c r="AG65" s="245"/>
      <c r="AH65" s="245"/>
      <c r="AI65" s="245"/>
      <c r="AJ65" s="245"/>
      <c r="AK65" s="245"/>
      <c r="AL65" s="245"/>
      <c r="AM65" s="31"/>
      <c r="AT65" s="958"/>
      <c r="AU65" s="958"/>
      <c r="AV65" s="958"/>
      <c r="AW65" s="958"/>
      <c r="AX65" s="2576"/>
      <c r="AY65" s="2576"/>
      <c r="AZ65" s="2576"/>
      <c r="BA65" s="2576"/>
      <c r="BB65" s="2576"/>
      <c r="BC65" s="2576"/>
      <c r="BD65" s="2576"/>
      <c r="BE65" s="2576"/>
      <c r="BF65" s="2576"/>
      <c r="BG65" s="2576"/>
      <c r="BH65" s="2576"/>
      <c r="BI65" s="2576"/>
      <c r="BJ65" s="2576"/>
      <c r="BK65" s="333"/>
    </row>
    <row r="66" spans="1:63" ht="14.1" customHeight="1">
      <c r="A66" s="245"/>
      <c r="B66" s="245"/>
      <c r="AA66" s="5"/>
      <c r="AB66" s="245"/>
      <c r="AC66" s="245"/>
      <c r="AD66" s="5"/>
      <c r="AE66" s="245"/>
      <c r="AF66" s="245"/>
      <c r="AG66" s="245"/>
      <c r="AH66" s="245"/>
      <c r="AI66" s="245"/>
      <c r="AJ66" s="245"/>
      <c r="AK66" s="245"/>
      <c r="AL66" s="245"/>
      <c r="AM66" s="31"/>
      <c r="AT66" s="958"/>
      <c r="AU66" s="958"/>
      <c r="AV66" s="958"/>
      <c r="AW66" s="958"/>
      <c r="AX66" s="2576"/>
      <c r="AY66" s="2576"/>
      <c r="AZ66" s="2576"/>
      <c r="BA66" s="2576"/>
      <c r="BB66" s="2576"/>
      <c r="BC66" s="2576"/>
      <c r="BD66" s="2576"/>
      <c r="BE66" s="2576"/>
      <c r="BF66" s="2576"/>
      <c r="BG66" s="2576"/>
      <c r="BH66" s="2576"/>
      <c r="BI66" s="2576"/>
      <c r="BJ66" s="2576"/>
      <c r="BK66" s="333"/>
    </row>
    <row r="67" spans="1:63" ht="14.1" customHeight="1">
      <c r="A67" s="245"/>
      <c r="B67" s="245"/>
      <c r="C67" s="245"/>
      <c r="AM67" s="31"/>
    </row>
    <row r="68" spans="1:63" ht="14.1" customHeight="1">
      <c r="A68" s="245"/>
      <c r="B68" s="245"/>
      <c r="C68" s="245"/>
      <c r="S68" s="257"/>
      <c r="T68" s="257"/>
      <c r="U68" s="1"/>
      <c r="V68" s="263"/>
      <c r="W68" s="263"/>
      <c r="X68" s="245"/>
      <c r="Y68" s="245"/>
      <c r="Z68" s="245"/>
      <c r="AM68" s="31"/>
    </row>
    <row r="69" spans="1:63" ht="14.1" customHeight="1">
      <c r="A69" s="245"/>
      <c r="B69" s="245"/>
      <c r="C69" s="245"/>
      <c r="S69" s="257"/>
      <c r="T69" s="257"/>
      <c r="U69" s="1"/>
      <c r="V69" s="263"/>
      <c r="W69" s="263"/>
      <c r="X69" s="245"/>
      <c r="Y69" s="245"/>
      <c r="Z69" s="245"/>
      <c r="AM69" s="31"/>
    </row>
    <row r="70" spans="1:63" ht="14.1" customHeight="1">
      <c r="A70" s="245"/>
      <c r="B70" s="245"/>
      <c r="D70" s="245"/>
      <c r="E70" s="245"/>
      <c r="F70" s="245"/>
      <c r="G70" s="245"/>
      <c r="H70" s="245"/>
      <c r="I70" s="245"/>
      <c r="J70" s="245"/>
      <c r="K70" s="245"/>
      <c r="L70" s="245"/>
      <c r="M70" s="245"/>
      <c r="N70" s="48"/>
      <c r="O70" s="48"/>
      <c r="AM70" s="32"/>
    </row>
    <row r="71" spans="1:63" ht="14.1" customHeight="1">
      <c r="A71" s="245"/>
      <c r="B71" s="245"/>
      <c r="D71" s="245"/>
      <c r="E71" s="245"/>
      <c r="F71" s="245"/>
      <c r="G71" s="245"/>
      <c r="H71" s="245"/>
      <c r="I71" s="245"/>
      <c r="J71" s="245"/>
      <c r="K71" s="245"/>
      <c r="L71" s="245"/>
      <c r="M71" s="245"/>
      <c r="N71" s="245"/>
      <c r="O71" s="245"/>
      <c r="P71" s="245"/>
      <c r="Q71" s="245"/>
      <c r="R71" s="245"/>
      <c r="T71" s="3"/>
      <c r="U71" s="3"/>
      <c r="V71" s="3"/>
      <c r="W71" s="3"/>
      <c r="X71" s="3"/>
      <c r="Y71" s="3"/>
      <c r="Z71" s="3"/>
      <c r="AA71" s="245"/>
      <c r="AB71" s="245"/>
      <c r="AM71" s="32"/>
    </row>
    <row r="72" spans="1:63" ht="14.1" customHeight="1">
      <c r="A72" s="245"/>
      <c r="B72" s="245"/>
      <c r="C72" s="245"/>
      <c r="F72" s="245"/>
      <c r="G72" s="245"/>
      <c r="H72" s="245"/>
      <c r="I72" s="245"/>
      <c r="J72" s="245"/>
      <c r="K72" s="245"/>
      <c r="L72" s="245"/>
      <c r="M72" s="245"/>
      <c r="N72" s="245"/>
      <c r="O72" s="245"/>
      <c r="P72" s="245"/>
      <c r="Q72" s="245"/>
      <c r="R72" s="245"/>
      <c r="S72" s="245"/>
      <c r="T72" s="245"/>
      <c r="U72" s="257"/>
      <c r="V72" s="257"/>
      <c r="W72" s="245"/>
      <c r="X72" s="257"/>
      <c r="Y72" s="257"/>
      <c r="Z72" s="245"/>
      <c r="AA72" s="245"/>
      <c r="AD72" s="245"/>
      <c r="AE72" s="245"/>
      <c r="AF72" s="245"/>
      <c r="AG72" s="245"/>
      <c r="AH72" s="245"/>
      <c r="AI72" s="245"/>
      <c r="AJ72" s="245"/>
      <c r="AK72" s="245"/>
      <c r="AL72" s="245"/>
      <c r="AM72" s="32"/>
    </row>
    <row r="73" spans="1:63" ht="14.1" customHeight="1">
      <c r="A73" s="245"/>
      <c r="B73" s="245"/>
      <c r="C73" s="245"/>
      <c r="D73" s="48"/>
      <c r="E73" s="48"/>
      <c r="F73" s="48"/>
      <c r="G73" s="48"/>
      <c r="H73" s="245"/>
      <c r="I73" s="245"/>
      <c r="J73" s="245"/>
      <c r="K73" s="245"/>
      <c r="L73" s="245"/>
      <c r="M73" s="245"/>
      <c r="N73" s="245"/>
      <c r="O73" s="245"/>
      <c r="P73" s="245"/>
      <c r="Q73" s="245"/>
      <c r="R73" s="245"/>
      <c r="S73" s="245"/>
      <c r="T73" s="245"/>
      <c r="U73" s="245"/>
      <c r="W73" s="245"/>
      <c r="X73" s="245"/>
      <c r="Y73" s="245"/>
      <c r="AA73" s="264"/>
      <c r="AB73" s="264"/>
      <c r="AD73" s="264"/>
      <c r="AE73" s="264"/>
      <c r="AF73" s="264"/>
      <c r="AG73" s="264"/>
      <c r="AH73" s="264"/>
      <c r="AI73" s="264"/>
      <c r="AJ73" s="264"/>
      <c r="AK73" s="264"/>
      <c r="AL73" s="264"/>
      <c r="AM73" s="32"/>
    </row>
    <row r="74" spans="1:63" ht="14.1" customHeight="1">
      <c r="A74" s="245"/>
      <c r="B74" s="245"/>
      <c r="C74" s="245"/>
      <c r="D74" s="48"/>
      <c r="E74" s="48"/>
      <c r="F74" s="48"/>
      <c r="G74" s="48"/>
      <c r="H74" s="245"/>
      <c r="I74" s="245"/>
      <c r="J74" s="245"/>
      <c r="K74" s="245"/>
      <c r="L74" s="245"/>
      <c r="M74" s="273"/>
      <c r="N74" s="273"/>
      <c r="O74" s="273"/>
      <c r="P74" s="273"/>
      <c r="Q74" s="273"/>
      <c r="R74" s="273"/>
      <c r="S74" s="273"/>
      <c r="T74" s="273"/>
      <c r="U74" s="273"/>
      <c r="V74" s="273"/>
      <c r="W74" s="273"/>
      <c r="X74" s="273"/>
      <c r="Y74" s="273"/>
      <c r="AA74" s="33"/>
      <c r="AB74" s="264"/>
      <c r="AC74" s="264"/>
      <c r="AD74" s="264"/>
      <c r="AE74" s="264"/>
      <c r="AF74" s="264"/>
      <c r="AG74" s="264"/>
      <c r="AH74" s="264"/>
      <c r="AI74" s="264"/>
      <c r="AJ74" s="264"/>
      <c r="AK74" s="264"/>
      <c r="AL74" s="264"/>
      <c r="AM74" s="32"/>
    </row>
    <row r="75" spans="1:63" ht="14.1" customHeight="1">
      <c r="A75" s="245"/>
      <c r="B75" s="245"/>
      <c r="C75" s="245"/>
      <c r="D75" s="48"/>
      <c r="E75" s="48"/>
      <c r="F75" s="48"/>
      <c r="G75" s="48"/>
      <c r="H75" s="245"/>
      <c r="I75" s="245"/>
      <c r="J75" s="245"/>
      <c r="K75" s="245"/>
      <c r="L75" s="245"/>
      <c r="M75" s="245"/>
      <c r="N75" s="245"/>
      <c r="O75" s="245"/>
      <c r="P75" s="245"/>
      <c r="Q75" s="245"/>
      <c r="R75" s="245"/>
      <c r="S75" s="245"/>
      <c r="T75" s="245"/>
      <c r="U75" s="245"/>
      <c r="W75" s="245"/>
      <c r="X75" s="245"/>
      <c r="Y75" s="245"/>
      <c r="AA75" s="264"/>
      <c r="AB75" s="264"/>
      <c r="AC75" s="264"/>
      <c r="AD75" s="264"/>
      <c r="AE75" s="264"/>
      <c r="AF75" s="264"/>
      <c r="AG75" s="264"/>
      <c r="AH75" s="264"/>
      <c r="AI75" s="264"/>
      <c r="AJ75" s="264"/>
      <c r="AK75" s="264"/>
      <c r="AL75" s="264"/>
      <c r="AM75" s="32"/>
    </row>
    <row r="76" spans="1:63" ht="14.1" customHeight="1">
      <c r="A76" s="245"/>
      <c r="B76" s="245"/>
      <c r="C76" s="245"/>
      <c r="D76" s="48"/>
      <c r="E76" s="48"/>
      <c r="F76" s="48"/>
      <c r="G76" s="48"/>
      <c r="H76" s="245"/>
      <c r="I76" s="245"/>
      <c r="J76" s="245"/>
      <c r="K76" s="245"/>
      <c r="L76" s="245"/>
      <c r="M76" s="273"/>
      <c r="N76" s="273"/>
      <c r="O76" s="273"/>
      <c r="P76" s="273"/>
      <c r="Q76" s="273"/>
      <c r="R76" s="273"/>
      <c r="S76" s="273"/>
      <c r="T76" s="273"/>
      <c r="U76" s="273"/>
      <c r="V76" s="273"/>
      <c r="W76" s="273"/>
      <c r="X76" s="273"/>
      <c r="Y76" s="273"/>
      <c r="AA76" s="33"/>
      <c r="AB76" s="264"/>
      <c r="AC76" s="264"/>
      <c r="AD76" s="264"/>
      <c r="AE76" s="264"/>
      <c r="AF76" s="264"/>
      <c r="AG76" s="264"/>
      <c r="AH76" s="264"/>
      <c r="AI76" s="264"/>
      <c r="AJ76" s="264"/>
      <c r="AK76" s="264"/>
      <c r="AL76" s="264"/>
      <c r="AM76" s="32"/>
    </row>
    <row r="77" spans="1:63" ht="14.1" customHeight="1">
      <c r="A77" s="245"/>
      <c r="B77" s="245"/>
      <c r="C77" s="245"/>
      <c r="D77" s="48"/>
      <c r="E77" s="48"/>
      <c r="F77" s="48"/>
      <c r="G77" s="48"/>
      <c r="H77" s="245"/>
      <c r="I77" s="245"/>
      <c r="J77" s="245"/>
      <c r="K77" s="245"/>
      <c r="L77" s="245"/>
      <c r="M77" s="245"/>
      <c r="N77" s="245"/>
      <c r="O77" s="245"/>
      <c r="P77" s="245"/>
      <c r="Q77" s="245"/>
      <c r="R77" s="245"/>
      <c r="S77" s="245"/>
      <c r="T77" s="245"/>
      <c r="U77" s="245"/>
      <c r="W77" s="245"/>
      <c r="X77" s="245"/>
      <c r="Y77" s="245"/>
      <c r="AA77" s="264"/>
      <c r="AB77" s="264"/>
      <c r="AC77" s="264"/>
      <c r="AD77" s="264"/>
      <c r="AE77" s="264"/>
      <c r="AF77" s="264"/>
      <c r="AG77" s="264"/>
      <c r="AH77" s="264"/>
      <c r="AI77" s="264"/>
      <c r="AJ77" s="264"/>
      <c r="AK77" s="264"/>
      <c r="AL77" s="264"/>
      <c r="AM77" s="32"/>
    </row>
    <row r="78" spans="1:63" ht="14.1" customHeight="1">
      <c r="A78" s="245"/>
      <c r="B78" s="245"/>
      <c r="C78" s="245"/>
      <c r="D78" s="48"/>
      <c r="E78" s="48"/>
      <c r="F78" s="48"/>
      <c r="G78" s="48"/>
      <c r="H78" s="245"/>
      <c r="I78" s="245"/>
      <c r="J78" s="245"/>
      <c r="K78" s="245"/>
      <c r="M78" s="33"/>
      <c r="N78" s="264"/>
      <c r="O78" s="264"/>
      <c r="P78" s="264"/>
      <c r="Q78" s="264"/>
      <c r="R78" s="264"/>
      <c r="S78" s="264"/>
      <c r="T78" s="264"/>
      <c r="U78" s="264"/>
      <c r="V78" s="264"/>
      <c r="W78" s="264"/>
      <c r="X78" s="264"/>
      <c r="Y78" s="32"/>
    </row>
    <row r="79" spans="1:63" ht="14.1" customHeight="1">
      <c r="A79" s="245"/>
      <c r="B79" s="245"/>
      <c r="C79" s="245"/>
      <c r="D79" s="245"/>
      <c r="G79" s="245"/>
      <c r="H79" s="245"/>
      <c r="I79" s="245"/>
      <c r="J79" s="245"/>
      <c r="K79" s="245"/>
      <c r="L79" s="264"/>
      <c r="M79" s="264"/>
      <c r="N79" s="264"/>
      <c r="O79" s="264"/>
      <c r="P79" s="264"/>
      <c r="Q79" s="264"/>
      <c r="R79" s="264"/>
      <c r="S79" s="264"/>
      <c r="T79" s="264"/>
      <c r="U79" s="264"/>
      <c r="V79" s="264"/>
      <c r="W79" s="264"/>
      <c r="X79" s="264"/>
      <c r="Y79" s="32"/>
    </row>
    <row r="80" spans="1:63" ht="14.1" customHeight="1">
      <c r="A80" s="245"/>
      <c r="B80" s="245"/>
      <c r="C80" s="245"/>
      <c r="D80" s="48"/>
      <c r="E80" s="48"/>
      <c r="F80" s="48"/>
      <c r="G80" s="48"/>
      <c r="H80" s="48"/>
      <c r="I80" s="245"/>
      <c r="J80" s="245"/>
      <c r="K80" s="245"/>
      <c r="L80" s="264"/>
      <c r="M80" s="264"/>
      <c r="N80" s="264"/>
      <c r="O80" s="264"/>
      <c r="P80" s="264"/>
      <c r="Q80" s="264"/>
      <c r="R80" s="264"/>
      <c r="S80" s="264"/>
      <c r="T80" s="264"/>
      <c r="U80" s="264"/>
      <c r="V80" s="264"/>
      <c r="W80" s="264"/>
      <c r="X80" s="264"/>
      <c r="Y80" s="32"/>
    </row>
    <row r="81" spans="1:39" ht="14.1" customHeight="1">
      <c r="A81" s="245"/>
      <c r="B81" s="245"/>
      <c r="C81" s="245"/>
      <c r="D81" s="48"/>
      <c r="E81" s="48"/>
      <c r="F81" s="48"/>
      <c r="G81" s="48"/>
      <c r="H81" s="48"/>
      <c r="I81" s="245"/>
      <c r="J81" s="245"/>
      <c r="K81" s="245"/>
      <c r="L81" s="264"/>
      <c r="M81" s="264"/>
      <c r="N81" s="264"/>
      <c r="O81" s="264"/>
      <c r="P81" s="264"/>
      <c r="Q81" s="264"/>
      <c r="R81" s="264"/>
      <c r="S81" s="264"/>
      <c r="T81" s="264"/>
      <c r="U81" s="264"/>
      <c r="V81" s="264"/>
      <c r="W81" s="264"/>
      <c r="X81" s="264"/>
      <c r="Y81" s="32"/>
    </row>
    <row r="82" spans="1:39" ht="14.1" customHeight="1">
      <c r="A82" s="245"/>
      <c r="B82" s="245"/>
      <c r="C82" s="245"/>
      <c r="E82" s="48"/>
      <c r="F82" s="48"/>
      <c r="G82" s="48"/>
      <c r="H82" s="48"/>
      <c r="I82" s="245"/>
      <c r="J82" s="245"/>
      <c r="K82" s="245"/>
      <c r="L82" s="264"/>
      <c r="M82" s="264"/>
      <c r="N82" s="264"/>
      <c r="O82" s="264"/>
      <c r="P82" s="264"/>
      <c r="Q82" s="264"/>
      <c r="R82" s="264"/>
      <c r="S82" s="264"/>
      <c r="T82" s="264"/>
      <c r="U82" s="264"/>
      <c r="V82" s="264"/>
      <c r="W82" s="264"/>
      <c r="X82" s="264"/>
      <c r="Y82" s="32"/>
    </row>
    <row r="83" spans="1:39" ht="14.1" customHeight="1">
      <c r="A83" s="245"/>
      <c r="B83" s="245"/>
      <c r="C83" s="245"/>
      <c r="D83" s="48"/>
      <c r="E83" s="48"/>
      <c r="F83" s="48"/>
      <c r="G83" s="48"/>
      <c r="H83" s="48"/>
      <c r="I83" s="245"/>
      <c r="J83" s="245"/>
      <c r="K83" s="245"/>
      <c r="L83" s="264"/>
      <c r="M83" s="264"/>
      <c r="N83" s="264"/>
      <c r="O83" s="264"/>
      <c r="P83" s="264"/>
      <c r="Q83" s="264"/>
      <c r="R83" s="264"/>
      <c r="S83" s="264"/>
      <c r="T83" s="264"/>
      <c r="U83" s="264"/>
      <c r="V83" s="264"/>
      <c r="W83" s="264"/>
      <c r="X83" s="264"/>
      <c r="Y83" s="32"/>
    </row>
    <row r="84" spans="1:39" ht="14.1" customHeight="1">
      <c r="A84" s="245"/>
      <c r="B84" s="245"/>
      <c r="D84" s="48"/>
      <c r="E84" s="48"/>
      <c r="F84" s="48"/>
      <c r="G84" s="48"/>
      <c r="H84" s="48"/>
      <c r="I84" s="245"/>
      <c r="J84" s="245"/>
      <c r="K84" s="245"/>
      <c r="L84" s="264"/>
      <c r="M84" s="264"/>
      <c r="N84" s="264"/>
      <c r="O84" s="264"/>
      <c r="P84" s="264"/>
      <c r="Q84" s="264"/>
      <c r="R84" s="264"/>
      <c r="S84" s="264"/>
      <c r="T84" s="264"/>
      <c r="U84" s="264"/>
      <c r="V84" s="264"/>
      <c r="W84" s="264"/>
      <c r="X84" s="264"/>
      <c r="Y84" s="32"/>
    </row>
    <row r="85" spans="1:39" ht="14.1" customHeight="1">
      <c r="A85" s="245"/>
      <c r="B85" s="245"/>
      <c r="C85" s="245"/>
      <c r="D85" s="48"/>
      <c r="E85" s="48"/>
      <c r="F85" s="48"/>
      <c r="G85" s="48"/>
      <c r="H85" s="48"/>
      <c r="I85" s="245"/>
      <c r="J85" s="245"/>
      <c r="K85" s="245"/>
      <c r="L85" s="264"/>
      <c r="M85" s="264"/>
      <c r="N85" s="264"/>
      <c r="O85" s="264"/>
      <c r="P85" s="264"/>
      <c r="Q85" s="264"/>
      <c r="R85" s="264"/>
      <c r="S85" s="264"/>
      <c r="T85" s="264"/>
      <c r="U85" s="264"/>
      <c r="V85" s="264"/>
      <c r="W85" s="264"/>
      <c r="X85" s="264"/>
      <c r="Y85" s="32"/>
    </row>
    <row r="86" spans="1:39" ht="14.1" customHeight="1">
      <c r="A86" s="245"/>
      <c r="B86" s="245"/>
      <c r="C86" s="245"/>
      <c r="L86" s="245"/>
      <c r="N86" s="273"/>
      <c r="O86" s="264"/>
      <c r="P86" s="264"/>
      <c r="Q86" s="264"/>
      <c r="R86" s="264"/>
      <c r="S86" s="264"/>
      <c r="T86" s="264"/>
      <c r="U86" s="264"/>
      <c r="V86" s="264"/>
      <c r="W86" s="264"/>
      <c r="X86" s="264"/>
      <c r="Y86" s="32"/>
    </row>
    <row r="87" spans="1:39" ht="14.1" customHeight="1">
      <c r="A87" s="245"/>
      <c r="B87" s="245"/>
      <c r="C87" s="245"/>
      <c r="N87" s="264"/>
      <c r="O87" s="264"/>
      <c r="P87" s="264"/>
      <c r="Q87" s="264"/>
      <c r="R87" s="264"/>
      <c r="S87" s="264"/>
      <c r="T87" s="264"/>
      <c r="U87" s="264"/>
      <c r="V87" s="264"/>
      <c r="W87" s="264"/>
      <c r="X87" s="264"/>
      <c r="Y87" s="32"/>
    </row>
    <row r="88" spans="1:39" ht="14.1" customHeight="1">
      <c r="A88" s="245"/>
      <c r="B88" s="245"/>
      <c r="C88" s="245"/>
      <c r="N88" s="245"/>
      <c r="O88" s="245"/>
      <c r="P88" s="245"/>
      <c r="R88" s="3"/>
      <c r="S88" s="3"/>
      <c r="T88" s="3"/>
      <c r="U88" s="3"/>
      <c r="V88" s="3"/>
      <c r="W88" s="3"/>
      <c r="X88" s="3"/>
      <c r="Y88" s="245"/>
      <c r="AB88" s="264"/>
      <c r="AC88" s="264"/>
      <c r="AD88" s="264"/>
      <c r="AE88" s="264"/>
      <c r="AF88" s="264"/>
      <c r="AG88" s="264"/>
      <c r="AH88" s="264"/>
      <c r="AI88" s="264"/>
      <c r="AJ88" s="264"/>
      <c r="AK88" s="264"/>
      <c r="AL88" s="264"/>
      <c r="AM88" s="32"/>
    </row>
    <row r="89" spans="1:39" ht="14.1" customHeight="1">
      <c r="A89" s="245"/>
      <c r="B89" s="245"/>
      <c r="C89" s="245"/>
      <c r="E89" s="245"/>
      <c r="G89" s="245"/>
      <c r="H89" s="245"/>
      <c r="I89" s="245"/>
      <c r="J89" s="245"/>
      <c r="K89" s="245"/>
      <c r="O89" s="228"/>
      <c r="P89" s="228"/>
      <c r="Q89" s="245"/>
      <c r="R89" s="48"/>
      <c r="S89" s="48"/>
      <c r="T89" s="228"/>
      <c r="U89" s="228"/>
      <c r="X89" s="48"/>
      <c r="Y89" s="48"/>
      <c r="Z89" s="245"/>
      <c r="AB89" s="245"/>
      <c r="AD89" s="245"/>
      <c r="AE89" s="245"/>
      <c r="AF89" s="245"/>
      <c r="AG89" s="245"/>
      <c r="AH89" s="245"/>
      <c r="AI89" s="245"/>
      <c r="AJ89" s="245"/>
      <c r="AK89" s="245"/>
      <c r="AL89" s="245"/>
      <c r="AM89" s="32"/>
    </row>
    <row r="90" spans="1:39" ht="14.1" customHeight="1">
      <c r="A90" s="245"/>
      <c r="B90" s="245"/>
      <c r="C90" s="245"/>
      <c r="E90" s="245"/>
      <c r="G90" s="245"/>
      <c r="H90" s="245"/>
      <c r="L90" s="245"/>
      <c r="O90" s="228"/>
      <c r="P90" s="228"/>
      <c r="Q90" s="245"/>
      <c r="R90" s="48"/>
      <c r="S90" s="48"/>
      <c r="T90" s="228"/>
      <c r="U90" s="228"/>
      <c r="X90" s="48"/>
      <c r="Y90" s="48"/>
      <c r="Z90" s="245"/>
      <c r="AB90" s="245"/>
      <c r="AC90" s="245"/>
      <c r="AD90" s="245"/>
      <c r="AE90" s="245"/>
      <c r="AF90" s="245"/>
      <c r="AG90" s="245"/>
      <c r="AH90" s="245"/>
      <c r="AI90" s="245"/>
      <c r="AJ90" s="245"/>
      <c r="AM90" s="32"/>
    </row>
    <row r="91" spans="1:39" ht="14.1" customHeight="1">
      <c r="A91" s="245"/>
      <c r="B91" s="245"/>
      <c r="C91" s="245"/>
      <c r="E91" s="245"/>
      <c r="F91" s="245"/>
      <c r="G91" s="245"/>
      <c r="H91" s="245"/>
      <c r="I91" s="245"/>
      <c r="J91" s="245"/>
      <c r="K91" s="245"/>
      <c r="L91" s="245"/>
      <c r="M91" s="245"/>
      <c r="N91" s="245"/>
      <c r="O91" s="245"/>
      <c r="P91" s="48"/>
      <c r="Q91" s="48"/>
      <c r="S91" s="245"/>
      <c r="Y91" s="48"/>
      <c r="Z91" s="48"/>
      <c r="AA91" s="245"/>
      <c r="AB91" s="245"/>
      <c r="AC91" s="245"/>
      <c r="AD91" s="245"/>
      <c r="AE91" s="245"/>
      <c r="AF91" s="245"/>
      <c r="AG91" s="245"/>
      <c r="AH91" s="245"/>
      <c r="AI91" s="245"/>
      <c r="AJ91" s="245"/>
      <c r="AK91" s="245"/>
      <c r="AL91" s="245"/>
      <c r="AM91" s="32"/>
    </row>
    <row r="92" spans="1:39" ht="14.1" customHeight="1">
      <c r="A92" s="245"/>
      <c r="B92" s="245"/>
      <c r="AM92" s="32"/>
    </row>
    <row r="93" spans="1:39" ht="14.1" customHeight="1">
      <c r="A93" s="245"/>
      <c r="B93" s="245"/>
      <c r="C93" s="245"/>
      <c r="S93" s="245"/>
      <c r="T93" s="3"/>
      <c r="U93" s="3"/>
      <c r="V93" s="245"/>
      <c r="W93" s="257"/>
      <c r="X93" s="257"/>
      <c r="Y93" s="245"/>
      <c r="Z93" s="245"/>
      <c r="AB93" s="264"/>
      <c r="AC93" s="264"/>
      <c r="AD93" s="264"/>
      <c r="AE93" s="264"/>
      <c r="AF93" s="264"/>
      <c r="AG93" s="264"/>
      <c r="AH93" s="264"/>
      <c r="AI93" s="264"/>
      <c r="AJ93" s="264"/>
      <c r="AK93" s="264"/>
      <c r="AL93" s="264"/>
      <c r="AM93" s="32"/>
    </row>
    <row r="94" spans="1:39" ht="14.1" customHeight="1">
      <c r="A94" s="245"/>
      <c r="B94" s="245"/>
      <c r="C94" s="245"/>
      <c r="S94" s="245"/>
      <c r="T94" s="3"/>
      <c r="U94" s="3"/>
      <c r="V94" s="245"/>
      <c r="W94" s="257"/>
      <c r="X94" s="257"/>
      <c r="Y94" s="245"/>
      <c r="Z94" s="245"/>
      <c r="AB94" s="264"/>
      <c r="AC94" s="264"/>
      <c r="AD94" s="264"/>
      <c r="AE94" s="264"/>
      <c r="AF94" s="264"/>
      <c r="AG94" s="264"/>
      <c r="AH94" s="264"/>
      <c r="AI94" s="264"/>
      <c r="AJ94" s="264"/>
      <c r="AK94" s="264"/>
      <c r="AL94" s="264"/>
      <c r="AM94" s="32"/>
    </row>
  </sheetData>
  <sheetProtection algorithmName="SHA-512" hashValue="vM8xtECPm7QU0TSf70xjj8FU7ZbsNxFxIWSyUS+BTybPrGxQvJt+lbSvrdQUDj4MeNaXNeOv/sAeogdiY7ELRg==" saltValue="Z42Pvpt31affEsF6iqUU/Q==" spinCount="100000" sheet="1" formatCells="0" formatColumns="0" formatRows="0" insertColumns="0" insertRows="0"/>
  <mergeCells count="281">
    <mergeCell ref="E54:Z55"/>
    <mergeCell ref="E11:H11"/>
    <mergeCell ref="J11:O11"/>
    <mergeCell ref="Q11:S11"/>
    <mergeCell ref="T11:Z11"/>
    <mergeCell ref="E61:Y62"/>
    <mergeCell ref="AC53:AL54"/>
    <mergeCell ref="E57:U57"/>
    <mergeCell ref="V57:Y57"/>
    <mergeCell ref="E58:T58"/>
    <mergeCell ref="V58:Y58"/>
    <mergeCell ref="E59:Y59"/>
    <mergeCell ref="AH20:AI20"/>
    <mergeCell ref="AK20:AL20"/>
    <mergeCell ref="D22:Z22"/>
    <mergeCell ref="D39:I39"/>
    <mergeCell ref="J39:L39"/>
    <mergeCell ref="M39:N39"/>
    <mergeCell ref="O39:P39"/>
    <mergeCell ref="Q39:R39"/>
    <mergeCell ref="S39:T39"/>
    <mergeCell ref="U39:V39"/>
    <mergeCell ref="W39:X39"/>
    <mergeCell ref="Y39:Z39"/>
    <mergeCell ref="AC39:AD39"/>
    <mergeCell ref="AE39:AF39"/>
    <mergeCell ref="S38:T38"/>
    <mergeCell ref="C20:E20"/>
    <mergeCell ref="AB16:AL16"/>
    <mergeCell ref="AB17:AC17"/>
    <mergeCell ref="AE17:AF17"/>
    <mergeCell ref="AH17:AI17"/>
    <mergeCell ref="AK17:AL17"/>
    <mergeCell ref="AB18:AC18"/>
    <mergeCell ref="AE18:AF18"/>
    <mergeCell ref="AH18:AI18"/>
    <mergeCell ref="AK18:AL18"/>
    <mergeCell ref="AB19:AC19"/>
    <mergeCell ref="AE19:AF19"/>
    <mergeCell ref="AH19:AI19"/>
    <mergeCell ref="AK19:AL19"/>
    <mergeCell ref="F20:G20"/>
    <mergeCell ref="I20:J20"/>
    <mergeCell ref="L20:M20"/>
    <mergeCell ref="AE37:AF37"/>
    <mergeCell ref="AG37:AH37"/>
    <mergeCell ref="AI37:AJ37"/>
    <mergeCell ref="AC38:AD38"/>
    <mergeCell ref="AE38:AF38"/>
    <mergeCell ref="AG38:AH38"/>
    <mergeCell ref="AI38:AJ38"/>
    <mergeCell ref="AG39:AH39"/>
    <mergeCell ref="AI39:AJ39"/>
    <mergeCell ref="E40:AJ40"/>
    <mergeCell ref="AC22:AL22"/>
    <mergeCell ref="AC23:AL24"/>
    <mergeCell ref="AC25:AL26"/>
    <mergeCell ref="AC27:AL27"/>
    <mergeCell ref="E27:Z27"/>
    <mergeCell ref="U38:V38"/>
    <mergeCell ref="W38:X38"/>
    <mergeCell ref="Y38:Z38"/>
    <mergeCell ref="AA38:AB38"/>
    <mergeCell ref="D38:I38"/>
    <mergeCell ref="J38:L38"/>
    <mergeCell ref="M38:N38"/>
    <mergeCell ref="O38:P38"/>
    <mergeCell ref="Q38:R38"/>
    <mergeCell ref="AA37:AB37"/>
    <mergeCell ref="AC37:AD37"/>
    <mergeCell ref="AA39:AB39"/>
    <mergeCell ref="AG36:AH36"/>
    <mergeCell ref="B53:C53"/>
    <mergeCell ref="AC47:AL49"/>
    <mergeCell ref="AC42:AL43"/>
    <mergeCell ref="AC44:AL45"/>
    <mergeCell ref="E43:T43"/>
    <mergeCell ref="E44:T44"/>
    <mergeCell ref="E46:Z46"/>
    <mergeCell ref="B42:C42"/>
    <mergeCell ref="D42:Y42"/>
    <mergeCell ref="V44:Y44"/>
    <mergeCell ref="V43:Y43"/>
    <mergeCell ref="D53:Z53"/>
    <mergeCell ref="E50:Z51"/>
    <mergeCell ref="AI36:AJ36"/>
    <mergeCell ref="D36:I36"/>
    <mergeCell ref="J36:L36"/>
    <mergeCell ref="M36:N36"/>
    <mergeCell ref="O36:P36"/>
    <mergeCell ref="Q36:R36"/>
    <mergeCell ref="D37:I37"/>
    <mergeCell ref="J37:L37"/>
    <mergeCell ref="M37:N37"/>
    <mergeCell ref="O37:P37"/>
    <mergeCell ref="Q37:R37"/>
    <mergeCell ref="AA36:AB36"/>
    <mergeCell ref="AC36:AD36"/>
    <mergeCell ref="AE36:AF36"/>
    <mergeCell ref="S37:T37"/>
    <mergeCell ref="U37:V37"/>
    <mergeCell ref="W37:X37"/>
    <mergeCell ref="Y37:Z37"/>
    <mergeCell ref="S36:T36"/>
    <mergeCell ref="U36:V36"/>
    <mergeCell ref="W36:X36"/>
    <mergeCell ref="Y36:Z36"/>
    <mergeCell ref="AG34:AH34"/>
    <mergeCell ref="AI34:AJ34"/>
    <mergeCell ref="S35:T35"/>
    <mergeCell ref="U35:V35"/>
    <mergeCell ref="W35:X35"/>
    <mergeCell ref="Y35:Z35"/>
    <mergeCell ref="AA35:AB35"/>
    <mergeCell ref="S34:T34"/>
    <mergeCell ref="U34:V34"/>
    <mergeCell ref="W34:X34"/>
    <mergeCell ref="Y34:Z34"/>
    <mergeCell ref="AC35:AD35"/>
    <mergeCell ref="AE35:AF35"/>
    <mergeCell ref="AG35:AH35"/>
    <mergeCell ref="AI35:AJ35"/>
    <mergeCell ref="Y32:Z32"/>
    <mergeCell ref="AA32:AB32"/>
    <mergeCell ref="U33:V33"/>
    <mergeCell ref="W33:X33"/>
    <mergeCell ref="Y33:Z33"/>
    <mergeCell ref="AC32:AD32"/>
    <mergeCell ref="AE32:AF32"/>
    <mergeCell ref="D35:I35"/>
    <mergeCell ref="J35:L35"/>
    <mergeCell ref="M35:N35"/>
    <mergeCell ref="O35:P35"/>
    <mergeCell ref="Q35:R35"/>
    <mergeCell ref="D34:I34"/>
    <mergeCell ref="J34:L34"/>
    <mergeCell ref="M34:N34"/>
    <mergeCell ref="O34:P34"/>
    <mergeCell ref="Q34:R34"/>
    <mergeCell ref="AG32:AH32"/>
    <mergeCell ref="AI32:AJ32"/>
    <mergeCell ref="AG33:AH33"/>
    <mergeCell ref="AI33:AJ33"/>
    <mergeCell ref="AA34:AB34"/>
    <mergeCell ref="AC34:AD34"/>
    <mergeCell ref="AE34:AF34"/>
    <mergeCell ref="D32:I32"/>
    <mergeCell ref="J32:L32"/>
    <mergeCell ref="M32:N32"/>
    <mergeCell ref="D33:I33"/>
    <mergeCell ref="J33:L33"/>
    <mergeCell ref="M33:N33"/>
    <mergeCell ref="O33:P33"/>
    <mergeCell ref="Q33:R33"/>
    <mergeCell ref="S33:T33"/>
    <mergeCell ref="O32:P32"/>
    <mergeCell ref="Q32:R32"/>
    <mergeCell ref="AA33:AB33"/>
    <mergeCell ref="AC33:AD33"/>
    <mergeCell ref="AE33:AF33"/>
    <mergeCell ref="S32:T32"/>
    <mergeCell ref="U32:V32"/>
    <mergeCell ref="W32:X32"/>
    <mergeCell ref="AG30:AH30"/>
    <mergeCell ref="J29:L29"/>
    <mergeCell ref="AI30:AJ30"/>
    <mergeCell ref="D31:I31"/>
    <mergeCell ref="J31:L31"/>
    <mergeCell ref="M31:N31"/>
    <mergeCell ref="O31:P31"/>
    <mergeCell ref="Q31:R31"/>
    <mergeCell ref="S31:T31"/>
    <mergeCell ref="U31:V31"/>
    <mergeCell ref="W31:X31"/>
    <mergeCell ref="Y31:Z31"/>
    <mergeCell ref="AA31:AB31"/>
    <mergeCell ref="AC31:AD31"/>
    <mergeCell ref="AE31:AF31"/>
    <mergeCell ref="AG31:AH31"/>
    <mergeCell ref="AI31:AJ31"/>
    <mergeCell ref="AA30:AB30"/>
    <mergeCell ref="AC30:AD30"/>
    <mergeCell ref="AE30:AF30"/>
    <mergeCell ref="D29:I29"/>
    <mergeCell ref="AC29:AD29"/>
    <mergeCell ref="M29:N29"/>
    <mergeCell ref="D30:I30"/>
    <mergeCell ref="W30:X30"/>
    <mergeCell ref="Y30:Z30"/>
    <mergeCell ref="O29:P29"/>
    <mergeCell ref="Q29:R29"/>
    <mergeCell ref="B22:C22"/>
    <mergeCell ref="E23:H23"/>
    <mergeCell ref="K23:N23"/>
    <mergeCell ref="Q23:T23"/>
    <mergeCell ref="AA28:AB28"/>
    <mergeCell ref="J30:L30"/>
    <mergeCell ref="M30:N30"/>
    <mergeCell ref="O30:P30"/>
    <mergeCell ref="Q30:R30"/>
    <mergeCell ref="S30:T30"/>
    <mergeCell ref="U30:V30"/>
    <mergeCell ref="U29:V29"/>
    <mergeCell ref="W29:X29"/>
    <mergeCell ref="Y29:Z29"/>
    <mergeCell ref="B25:C25"/>
    <mergeCell ref="D25:Z26"/>
    <mergeCell ref="D28:I28"/>
    <mergeCell ref="J28:L28"/>
    <mergeCell ref="M28:N28"/>
    <mergeCell ref="O28:P28"/>
    <mergeCell ref="Q28:R28"/>
    <mergeCell ref="S28:T28"/>
    <mergeCell ref="U28:V28"/>
    <mergeCell ref="W28:X28"/>
    <mergeCell ref="Y28:Z28"/>
    <mergeCell ref="O20:P20"/>
    <mergeCell ref="Q20:R20"/>
    <mergeCell ref="T20:U20"/>
    <mergeCell ref="W20:X20"/>
    <mergeCell ref="Z20:AA20"/>
    <mergeCell ref="AB20:AC20"/>
    <mergeCell ref="AE20:AF20"/>
    <mergeCell ref="W18:X18"/>
    <mergeCell ref="AI29:AJ29"/>
    <mergeCell ref="S29:T29"/>
    <mergeCell ref="AG29:AH29"/>
    <mergeCell ref="AE29:AF29"/>
    <mergeCell ref="AC28:AD28"/>
    <mergeCell ref="AE28:AF28"/>
    <mergeCell ref="AG28:AH28"/>
    <mergeCell ref="AI28:AJ28"/>
    <mergeCell ref="AA29:AB29"/>
    <mergeCell ref="O17:P17"/>
    <mergeCell ref="Q17:R17"/>
    <mergeCell ref="T17:U17"/>
    <mergeCell ref="W17:X17"/>
    <mergeCell ref="O19:P19"/>
    <mergeCell ref="Q19:R19"/>
    <mergeCell ref="T19:U19"/>
    <mergeCell ref="W19:X19"/>
    <mergeCell ref="A1:AM1"/>
    <mergeCell ref="B3:AA3"/>
    <mergeCell ref="AB3:AM3"/>
    <mergeCell ref="B14:C14"/>
    <mergeCell ref="D14:Z14"/>
    <mergeCell ref="C16:E16"/>
    <mergeCell ref="F16:P16"/>
    <mergeCell ref="Q16:AA16"/>
    <mergeCell ref="B8:C8"/>
    <mergeCell ref="E15:Z15"/>
    <mergeCell ref="D8:Z8"/>
    <mergeCell ref="B10:C10"/>
    <mergeCell ref="D10:Z10"/>
    <mergeCell ref="B13:C13"/>
    <mergeCell ref="D13:Z13"/>
    <mergeCell ref="Z19:AA19"/>
    <mergeCell ref="AX64:AZ64"/>
    <mergeCell ref="BB64:BD64"/>
    <mergeCell ref="BF64:BJ64"/>
    <mergeCell ref="AX65:BJ66"/>
    <mergeCell ref="E5:Z5"/>
    <mergeCell ref="E48:Z48"/>
    <mergeCell ref="AX62:BJ63"/>
    <mergeCell ref="Z17:AA17"/>
    <mergeCell ref="C17:E17"/>
    <mergeCell ref="F17:G17"/>
    <mergeCell ref="I17:J17"/>
    <mergeCell ref="L17:M17"/>
    <mergeCell ref="Z18:AA18"/>
    <mergeCell ref="C19:E19"/>
    <mergeCell ref="F19:G19"/>
    <mergeCell ref="I19:J19"/>
    <mergeCell ref="L19:M19"/>
    <mergeCell ref="C18:E18"/>
    <mergeCell ref="F18:G18"/>
    <mergeCell ref="I18:J18"/>
    <mergeCell ref="L18:M18"/>
    <mergeCell ref="O18:P18"/>
    <mergeCell ref="Q18:R18"/>
    <mergeCell ref="T18:U18"/>
  </mergeCells>
  <phoneticPr fontId="4"/>
  <conditionalFormatting sqref="D29:D39 J29:J39 M29:M39 O29:O39 Q29:Q39 S29:S39 U29:U39 W29:W39 Y29:Y39 AA29:AA39 AC29:AC39 AE29:AE39 AG29:AG39 AI29:AI39">
    <cfRule type="containsBlanks" dxfId="68" priority="9">
      <formula>LEN(TRIM(D29))=0</formula>
    </cfRule>
  </conditionalFormatting>
  <conditionalFormatting sqref="E44">
    <cfRule type="containsBlanks" dxfId="67" priority="8">
      <formula>LEN(TRIM(E44))=0</formula>
    </cfRule>
  </conditionalFormatting>
  <conditionalFormatting sqref="E58">
    <cfRule type="containsBlanks" dxfId="66" priority="3">
      <formula>LEN(TRIM(E58))=0</formula>
    </cfRule>
  </conditionalFormatting>
  <conditionalFormatting sqref="F17:G20 I17:J20 L17:M20 O17:R20 T17:U20 W17:X20 Z17:AC20 AE17:AF20 AH17:AI20 AK17:AL20">
    <cfRule type="containsBlanks" dxfId="65" priority="10">
      <formula>LEN(TRIM(F17))=0</formula>
    </cfRule>
  </conditionalFormatting>
  <conditionalFormatting sqref="T11">
    <cfRule type="containsBlanks" dxfId="64" priority="1">
      <formula>LEN(TRIM(T11))=0</formula>
    </cfRule>
  </conditionalFormatting>
  <conditionalFormatting sqref="V44:Y44">
    <cfRule type="containsBlanks" dxfId="63" priority="7">
      <formula>LEN(TRIM(V44))=0</formula>
    </cfRule>
  </conditionalFormatting>
  <conditionalFormatting sqref="V58:Y58">
    <cfRule type="containsBlanks" dxfId="62" priority="2">
      <formula>LEN(TRIM(V58))=0</formula>
    </cfRule>
  </conditionalFormatting>
  <dataValidations count="1">
    <dataValidation imeMode="off" allowBlank="1" showInputMessage="1" showErrorMessage="1" sqref="M29:AJ39 F17:G20 I17:J20 L17:M20 O17:R20 T17:U20 W17:X20 Z17:AC20 AE17:AF20 AH17:AI20 AK17:AL20" xr:uid="{B97AA9BA-BAFC-447B-9C01-79426A5F3A71}"/>
  </dataValidations>
  <printOptions horizontalCentered="1"/>
  <pageMargins left="0.70866141732283472" right="0.31496062992125984" top="0.27559055118110237" bottom="0.27559055118110237"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93456" r:id="rId4" name="Check Box 176">
              <controlPr defaultSize="0" autoFill="0" autoLine="0" autoPict="0" altText="その他">
                <anchor moveWithCells="1">
                  <from>
                    <xdr:col>7</xdr:col>
                    <xdr:colOff>161925</xdr:colOff>
                    <xdr:row>9</xdr:row>
                    <xdr:rowOff>161925</xdr:rowOff>
                  </from>
                  <to>
                    <xdr:col>9</xdr:col>
                    <xdr:colOff>28575</xdr:colOff>
                    <xdr:row>11</xdr:row>
                    <xdr:rowOff>28575</xdr:rowOff>
                  </to>
                </anchor>
              </controlPr>
            </control>
          </mc:Choice>
        </mc:AlternateContent>
        <mc:AlternateContent xmlns:mc="http://schemas.openxmlformats.org/markup-compatibility/2006">
          <mc:Choice Requires="x14">
            <control shapeId="993457" r:id="rId5" name="Check Box 177">
              <controlPr defaultSize="0" autoFill="0" autoLine="0" autoPict="0" altText="その他">
                <anchor moveWithCells="1">
                  <from>
                    <xdr:col>14</xdr:col>
                    <xdr:colOff>152400</xdr:colOff>
                    <xdr:row>9</xdr:row>
                    <xdr:rowOff>161925</xdr:rowOff>
                  </from>
                  <to>
                    <xdr:col>16</xdr:col>
                    <xdr:colOff>19050</xdr:colOff>
                    <xdr:row>11</xdr:row>
                    <xdr:rowOff>28575</xdr:rowOff>
                  </to>
                </anchor>
              </controlPr>
            </control>
          </mc:Choice>
        </mc:AlternateContent>
        <mc:AlternateContent xmlns:mc="http://schemas.openxmlformats.org/markup-compatibility/2006">
          <mc:Choice Requires="x14">
            <control shapeId="993323" r:id="rId6" name="Check Box 43">
              <controlPr defaultSize="0" autoFill="0" autoLine="0" autoPict="0">
                <anchor moveWithCells="1" sizeWithCells="1">
                  <from>
                    <xdr:col>18</xdr:col>
                    <xdr:colOff>171450</xdr:colOff>
                    <xdr:row>24</xdr:row>
                    <xdr:rowOff>133350</xdr:rowOff>
                  </from>
                  <to>
                    <xdr:col>22</xdr:col>
                    <xdr:colOff>104775</xdr:colOff>
                    <xdr:row>26</xdr:row>
                    <xdr:rowOff>38100</xdr:rowOff>
                  </to>
                </anchor>
              </controlPr>
            </control>
          </mc:Choice>
        </mc:AlternateContent>
        <mc:AlternateContent xmlns:mc="http://schemas.openxmlformats.org/markup-compatibility/2006">
          <mc:Choice Requires="x14">
            <control shapeId="993324" r:id="rId7" name="Check Box 44">
              <controlPr defaultSize="0" autoFill="0" autoLine="0" autoPict="0">
                <anchor moveWithCells="1" sizeWithCells="1">
                  <from>
                    <xdr:col>22</xdr:col>
                    <xdr:colOff>133350</xdr:colOff>
                    <xdr:row>24</xdr:row>
                    <xdr:rowOff>133350</xdr:rowOff>
                  </from>
                  <to>
                    <xdr:col>26</xdr:col>
                    <xdr:colOff>76200</xdr:colOff>
                    <xdr:row>26</xdr:row>
                    <xdr:rowOff>38100</xdr:rowOff>
                  </to>
                </anchor>
              </controlPr>
            </control>
          </mc:Choice>
        </mc:AlternateContent>
        <mc:AlternateContent xmlns:mc="http://schemas.openxmlformats.org/markup-compatibility/2006">
          <mc:Choice Requires="x14">
            <control shapeId="993335" r:id="rId8" name="Check Box 55">
              <controlPr defaultSize="0" autoFill="0" autoLine="0" autoPict="0">
                <anchor moveWithCells="1" sizeWithCells="1">
                  <from>
                    <xdr:col>18</xdr:col>
                    <xdr:colOff>171450</xdr:colOff>
                    <xdr:row>12</xdr:row>
                    <xdr:rowOff>142875</xdr:rowOff>
                  </from>
                  <to>
                    <xdr:col>22</xdr:col>
                    <xdr:colOff>104775</xdr:colOff>
                    <xdr:row>14</xdr:row>
                    <xdr:rowOff>19050</xdr:rowOff>
                  </to>
                </anchor>
              </controlPr>
            </control>
          </mc:Choice>
        </mc:AlternateContent>
        <mc:AlternateContent xmlns:mc="http://schemas.openxmlformats.org/markup-compatibility/2006">
          <mc:Choice Requires="x14">
            <control shapeId="993336" r:id="rId9" name="Check Box 56">
              <controlPr defaultSize="0" autoFill="0" autoLine="0" autoPict="0">
                <anchor moveWithCells="1" sizeWithCells="1">
                  <from>
                    <xdr:col>22</xdr:col>
                    <xdr:colOff>133350</xdr:colOff>
                    <xdr:row>12</xdr:row>
                    <xdr:rowOff>142875</xdr:rowOff>
                  </from>
                  <to>
                    <xdr:col>26</xdr:col>
                    <xdr:colOff>76200</xdr:colOff>
                    <xdr:row>14</xdr:row>
                    <xdr:rowOff>19050</xdr:rowOff>
                  </to>
                </anchor>
              </controlPr>
            </control>
          </mc:Choice>
        </mc:AlternateContent>
        <mc:AlternateContent xmlns:mc="http://schemas.openxmlformats.org/markup-compatibility/2006">
          <mc:Choice Requires="x14">
            <control shapeId="993349" r:id="rId10" name="Check Box 69">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993350" r:id="rId11" name="Check Box 70">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993433" r:id="rId12" name="チェック 41">
              <controlPr defaultSize="0" autoFill="0" autoLine="0" autoPict="0" altText="その他">
                <anchor moveWithCells="1">
                  <from>
                    <xdr:col>2</xdr:col>
                    <xdr:colOff>171450</xdr:colOff>
                    <xdr:row>21</xdr:row>
                    <xdr:rowOff>161925</xdr:rowOff>
                  </from>
                  <to>
                    <xdr:col>4</xdr:col>
                    <xdr:colOff>38100</xdr:colOff>
                    <xdr:row>23</xdr:row>
                    <xdr:rowOff>28575</xdr:rowOff>
                  </to>
                </anchor>
              </controlPr>
            </control>
          </mc:Choice>
        </mc:AlternateContent>
        <mc:AlternateContent xmlns:mc="http://schemas.openxmlformats.org/markup-compatibility/2006">
          <mc:Choice Requires="x14">
            <control shapeId="993434" r:id="rId13" name="Check Box 42">
              <controlPr defaultSize="0" autoFill="0" autoLine="0" autoPict="0" altText="その他">
                <anchor moveWithCells="1">
                  <from>
                    <xdr:col>8</xdr:col>
                    <xdr:colOff>171450</xdr:colOff>
                    <xdr:row>21</xdr:row>
                    <xdr:rowOff>161925</xdr:rowOff>
                  </from>
                  <to>
                    <xdr:col>10</xdr:col>
                    <xdr:colOff>38100</xdr:colOff>
                    <xdr:row>23</xdr:row>
                    <xdr:rowOff>28575</xdr:rowOff>
                  </to>
                </anchor>
              </controlPr>
            </control>
          </mc:Choice>
        </mc:AlternateContent>
        <mc:AlternateContent xmlns:mc="http://schemas.openxmlformats.org/markup-compatibility/2006">
          <mc:Choice Requires="x14">
            <control shapeId="993435" r:id="rId14" name="Check Box 43">
              <controlPr defaultSize="0" autoFill="0" autoLine="0" autoPict="0" altText="その他">
                <anchor moveWithCells="1">
                  <from>
                    <xdr:col>14</xdr:col>
                    <xdr:colOff>171450</xdr:colOff>
                    <xdr:row>21</xdr:row>
                    <xdr:rowOff>161925</xdr:rowOff>
                  </from>
                  <to>
                    <xdr:col>16</xdr:col>
                    <xdr:colOff>38100</xdr:colOff>
                    <xdr:row>23</xdr:row>
                    <xdr:rowOff>28575</xdr:rowOff>
                  </to>
                </anchor>
              </controlPr>
            </control>
          </mc:Choice>
        </mc:AlternateContent>
        <mc:AlternateContent xmlns:mc="http://schemas.openxmlformats.org/markup-compatibility/2006">
          <mc:Choice Requires="x14">
            <control shapeId="7" r:id="rId15" name="Check Box 51">
              <controlPr defaultSize="0" autoFill="0" autoLine="0" autoPict="0">
                <anchor moveWithCells="1" sizeWithCells="1">
                  <from>
                    <xdr:col>18</xdr:col>
                    <xdr:colOff>171450</xdr:colOff>
                    <xdr:row>49</xdr:row>
                    <xdr:rowOff>104775</xdr:rowOff>
                  </from>
                  <to>
                    <xdr:col>22</xdr:col>
                    <xdr:colOff>104775</xdr:colOff>
                    <xdr:row>51</xdr:row>
                    <xdr:rowOff>9525</xdr:rowOff>
                  </to>
                </anchor>
              </controlPr>
            </control>
          </mc:Choice>
        </mc:AlternateContent>
        <mc:AlternateContent xmlns:mc="http://schemas.openxmlformats.org/markup-compatibility/2006">
          <mc:Choice Requires="x14">
            <control shapeId="8" r:id="rId16" name="Check Box 52">
              <controlPr defaultSize="0" autoFill="0" autoLine="0" autoPict="0">
                <anchor moveWithCells="1" sizeWithCells="1">
                  <from>
                    <xdr:col>22</xdr:col>
                    <xdr:colOff>133350</xdr:colOff>
                    <xdr:row>49</xdr:row>
                    <xdr:rowOff>104775</xdr:rowOff>
                  </from>
                  <to>
                    <xdr:col>26</xdr:col>
                    <xdr:colOff>76200</xdr:colOff>
                    <xdr:row>51</xdr:row>
                    <xdr:rowOff>9525</xdr:rowOff>
                  </to>
                </anchor>
              </controlPr>
            </control>
          </mc:Choice>
        </mc:AlternateContent>
        <mc:AlternateContent xmlns:mc="http://schemas.openxmlformats.org/markup-compatibility/2006">
          <mc:Choice Requires="x14">
            <control shapeId="9" r:id="rId17" name="Check Box 156">
              <controlPr defaultSize="0" autoFill="0" autoLine="0" autoPict="0">
                <anchor moveWithCells="1" sizeWithCells="1">
                  <from>
                    <xdr:col>18</xdr:col>
                    <xdr:colOff>171450</xdr:colOff>
                    <xdr:row>44</xdr:row>
                    <xdr:rowOff>142875</xdr:rowOff>
                  </from>
                  <to>
                    <xdr:col>22</xdr:col>
                    <xdr:colOff>104775</xdr:colOff>
                    <xdr:row>46</xdr:row>
                    <xdr:rowOff>38100</xdr:rowOff>
                  </to>
                </anchor>
              </controlPr>
            </control>
          </mc:Choice>
        </mc:AlternateContent>
        <mc:AlternateContent xmlns:mc="http://schemas.openxmlformats.org/markup-compatibility/2006">
          <mc:Choice Requires="x14">
            <control shapeId="993437" r:id="rId18" name="Check Box 157">
              <controlPr defaultSize="0" autoFill="0" autoLine="0" autoPict="0">
                <anchor moveWithCells="1" sizeWithCells="1">
                  <from>
                    <xdr:col>22</xdr:col>
                    <xdr:colOff>133350</xdr:colOff>
                    <xdr:row>44</xdr:row>
                    <xdr:rowOff>142875</xdr:rowOff>
                  </from>
                  <to>
                    <xdr:col>26</xdr:col>
                    <xdr:colOff>76200</xdr:colOff>
                    <xdr:row>46</xdr:row>
                    <xdr:rowOff>38100</xdr:rowOff>
                  </to>
                </anchor>
              </controlPr>
            </control>
          </mc:Choice>
        </mc:AlternateContent>
        <mc:AlternateContent xmlns:mc="http://schemas.openxmlformats.org/markup-compatibility/2006">
          <mc:Choice Requires="x14">
            <control shapeId="993438" r:id="rId19" name="Check Box 158">
              <controlPr defaultSize="0" autoFill="0" autoLine="0" autoPict="0">
                <anchor moveWithCells="1" sizeWithCells="1">
                  <from>
                    <xdr:col>18</xdr:col>
                    <xdr:colOff>171450</xdr:colOff>
                    <xdr:row>46</xdr:row>
                    <xdr:rowOff>142875</xdr:rowOff>
                  </from>
                  <to>
                    <xdr:col>22</xdr:col>
                    <xdr:colOff>104775</xdr:colOff>
                    <xdr:row>48</xdr:row>
                    <xdr:rowOff>47625</xdr:rowOff>
                  </to>
                </anchor>
              </controlPr>
            </control>
          </mc:Choice>
        </mc:AlternateContent>
        <mc:AlternateContent xmlns:mc="http://schemas.openxmlformats.org/markup-compatibility/2006">
          <mc:Choice Requires="x14">
            <control shapeId="993439" r:id="rId20" name="Check Box 159">
              <controlPr defaultSize="0" autoFill="0" autoLine="0" autoPict="0">
                <anchor moveWithCells="1" sizeWithCells="1">
                  <from>
                    <xdr:col>22</xdr:col>
                    <xdr:colOff>133350</xdr:colOff>
                    <xdr:row>46</xdr:row>
                    <xdr:rowOff>142875</xdr:rowOff>
                  </from>
                  <to>
                    <xdr:col>26</xdr:col>
                    <xdr:colOff>76200</xdr:colOff>
                    <xdr:row>48</xdr:row>
                    <xdr:rowOff>47625</xdr:rowOff>
                  </to>
                </anchor>
              </controlPr>
            </control>
          </mc:Choice>
        </mc:AlternateContent>
        <mc:AlternateContent xmlns:mc="http://schemas.openxmlformats.org/markup-compatibility/2006">
          <mc:Choice Requires="x14">
            <control shapeId="993440" r:id="rId21" name="Check Box 160">
              <controlPr defaultSize="0" autoFill="0" autoLine="0" autoPict="0">
                <anchor moveWithCells="1" sizeWithCells="1">
                  <from>
                    <xdr:col>18</xdr:col>
                    <xdr:colOff>171450</xdr:colOff>
                    <xdr:row>6</xdr:row>
                    <xdr:rowOff>142875</xdr:rowOff>
                  </from>
                  <to>
                    <xdr:col>22</xdr:col>
                    <xdr:colOff>104775</xdr:colOff>
                    <xdr:row>8</xdr:row>
                    <xdr:rowOff>47625</xdr:rowOff>
                  </to>
                </anchor>
              </controlPr>
            </control>
          </mc:Choice>
        </mc:AlternateContent>
        <mc:AlternateContent xmlns:mc="http://schemas.openxmlformats.org/markup-compatibility/2006">
          <mc:Choice Requires="x14">
            <control shapeId="993441" r:id="rId22" name="Check Box 161">
              <controlPr defaultSize="0" autoFill="0" autoLine="0" autoPict="0">
                <anchor moveWithCells="1" sizeWithCells="1">
                  <from>
                    <xdr:col>22</xdr:col>
                    <xdr:colOff>133350</xdr:colOff>
                    <xdr:row>6</xdr:row>
                    <xdr:rowOff>142875</xdr:rowOff>
                  </from>
                  <to>
                    <xdr:col>26</xdr:col>
                    <xdr:colOff>76200</xdr:colOff>
                    <xdr:row>8</xdr:row>
                    <xdr:rowOff>47625</xdr:rowOff>
                  </to>
                </anchor>
              </controlPr>
            </control>
          </mc:Choice>
        </mc:AlternateContent>
        <mc:AlternateContent xmlns:mc="http://schemas.openxmlformats.org/markup-compatibility/2006">
          <mc:Choice Requires="x14">
            <control shapeId="993449" r:id="rId23" name="Check Box 169">
              <controlPr defaultSize="0" autoFill="0" autoLine="0" autoPict="0">
                <anchor moveWithCells="1">
                  <from>
                    <xdr:col>18</xdr:col>
                    <xdr:colOff>0</xdr:colOff>
                    <xdr:row>54</xdr:row>
                    <xdr:rowOff>161925</xdr:rowOff>
                  </from>
                  <to>
                    <xdr:col>21</xdr:col>
                    <xdr:colOff>19050</xdr:colOff>
                    <xdr:row>56</xdr:row>
                    <xdr:rowOff>19050</xdr:rowOff>
                  </to>
                </anchor>
              </controlPr>
            </control>
          </mc:Choice>
        </mc:AlternateContent>
        <mc:AlternateContent xmlns:mc="http://schemas.openxmlformats.org/markup-compatibility/2006">
          <mc:Choice Requires="x14">
            <control shapeId="993450" r:id="rId24" name="Check Box 170">
              <controlPr defaultSize="0" autoFill="0" autoLine="0" autoPict="0">
                <anchor moveWithCells="1">
                  <from>
                    <xdr:col>21</xdr:col>
                    <xdr:colOff>57150</xdr:colOff>
                    <xdr:row>54</xdr:row>
                    <xdr:rowOff>161925</xdr:rowOff>
                  </from>
                  <to>
                    <xdr:col>24</xdr:col>
                    <xdr:colOff>76200</xdr:colOff>
                    <xdr:row>56</xdr:row>
                    <xdr:rowOff>9525</xdr:rowOff>
                  </to>
                </anchor>
              </controlPr>
            </control>
          </mc:Choice>
        </mc:AlternateContent>
        <mc:AlternateContent xmlns:mc="http://schemas.openxmlformats.org/markup-compatibility/2006">
          <mc:Choice Requires="x14">
            <control shapeId="993451" r:id="rId25" name="Check Box 171">
              <controlPr defaultSize="0" autoFill="0" autoLine="0" autoPict="0">
                <anchor moveWithCells="1">
                  <from>
                    <xdr:col>18</xdr:col>
                    <xdr:colOff>0</xdr:colOff>
                    <xdr:row>57</xdr:row>
                    <xdr:rowOff>161925</xdr:rowOff>
                  </from>
                  <to>
                    <xdr:col>21</xdr:col>
                    <xdr:colOff>19050</xdr:colOff>
                    <xdr:row>59</xdr:row>
                    <xdr:rowOff>19050</xdr:rowOff>
                  </to>
                </anchor>
              </controlPr>
            </control>
          </mc:Choice>
        </mc:AlternateContent>
        <mc:AlternateContent xmlns:mc="http://schemas.openxmlformats.org/markup-compatibility/2006">
          <mc:Choice Requires="x14">
            <control shapeId="993452" r:id="rId26" name="Check Box 172">
              <controlPr defaultSize="0" autoFill="0" autoLine="0" autoPict="0">
                <anchor moveWithCells="1">
                  <from>
                    <xdr:col>21</xdr:col>
                    <xdr:colOff>57150</xdr:colOff>
                    <xdr:row>57</xdr:row>
                    <xdr:rowOff>161925</xdr:rowOff>
                  </from>
                  <to>
                    <xdr:col>24</xdr:col>
                    <xdr:colOff>76200</xdr:colOff>
                    <xdr:row>59</xdr:row>
                    <xdr:rowOff>9525</xdr:rowOff>
                  </to>
                </anchor>
              </controlPr>
            </control>
          </mc:Choice>
        </mc:AlternateContent>
        <mc:AlternateContent xmlns:mc="http://schemas.openxmlformats.org/markup-compatibility/2006">
          <mc:Choice Requires="x14">
            <control shapeId="993453" r:id="rId27" name="Check Box 173">
              <controlPr defaultSize="0" autoFill="0" autoLine="0" autoPict="0">
                <anchor moveWithCells="1">
                  <from>
                    <xdr:col>18</xdr:col>
                    <xdr:colOff>0</xdr:colOff>
                    <xdr:row>60</xdr:row>
                    <xdr:rowOff>161925</xdr:rowOff>
                  </from>
                  <to>
                    <xdr:col>21</xdr:col>
                    <xdr:colOff>19050</xdr:colOff>
                    <xdr:row>62</xdr:row>
                    <xdr:rowOff>19050</xdr:rowOff>
                  </to>
                </anchor>
              </controlPr>
            </control>
          </mc:Choice>
        </mc:AlternateContent>
        <mc:AlternateContent xmlns:mc="http://schemas.openxmlformats.org/markup-compatibility/2006">
          <mc:Choice Requires="x14">
            <control shapeId="993454" r:id="rId28" name="Check Box 174">
              <controlPr defaultSize="0" autoFill="0" autoLine="0" autoPict="0">
                <anchor moveWithCells="1">
                  <from>
                    <xdr:col>21</xdr:col>
                    <xdr:colOff>57150</xdr:colOff>
                    <xdr:row>60</xdr:row>
                    <xdr:rowOff>161925</xdr:rowOff>
                  </from>
                  <to>
                    <xdr:col>24</xdr:col>
                    <xdr:colOff>76200</xdr:colOff>
                    <xdr:row>62</xdr:row>
                    <xdr:rowOff>9525</xdr:rowOff>
                  </to>
                </anchor>
              </controlPr>
            </control>
          </mc:Choice>
        </mc:AlternateContent>
        <mc:AlternateContent xmlns:mc="http://schemas.openxmlformats.org/markup-compatibility/2006">
          <mc:Choice Requires="x14">
            <control shapeId="993455" r:id="rId29" name="Check Box 175">
              <controlPr defaultSize="0" autoFill="0" autoLine="0" autoPict="0" altText="その他">
                <anchor moveWithCells="1">
                  <from>
                    <xdr:col>2</xdr:col>
                    <xdr:colOff>161925</xdr:colOff>
                    <xdr:row>9</xdr:row>
                    <xdr:rowOff>161925</xdr:rowOff>
                  </from>
                  <to>
                    <xdr:col>4</xdr:col>
                    <xdr:colOff>28575</xdr:colOff>
                    <xdr:row>11</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FB5BC-0677-4598-983D-E5834790C00E}">
  <sheetPr codeName="Sheet24">
    <tabColor rgb="FFFFC000"/>
  </sheetPr>
  <dimension ref="A1:CZ74"/>
  <sheetViews>
    <sheetView showGridLines="0" view="pageBreakPreview" topLeftCell="A22" zoomScaleNormal="100" zoomScaleSheetLayoutView="100" workbookViewId="0">
      <selection activeCell="AB51" sqref="AB51:AL53"/>
    </sheetView>
  </sheetViews>
  <sheetFormatPr defaultColWidth="8" defaultRowHeight="12"/>
  <cols>
    <col min="1" max="2" width="1.375" style="12" customWidth="1"/>
    <col min="3" max="26" width="2.375" style="12" customWidth="1"/>
    <col min="27" max="27" width="2.375" style="48" customWidth="1"/>
    <col min="28" max="72" width="2.375" style="12" customWidth="1"/>
    <col min="73" max="16384" width="8" style="12"/>
  </cols>
  <sheetData>
    <row r="1" spans="1:46" ht="14.1" customHeight="1">
      <c r="A1" s="1770" t="s">
        <v>1537</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N1" s="382"/>
      <c r="AO1" s="382"/>
      <c r="AP1" s="382"/>
      <c r="AQ1" s="382"/>
      <c r="AR1" s="382"/>
    </row>
    <row r="2" spans="1:46" ht="5.0999999999999996" customHeight="1" thickBot="1"/>
    <row r="3" spans="1:46" ht="14.1" customHeight="1">
      <c r="B3" s="1769" t="s">
        <v>349</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4068" t="s">
        <v>115</v>
      </c>
      <c r="AB3" s="4069"/>
      <c r="AC3" s="4069"/>
      <c r="AD3" s="4069"/>
      <c r="AE3" s="4069"/>
      <c r="AF3" s="4069"/>
      <c r="AG3" s="4069"/>
      <c r="AH3" s="4069"/>
      <c r="AI3" s="4069"/>
      <c r="AJ3" s="4069"/>
      <c r="AK3" s="4069"/>
      <c r="AL3" s="4070"/>
    </row>
    <row r="4" spans="1:46" ht="6.95" customHeight="1">
      <c r="A4" s="245"/>
      <c r="B4" s="40"/>
      <c r="C4" s="245"/>
      <c r="D4" s="245"/>
      <c r="E4" s="245"/>
      <c r="F4" s="245"/>
      <c r="G4" s="245"/>
      <c r="H4" s="245"/>
      <c r="I4" s="245"/>
      <c r="J4" s="245"/>
      <c r="K4" s="245"/>
      <c r="L4" s="245"/>
      <c r="M4" s="245"/>
      <c r="N4" s="245"/>
      <c r="O4" s="245"/>
      <c r="P4" s="245"/>
      <c r="Q4" s="245"/>
      <c r="R4" s="245"/>
      <c r="S4" s="245"/>
      <c r="T4" s="245"/>
      <c r="U4" s="38"/>
      <c r="V4" s="38"/>
      <c r="W4" s="245"/>
      <c r="X4" s="38"/>
      <c r="Y4" s="38"/>
      <c r="Z4" s="245"/>
      <c r="AA4" s="177"/>
      <c r="AB4" s="238"/>
      <c r="AC4" s="238"/>
      <c r="AD4" s="238"/>
      <c r="AE4" s="238"/>
      <c r="AF4" s="238"/>
      <c r="AG4" s="238"/>
      <c r="AH4" s="238"/>
      <c r="AI4" s="238"/>
      <c r="AJ4" s="238"/>
      <c r="AK4" s="238"/>
      <c r="AL4" s="171"/>
    </row>
    <row r="5" spans="1:46" ht="14.1" customHeight="1">
      <c r="A5" s="245"/>
      <c r="B5" s="17"/>
      <c r="D5" s="1202" t="s">
        <v>309</v>
      </c>
      <c r="E5" s="4026" t="s">
        <v>918</v>
      </c>
      <c r="F5" s="4026"/>
      <c r="G5" s="4026"/>
      <c r="H5" s="4026"/>
      <c r="I5" s="4026"/>
      <c r="J5" s="4026"/>
      <c r="K5" s="4026"/>
      <c r="L5" s="4026"/>
      <c r="M5" s="4026"/>
      <c r="N5" s="4026"/>
      <c r="O5" s="4026"/>
      <c r="P5" s="4026"/>
      <c r="Q5" s="4026"/>
      <c r="R5" s="4026"/>
      <c r="S5" s="4026"/>
      <c r="T5" s="4026"/>
      <c r="U5" s="4026"/>
      <c r="V5" s="4026"/>
      <c r="W5" s="4026"/>
      <c r="X5" s="4026"/>
      <c r="Y5" s="4026"/>
      <c r="Z5" s="245"/>
      <c r="AA5" s="177"/>
      <c r="AB5" s="238"/>
      <c r="AC5" s="238"/>
      <c r="AD5" s="238"/>
      <c r="AE5" s="238"/>
      <c r="AF5" s="238"/>
      <c r="AG5" s="238"/>
      <c r="AH5" s="238"/>
      <c r="AI5" s="238"/>
      <c r="AJ5" s="238"/>
      <c r="AK5" s="238"/>
      <c r="AL5" s="171"/>
    </row>
    <row r="6" spans="1:46" ht="14.1" customHeight="1">
      <c r="A6" s="245"/>
      <c r="B6" s="17"/>
      <c r="Z6" s="245"/>
      <c r="AA6" s="1034"/>
      <c r="AL6" s="171"/>
    </row>
    <row r="7" spans="1:46" ht="14.1" customHeight="1">
      <c r="A7" s="245"/>
      <c r="B7" s="17"/>
      <c r="Z7" s="466"/>
      <c r="AA7" s="1034"/>
      <c r="AL7" s="171"/>
    </row>
    <row r="8" spans="1:46" ht="14.1" customHeight="1">
      <c r="A8" s="245"/>
      <c r="B8" s="17"/>
      <c r="D8" s="1204" t="s">
        <v>453</v>
      </c>
      <c r="E8" s="4059" t="s">
        <v>1392</v>
      </c>
      <c r="F8" s="4059"/>
      <c r="G8" s="4059"/>
      <c r="H8" s="4059"/>
      <c r="I8" s="4059"/>
      <c r="J8" s="4059"/>
      <c r="K8" s="4059"/>
      <c r="L8" s="4059"/>
      <c r="M8" s="4059"/>
      <c r="N8" s="4059"/>
      <c r="O8" s="4059"/>
      <c r="P8" s="4059"/>
      <c r="Q8" s="4059"/>
      <c r="R8" s="4059"/>
      <c r="S8" s="4059"/>
      <c r="T8" s="4059"/>
      <c r="U8" s="4059"/>
      <c r="V8" s="4059"/>
      <c r="W8" s="4059"/>
      <c r="X8" s="4059"/>
      <c r="Y8" s="4059"/>
      <c r="AA8" s="11"/>
      <c r="AC8" s="238"/>
      <c r="AE8" s="238"/>
      <c r="AF8" s="238"/>
      <c r="AG8" s="238"/>
      <c r="AH8" s="238"/>
      <c r="AI8" s="238"/>
      <c r="AJ8" s="238"/>
      <c r="AK8" s="238"/>
      <c r="AL8" s="171"/>
    </row>
    <row r="9" spans="1:46" ht="14.1" customHeight="1">
      <c r="A9" s="245"/>
      <c r="B9" s="14"/>
      <c r="E9" s="4059"/>
      <c r="F9" s="4059"/>
      <c r="G9" s="4059"/>
      <c r="H9" s="4059"/>
      <c r="I9" s="4059"/>
      <c r="J9" s="4059"/>
      <c r="K9" s="4059"/>
      <c r="L9" s="4059"/>
      <c r="M9" s="4059"/>
      <c r="N9" s="4059"/>
      <c r="O9" s="4059"/>
      <c r="P9" s="4059"/>
      <c r="Q9" s="4059"/>
      <c r="R9" s="4059"/>
      <c r="S9" s="4059"/>
      <c r="T9" s="4059"/>
      <c r="U9" s="4059"/>
      <c r="V9" s="4059"/>
      <c r="W9" s="4059"/>
      <c r="X9" s="4059"/>
      <c r="Y9" s="4059"/>
      <c r="AA9" s="1210"/>
      <c r="AB9" s="977"/>
      <c r="AC9" s="238"/>
      <c r="AE9" s="238"/>
      <c r="AF9" s="238"/>
      <c r="AG9" s="238"/>
      <c r="AH9" s="238"/>
      <c r="AI9" s="238"/>
      <c r="AJ9" s="238"/>
      <c r="AK9" s="178"/>
      <c r="AL9" s="171"/>
    </row>
    <row r="10" spans="1:46" ht="14.1" customHeight="1">
      <c r="A10" s="245"/>
      <c r="B10" s="14"/>
      <c r="AA10" s="1210"/>
      <c r="AB10" s="977"/>
      <c r="AC10" s="238"/>
      <c r="AE10" s="238"/>
      <c r="AF10" s="238"/>
      <c r="AG10" s="238"/>
      <c r="AH10" s="238"/>
      <c r="AI10" s="238"/>
      <c r="AJ10" s="238"/>
      <c r="AK10" s="238"/>
      <c r="AL10" s="171"/>
    </row>
    <row r="11" spans="1:46" ht="14.1" customHeight="1">
      <c r="A11" s="245"/>
      <c r="B11" s="2689" t="s">
        <v>614</v>
      </c>
      <c r="C11" s="2690"/>
      <c r="D11" s="1641" t="s">
        <v>667</v>
      </c>
      <c r="E11" s="1641"/>
      <c r="F11" s="1641"/>
      <c r="G11" s="1641"/>
      <c r="H11" s="1641"/>
      <c r="I11" s="1641"/>
      <c r="J11" s="1641"/>
      <c r="K11" s="1641"/>
      <c r="L11" s="1641"/>
      <c r="M11" s="1641"/>
      <c r="N11" s="1641"/>
      <c r="O11" s="1641"/>
      <c r="P11" s="1641"/>
      <c r="Q11" s="1641"/>
      <c r="R11" s="1641"/>
      <c r="S11" s="1641"/>
      <c r="T11" s="1641"/>
      <c r="U11" s="1641"/>
      <c r="V11" s="1641"/>
      <c r="W11" s="1641"/>
      <c r="X11" s="1641"/>
      <c r="Y11" s="1641"/>
      <c r="AA11" s="4073" t="s">
        <v>1289</v>
      </c>
      <c r="AB11" s="1851"/>
      <c r="AC11" s="1851"/>
      <c r="AD11" s="1851"/>
      <c r="AE11" s="1851"/>
      <c r="AF11" s="1851"/>
      <c r="AG11" s="1851"/>
      <c r="AH11" s="1851"/>
      <c r="AI11" s="1851"/>
      <c r="AJ11" s="1851"/>
      <c r="AK11" s="1851"/>
      <c r="AL11" s="171"/>
    </row>
    <row r="12" spans="1:46" ht="14.1" customHeight="1">
      <c r="A12" s="245"/>
      <c r="B12" s="14"/>
      <c r="D12" s="1641"/>
      <c r="E12" s="1641"/>
      <c r="F12" s="1641"/>
      <c r="G12" s="1641"/>
      <c r="H12" s="1641"/>
      <c r="I12" s="1641"/>
      <c r="J12" s="1641"/>
      <c r="K12" s="1641"/>
      <c r="L12" s="1641"/>
      <c r="M12" s="1641"/>
      <c r="N12" s="1641"/>
      <c r="O12" s="1641"/>
      <c r="P12" s="1641"/>
      <c r="Q12" s="1641"/>
      <c r="R12" s="1641"/>
      <c r="S12" s="1641"/>
      <c r="T12" s="1641"/>
      <c r="U12" s="1641"/>
      <c r="V12" s="1641"/>
      <c r="W12" s="1641"/>
      <c r="X12" s="1641"/>
      <c r="Y12" s="1641"/>
      <c r="Z12" s="245"/>
      <c r="AA12" s="244" t="s">
        <v>124</v>
      </c>
      <c r="AB12" s="4072" t="s">
        <v>1290</v>
      </c>
      <c r="AC12" s="4072"/>
      <c r="AD12" s="4072"/>
      <c r="AE12" s="4072"/>
      <c r="AF12" s="4072"/>
      <c r="AG12" s="4072"/>
      <c r="AH12" s="4072"/>
      <c r="AI12" s="4072"/>
      <c r="AJ12" s="4072"/>
      <c r="AK12" s="4072"/>
      <c r="AL12" s="356"/>
    </row>
    <row r="13" spans="1:46" ht="14.1" customHeight="1">
      <c r="A13" s="245"/>
      <c r="B13" s="14"/>
      <c r="C13" s="245"/>
      <c r="E13" s="1635" t="s">
        <v>1394</v>
      </c>
      <c r="F13" s="1635"/>
      <c r="G13" s="1635"/>
      <c r="H13" s="1635"/>
      <c r="I13" s="1635"/>
      <c r="J13" s="4022"/>
      <c r="K13" s="4071"/>
      <c r="L13" s="958"/>
      <c r="M13" s="1635" t="s">
        <v>541</v>
      </c>
      <c r="N13" s="1635"/>
      <c r="O13" s="1635"/>
      <c r="P13" s="1635"/>
      <c r="Q13" s="1635"/>
      <c r="R13" s="1635"/>
      <c r="S13" s="231"/>
      <c r="T13" s="1635" t="s">
        <v>1395</v>
      </c>
      <c r="U13" s="1635"/>
      <c r="V13" s="1635"/>
      <c r="W13" s="1635"/>
      <c r="X13" s="1635"/>
      <c r="Y13" s="1635"/>
      <c r="Z13" s="1"/>
      <c r="AA13" s="239" t="s">
        <v>124</v>
      </c>
      <c r="AB13" s="1638" t="s">
        <v>1291</v>
      </c>
      <c r="AC13" s="1638"/>
      <c r="AD13" s="1638"/>
      <c r="AE13" s="1638"/>
      <c r="AF13" s="1638"/>
      <c r="AG13" s="1638"/>
      <c r="AH13" s="1638"/>
      <c r="AI13" s="1638"/>
      <c r="AJ13" s="1638"/>
      <c r="AK13" s="1638"/>
      <c r="AL13" s="272"/>
    </row>
    <row r="14" spans="1:46" ht="14.1" customHeight="1">
      <c r="A14" s="245"/>
      <c r="B14" s="14"/>
      <c r="C14" s="245"/>
      <c r="E14" s="1635" t="s">
        <v>542</v>
      </c>
      <c r="F14" s="1635"/>
      <c r="G14" s="1635"/>
      <c r="H14" s="1635"/>
      <c r="I14" s="1635"/>
      <c r="J14" s="4022"/>
      <c r="K14" s="4071"/>
      <c r="L14" s="958"/>
      <c r="M14" s="1635" t="s">
        <v>543</v>
      </c>
      <c r="N14" s="1635"/>
      <c r="O14" s="1635"/>
      <c r="P14" s="1635"/>
      <c r="Q14" s="1635"/>
      <c r="R14" s="1635"/>
      <c r="S14" s="231"/>
      <c r="T14" s="1889" t="s">
        <v>1292</v>
      </c>
      <c r="U14" s="1889"/>
      <c r="V14" s="1889"/>
      <c r="W14" s="1889"/>
      <c r="X14" s="1889"/>
      <c r="Y14" s="1889"/>
      <c r="Z14" s="1"/>
      <c r="AA14" s="177"/>
      <c r="AB14" s="1638"/>
      <c r="AC14" s="1638"/>
      <c r="AD14" s="1638"/>
      <c r="AE14" s="1638"/>
      <c r="AF14" s="1638"/>
      <c r="AG14" s="1638"/>
      <c r="AH14" s="1638"/>
      <c r="AI14" s="1638"/>
      <c r="AJ14" s="1638"/>
      <c r="AK14" s="1638"/>
      <c r="AL14" s="159"/>
      <c r="AT14" s="228"/>
    </row>
    <row r="15" spans="1:46" ht="14.1" customHeight="1">
      <c r="A15" s="245"/>
      <c r="B15" s="14"/>
      <c r="C15" s="245"/>
      <c r="E15" s="4102" t="s">
        <v>544</v>
      </c>
      <c r="F15" s="4102"/>
      <c r="G15" s="4102"/>
      <c r="H15" s="4102"/>
      <c r="I15" s="4102"/>
      <c r="J15" s="4102"/>
      <c r="K15" s="4102"/>
      <c r="L15" s="4102"/>
      <c r="M15" s="4102"/>
      <c r="N15" s="4102"/>
      <c r="P15" s="1635" t="s">
        <v>1293</v>
      </c>
      <c r="Q15" s="1635"/>
      <c r="R15" s="1635"/>
      <c r="S15" s="1635"/>
      <c r="T15" s="1635"/>
      <c r="U15" s="1635"/>
      <c r="V15" s="1635"/>
      <c r="W15" s="1635"/>
      <c r="X15" s="1635"/>
      <c r="Y15" s="1635"/>
      <c r="Z15" s="1"/>
      <c r="AA15" s="244"/>
      <c r="AB15" s="253"/>
      <c r="AC15" s="253"/>
      <c r="AD15" s="253"/>
      <c r="AE15" s="253"/>
      <c r="AF15" s="253"/>
      <c r="AG15" s="253"/>
      <c r="AH15" s="253"/>
      <c r="AI15" s="253"/>
      <c r="AJ15" s="253"/>
      <c r="AK15" s="253"/>
      <c r="AL15" s="25"/>
    </row>
    <row r="16" spans="1:46" ht="14.1" customHeight="1">
      <c r="A16" s="245"/>
      <c r="B16" s="14"/>
      <c r="Z16" s="1099"/>
      <c r="AA16" s="179"/>
      <c r="AB16" s="253"/>
      <c r="AC16" s="253"/>
      <c r="AD16" s="253"/>
      <c r="AE16" s="253"/>
      <c r="AF16" s="253"/>
      <c r="AG16" s="253"/>
      <c r="AH16" s="253"/>
      <c r="AI16" s="253"/>
      <c r="AJ16" s="253"/>
      <c r="AK16" s="253"/>
      <c r="AL16" s="16"/>
      <c r="AT16" s="228"/>
    </row>
    <row r="17" spans="1:53" ht="14.1" customHeight="1">
      <c r="A17" s="245"/>
      <c r="B17" s="1630" t="s">
        <v>600</v>
      </c>
      <c r="C17" s="1631"/>
      <c r="D17" s="4057" t="s">
        <v>669</v>
      </c>
      <c r="E17" s="4057"/>
      <c r="F17" s="4057"/>
      <c r="G17" s="4057"/>
      <c r="H17" s="4057"/>
      <c r="I17" s="4057"/>
      <c r="J17" s="4057"/>
      <c r="K17" s="4057"/>
      <c r="L17" s="4057"/>
      <c r="M17" s="1969" t="s">
        <v>98</v>
      </c>
      <c r="N17" s="1969"/>
      <c r="O17" s="2560"/>
      <c r="P17" s="2560"/>
      <c r="Q17" s="1135" t="s">
        <v>81</v>
      </c>
      <c r="Y17" s="3"/>
      <c r="Z17" s="245"/>
      <c r="AA17" s="244" t="s">
        <v>499</v>
      </c>
      <c r="AB17" s="1851" t="s">
        <v>668</v>
      </c>
      <c r="AC17" s="1851"/>
      <c r="AD17" s="1851"/>
      <c r="AE17" s="1851"/>
      <c r="AF17" s="1851"/>
      <c r="AG17" s="1851"/>
      <c r="AH17" s="1851"/>
      <c r="AI17" s="1851"/>
      <c r="AJ17" s="1851"/>
      <c r="AK17" s="1851"/>
      <c r="AL17" s="16"/>
    </row>
    <row r="18" spans="1:53" ht="14.1" customHeight="1">
      <c r="A18" s="245"/>
      <c r="B18" s="14"/>
      <c r="Z18" s="1205"/>
      <c r="AA18" s="239" t="s">
        <v>15</v>
      </c>
      <c r="AB18" s="1638" t="s">
        <v>746</v>
      </c>
      <c r="AC18" s="1638"/>
      <c r="AD18" s="1638"/>
      <c r="AE18" s="1638"/>
      <c r="AF18" s="1638"/>
      <c r="AG18" s="1638"/>
      <c r="AH18" s="1638"/>
      <c r="AI18" s="1638"/>
      <c r="AJ18" s="1638"/>
      <c r="AK18" s="1638"/>
      <c r="AL18" s="266"/>
    </row>
    <row r="19" spans="1:53" ht="14.1" customHeight="1">
      <c r="A19" s="245"/>
      <c r="B19" s="2689" t="s">
        <v>615</v>
      </c>
      <c r="C19" s="2690"/>
      <c r="D19" s="4087" t="s">
        <v>670</v>
      </c>
      <c r="E19" s="4087"/>
      <c r="F19" s="4087"/>
      <c r="G19" s="4087"/>
      <c r="H19" s="4087"/>
      <c r="I19" s="4087"/>
      <c r="J19" s="4087"/>
      <c r="K19" s="4087"/>
      <c r="L19" s="4087"/>
      <c r="M19" s="4087"/>
      <c r="N19" s="4087"/>
      <c r="O19" s="4087"/>
      <c r="P19" s="4087"/>
      <c r="Q19" s="4087"/>
      <c r="R19" s="4087"/>
      <c r="S19" s="4087"/>
      <c r="T19" s="4087"/>
      <c r="U19" s="4087"/>
      <c r="V19" s="4087"/>
      <c r="W19" s="4087"/>
      <c r="X19" s="4087"/>
      <c r="Y19" s="4087"/>
      <c r="Z19" s="1205"/>
      <c r="AA19" s="19"/>
      <c r="AB19" s="1638"/>
      <c r="AC19" s="1638"/>
      <c r="AD19" s="1638"/>
      <c r="AE19" s="1638"/>
      <c r="AF19" s="1638"/>
      <c r="AG19" s="1638"/>
      <c r="AH19" s="1638"/>
      <c r="AI19" s="1638"/>
      <c r="AJ19" s="1638"/>
      <c r="AK19" s="1638"/>
      <c r="AL19" s="266"/>
    </row>
    <row r="20" spans="1:53" ht="14.1" customHeight="1">
      <c r="A20" s="245"/>
      <c r="B20" s="14"/>
      <c r="Z20" s="1205"/>
      <c r="AA20" s="179"/>
      <c r="AB20" s="1638"/>
      <c r="AC20" s="1638"/>
      <c r="AD20" s="1638"/>
      <c r="AE20" s="1638"/>
      <c r="AF20" s="1638"/>
      <c r="AG20" s="1638"/>
      <c r="AH20" s="1638"/>
      <c r="AI20" s="1638"/>
      <c r="AJ20" s="1638"/>
      <c r="AK20" s="1638"/>
      <c r="AL20" s="266"/>
    </row>
    <row r="21" spans="1:53" ht="14.1" customHeight="1">
      <c r="A21" s="245"/>
      <c r="B21" s="14"/>
      <c r="C21" s="228"/>
      <c r="D21" s="228" t="s">
        <v>469</v>
      </c>
      <c r="E21" s="1632" t="s">
        <v>545</v>
      </c>
      <c r="F21" s="1632"/>
      <c r="G21" s="1632"/>
      <c r="H21" s="1632"/>
      <c r="I21" s="1632"/>
      <c r="K21" s="1635" t="s">
        <v>546</v>
      </c>
      <c r="L21" s="1635"/>
      <c r="M21" s="1635"/>
      <c r="O21" s="1635" t="s">
        <v>547</v>
      </c>
      <c r="P21" s="1635"/>
      <c r="Q21" s="1635"/>
      <c r="S21" s="1635" t="s">
        <v>548</v>
      </c>
      <c r="T21" s="1635"/>
      <c r="U21" s="1635"/>
      <c r="W21" s="1635" t="s">
        <v>549</v>
      </c>
      <c r="X21" s="1635"/>
      <c r="Y21" s="1635"/>
      <c r="Z21" s="48"/>
      <c r="AA21" s="157"/>
      <c r="AB21" s="253"/>
      <c r="AC21" s="253"/>
      <c r="AD21" s="253"/>
      <c r="AE21" s="253"/>
      <c r="AF21" s="253"/>
      <c r="AG21" s="253"/>
      <c r="AH21" s="253"/>
      <c r="AI21" s="253"/>
      <c r="AJ21" s="253"/>
      <c r="AK21" s="253"/>
      <c r="AL21" s="266"/>
    </row>
    <row r="22" spans="1:53" ht="14.1" customHeight="1">
      <c r="A22" s="245"/>
      <c r="B22" s="17"/>
      <c r="Z22" s="245"/>
      <c r="AA22" s="1034"/>
      <c r="AL22" s="266"/>
    </row>
    <row r="23" spans="1:53" ht="14.1" customHeight="1">
      <c r="A23" s="245"/>
      <c r="B23" s="17"/>
      <c r="D23" s="228" t="s">
        <v>33</v>
      </c>
      <c r="E23" s="1632" t="s">
        <v>671</v>
      </c>
      <c r="F23" s="1632"/>
      <c r="G23" s="1632"/>
      <c r="H23" s="1632"/>
      <c r="I23" s="1632"/>
      <c r="J23" s="1632"/>
      <c r="K23" s="4101"/>
      <c r="L23" s="4101"/>
      <c r="M23" s="4101"/>
      <c r="N23" s="941" t="s">
        <v>279</v>
      </c>
      <c r="O23" s="48" t="s">
        <v>124</v>
      </c>
      <c r="P23" s="1632" t="s">
        <v>1300</v>
      </c>
      <c r="Q23" s="1632"/>
      <c r="R23" s="1632"/>
      <c r="S23" s="1632"/>
      <c r="T23" s="1632"/>
      <c r="U23" s="1632"/>
      <c r="V23" s="4101"/>
      <c r="W23" s="4101"/>
      <c r="X23" s="4101"/>
      <c r="Y23" s="941" t="s">
        <v>279</v>
      </c>
      <c r="Z23" s="245"/>
      <c r="AA23" s="1034"/>
      <c r="AB23" s="4072" t="s">
        <v>1294</v>
      </c>
      <c r="AC23" s="4072"/>
      <c r="AD23" s="4072"/>
      <c r="AE23" s="4072"/>
      <c r="AF23" s="4072"/>
      <c r="AG23" s="4072"/>
      <c r="AH23" s="4072"/>
      <c r="AI23" s="4072"/>
      <c r="AJ23" s="4072"/>
      <c r="AK23" s="4072"/>
      <c r="AL23" s="16"/>
    </row>
    <row r="24" spans="1:53" ht="14.1" customHeight="1">
      <c r="A24" s="245"/>
      <c r="B24" s="17"/>
      <c r="AA24" s="10"/>
      <c r="AB24" s="4072" t="s">
        <v>1295</v>
      </c>
      <c r="AC24" s="4072"/>
      <c r="AD24" s="4072"/>
      <c r="AE24" s="4072"/>
      <c r="AF24" s="4072"/>
      <c r="AG24" s="4072"/>
      <c r="AH24" s="4072"/>
      <c r="AI24" s="4072"/>
      <c r="AJ24" s="4072"/>
      <c r="AK24" s="4072"/>
      <c r="AL24" s="171"/>
    </row>
    <row r="25" spans="1:53" ht="14.1" customHeight="1">
      <c r="A25" s="245"/>
      <c r="B25" s="1630" t="s">
        <v>586</v>
      </c>
      <c r="C25" s="1631"/>
      <c r="D25" s="1632" t="s">
        <v>672</v>
      </c>
      <c r="E25" s="1632"/>
      <c r="F25" s="1632"/>
      <c r="G25" s="1632"/>
      <c r="H25" s="1632"/>
      <c r="I25" s="1632"/>
      <c r="J25" s="1632"/>
      <c r="K25" s="1632"/>
      <c r="L25" s="1632"/>
      <c r="M25" s="1632"/>
      <c r="N25" s="1632"/>
      <c r="O25" s="1632"/>
      <c r="P25" s="1632"/>
      <c r="Q25" s="1632"/>
      <c r="R25" s="1632"/>
      <c r="S25" s="1632"/>
      <c r="T25" s="1632"/>
      <c r="U25" s="1632"/>
      <c r="V25" s="1632"/>
      <c r="W25" s="1632"/>
      <c r="X25" s="1632"/>
      <c r="AA25" s="244"/>
      <c r="AB25" s="4072" t="s">
        <v>1296</v>
      </c>
      <c r="AC25" s="4072"/>
      <c r="AD25" s="4072"/>
      <c r="AE25" s="4072"/>
      <c r="AF25" s="4072"/>
      <c r="AG25" s="4072"/>
      <c r="AH25" s="4072"/>
      <c r="AI25" s="4072"/>
      <c r="AJ25" s="4072"/>
      <c r="AK25" s="4072"/>
      <c r="AL25" s="171"/>
    </row>
    <row r="26" spans="1:53" ht="14.1" customHeight="1">
      <c r="A26" s="245"/>
      <c r="B26" s="17"/>
      <c r="AA26" s="24"/>
      <c r="AB26" s="4072" t="s">
        <v>280</v>
      </c>
      <c r="AC26" s="4072"/>
      <c r="AD26" s="4072"/>
      <c r="AE26" s="4072"/>
      <c r="AF26" s="4072"/>
      <c r="AG26" s="4072"/>
      <c r="AH26" s="4072"/>
      <c r="AI26" s="4072"/>
      <c r="AJ26" s="4072"/>
      <c r="AK26" s="4072"/>
      <c r="AL26" s="171"/>
    </row>
    <row r="27" spans="1:53" ht="14.1" customHeight="1">
      <c r="A27" s="245"/>
      <c r="B27" s="14"/>
      <c r="C27" s="228"/>
      <c r="D27" s="939" t="s">
        <v>36</v>
      </c>
      <c r="E27" s="2045" t="s">
        <v>550</v>
      </c>
      <c r="F27" s="2045"/>
      <c r="G27" s="2045"/>
      <c r="I27" s="4102" t="s">
        <v>551</v>
      </c>
      <c r="J27" s="4102"/>
      <c r="K27" s="4102"/>
      <c r="M27" s="1635" t="s">
        <v>552</v>
      </c>
      <c r="N27" s="1635"/>
      <c r="O27" s="1635"/>
      <c r="Q27" s="1635" t="s">
        <v>553</v>
      </c>
      <c r="R27" s="1635"/>
      <c r="S27" s="1635"/>
      <c r="W27" s="958"/>
      <c r="X27" s="958"/>
      <c r="Y27" s="3"/>
      <c r="Z27" s="245"/>
      <c r="AA27" s="24"/>
      <c r="AB27" s="4072" t="s">
        <v>281</v>
      </c>
      <c r="AC27" s="4072"/>
      <c r="AD27" s="4072"/>
      <c r="AE27" s="4072"/>
      <c r="AF27" s="4072"/>
      <c r="AG27" s="4072"/>
      <c r="AH27" s="4072"/>
      <c r="AI27" s="4072"/>
      <c r="AJ27" s="4072"/>
      <c r="AK27" s="4072"/>
      <c r="AL27" s="171"/>
    </row>
    <row r="28" spans="1:53" ht="14.1" customHeight="1">
      <c r="A28" s="245"/>
      <c r="B28" s="17"/>
      <c r="I28" s="1635" t="s">
        <v>157</v>
      </c>
      <c r="J28" s="1635"/>
      <c r="K28" s="1635"/>
      <c r="L28" s="247" t="s">
        <v>113</v>
      </c>
      <c r="M28" s="4056"/>
      <c r="N28" s="4056"/>
      <c r="O28" s="4056"/>
      <c r="P28" s="4056"/>
      <c r="Q28" s="4056"/>
      <c r="R28" s="4056"/>
      <c r="S28" s="4056"/>
      <c r="T28" s="4056"/>
      <c r="U28" s="4056"/>
      <c r="V28" s="4056"/>
      <c r="W28" s="4056"/>
      <c r="X28" s="4056"/>
      <c r="Y28" s="257" t="s">
        <v>17</v>
      </c>
      <c r="AA28" s="24"/>
      <c r="AB28" s="4072" t="s">
        <v>282</v>
      </c>
      <c r="AC28" s="4072"/>
      <c r="AD28" s="4072"/>
      <c r="AE28" s="4072"/>
      <c r="AF28" s="4072"/>
      <c r="AG28" s="4072"/>
      <c r="AH28" s="4072"/>
      <c r="AI28" s="4072"/>
      <c r="AJ28" s="4072"/>
      <c r="AK28" s="4072"/>
      <c r="AL28" s="44"/>
    </row>
    <row r="29" spans="1:53" ht="14.1" customHeight="1">
      <c r="A29" s="245"/>
      <c r="B29" s="166"/>
      <c r="C29" s="51"/>
      <c r="D29" s="51"/>
      <c r="E29" s="51"/>
      <c r="F29" s="51"/>
      <c r="G29" s="51"/>
      <c r="H29" s="51"/>
      <c r="I29" s="51"/>
      <c r="J29" s="51"/>
      <c r="K29" s="51"/>
      <c r="L29" s="51"/>
      <c r="M29" s="51"/>
      <c r="N29" s="51"/>
      <c r="O29" s="51"/>
      <c r="P29" s="51"/>
      <c r="Q29" s="51"/>
      <c r="R29" s="51"/>
      <c r="S29" s="51"/>
      <c r="T29" s="51"/>
      <c r="U29" s="51"/>
      <c r="V29" s="51"/>
      <c r="W29" s="51"/>
      <c r="X29" s="51"/>
      <c r="AA29" s="1034"/>
      <c r="AB29" s="4072" t="s">
        <v>283</v>
      </c>
      <c r="AC29" s="4072"/>
      <c r="AD29" s="4072"/>
      <c r="AE29" s="4072"/>
      <c r="AF29" s="4072"/>
      <c r="AG29" s="4072"/>
      <c r="AH29" s="4072"/>
      <c r="AI29" s="4072"/>
      <c r="AJ29" s="4072"/>
      <c r="AK29" s="4072"/>
      <c r="AL29" s="171"/>
    </row>
    <row r="30" spans="1:53" ht="14.1" customHeight="1">
      <c r="A30" s="245"/>
      <c r="B30" s="17"/>
      <c r="D30" s="939" t="s">
        <v>33</v>
      </c>
      <c r="E30" s="2045" t="s">
        <v>554</v>
      </c>
      <c r="F30" s="2045"/>
      <c r="G30" s="2045"/>
      <c r="I30" s="1635" t="s">
        <v>555</v>
      </c>
      <c r="J30" s="1635"/>
      <c r="K30" s="1635"/>
      <c r="L30" s="1635"/>
      <c r="M30" s="1635"/>
      <c r="N30" s="1635"/>
      <c r="O30" s="1635"/>
      <c r="P30" s="1635"/>
      <c r="Q30" s="1635"/>
      <c r="R30" s="1635"/>
      <c r="S30" s="1635"/>
      <c r="T30" s="1635"/>
      <c r="V30" s="1635" t="s">
        <v>556</v>
      </c>
      <c r="W30" s="1635"/>
      <c r="X30" s="1635"/>
      <c r="Z30" s="245"/>
      <c r="AA30" s="1034"/>
      <c r="AB30" s="4072" t="s">
        <v>284</v>
      </c>
      <c r="AC30" s="4072"/>
      <c r="AD30" s="4072"/>
      <c r="AE30" s="4072"/>
      <c r="AF30" s="4072"/>
      <c r="AG30" s="4072"/>
      <c r="AH30" s="4072"/>
      <c r="AI30" s="4072"/>
      <c r="AJ30" s="4072"/>
      <c r="AK30" s="4072"/>
      <c r="AL30" s="266"/>
      <c r="AO30" s="273"/>
      <c r="AP30" s="264"/>
      <c r="AQ30" s="264"/>
      <c r="AR30" s="264"/>
      <c r="AS30" s="264"/>
      <c r="AT30" s="264"/>
      <c r="AU30" s="264"/>
      <c r="AV30" s="264"/>
      <c r="AW30" s="264"/>
      <c r="AX30" s="264"/>
      <c r="AY30" s="4"/>
      <c r="AZ30" s="4"/>
      <c r="BA30" s="31"/>
    </row>
    <row r="31" spans="1:53" ht="14.1" customHeight="1">
      <c r="A31" s="245"/>
      <c r="B31" s="17"/>
      <c r="AA31" s="1034"/>
      <c r="AL31" s="266"/>
    </row>
    <row r="32" spans="1:53" ht="14.1" customHeight="1">
      <c r="A32" s="245"/>
      <c r="B32" s="1630" t="s">
        <v>587</v>
      </c>
      <c r="C32" s="1631"/>
      <c r="D32" s="1632" t="s">
        <v>673</v>
      </c>
      <c r="E32" s="1632"/>
      <c r="F32" s="1632"/>
      <c r="G32" s="1632"/>
      <c r="H32" s="1632"/>
      <c r="I32" s="1632"/>
      <c r="J32" s="1632"/>
      <c r="K32" s="1632"/>
      <c r="L32" s="1632"/>
      <c r="M32" s="1632"/>
      <c r="N32" s="1632"/>
      <c r="O32" s="1632"/>
      <c r="P32" s="1632"/>
      <c r="Q32" s="1632"/>
      <c r="R32" s="1632"/>
      <c r="S32" s="1632"/>
      <c r="T32" s="1632"/>
      <c r="U32" s="1632"/>
      <c r="V32" s="1632"/>
      <c r="W32" s="1632"/>
      <c r="X32" s="1632"/>
      <c r="Y32" s="1632"/>
      <c r="AA32" s="239" t="s">
        <v>499</v>
      </c>
      <c r="AB32" s="1638" t="s">
        <v>285</v>
      </c>
      <c r="AC32" s="1638"/>
      <c r="AD32" s="1638"/>
      <c r="AE32" s="1638"/>
      <c r="AF32" s="1638"/>
      <c r="AG32" s="1638"/>
      <c r="AH32" s="1638"/>
      <c r="AI32" s="1638"/>
      <c r="AJ32" s="1638"/>
      <c r="AK32" s="1638"/>
      <c r="AL32" s="266"/>
    </row>
    <row r="33" spans="1:71" ht="14.1" customHeight="1">
      <c r="A33" s="245"/>
      <c r="B33" s="17"/>
      <c r="D33" s="228" t="s">
        <v>593</v>
      </c>
      <c r="E33" s="2140" t="s">
        <v>1396</v>
      </c>
      <c r="F33" s="2140"/>
      <c r="G33" s="2140"/>
      <c r="H33" s="2140"/>
      <c r="I33" s="2140"/>
      <c r="J33" s="2140"/>
      <c r="K33" s="2140"/>
      <c r="L33" s="2140"/>
      <c r="M33" s="2140"/>
      <c r="N33" s="2140"/>
      <c r="O33" s="2140"/>
      <c r="P33" s="2140"/>
      <c r="Q33" s="2140"/>
      <c r="R33" s="2140"/>
      <c r="S33" s="2140"/>
      <c r="T33" s="2140"/>
      <c r="U33" s="2140"/>
      <c r="V33" s="2140"/>
      <c r="W33" s="2140"/>
      <c r="X33" s="2140"/>
      <c r="Y33" s="2140"/>
      <c r="AA33" s="19"/>
      <c r="AB33" s="1638"/>
      <c r="AC33" s="1638"/>
      <c r="AD33" s="1638"/>
      <c r="AE33" s="1638"/>
      <c r="AF33" s="1638"/>
      <c r="AG33" s="1638"/>
      <c r="AH33" s="1638"/>
      <c r="AI33" s="1638"/>
      <c r="AJ33" s="1638"/>
      <c r="AK33" s="1638"/>
      <c r="AL33" s="171"/>
    </row>
    <row r="34" spans="1:71" ht="14.1" customHeight="1">
      <c r="A34" s="245"/>
      <c r="B34" s="17"/>
      <c r="D34" s="228"/>
      <c r="E34" s="4103"/>
      <c r="F34" s="4103"/>
      <c r="G34" s="4103"/>
      <c r="H34" s="4103"/>
      <c r="I34" s="4103"/>
      <c r="J34" s="4103"/>
      <c r="K34" s="4103"/>
      <c r="L34" s="4103"/>
      <c r="M34" s="4103"/>
      <c r="N34" s="4103"/>
      <c r="O34" s="4103"/>
      <c r="P34" s="4103"/>
      <c r="Q34" s="4103"/>
      <c r="R34" s="4103"/>
      <c r="S34" s="4103"/>
      <c r="T34" s="4103"/>
      <c r="U34" s="4103"/>
      <c r="V34" s="4103"/>
      <c r="W34" s="4103"/>
      <c r="X34" s="4103"/>
      <c r="Y34" s="4103"/>
      <c r="Z34" s="245"/>
      <c r="AA34" s="244" t="s">
        <v>15</v>
      </c>
      <c r="AB34" s="4072" t="s">
        <v>1174</v>
      </c>
      <c r="AC34" s="4072"/>
      <c r="AD34" s="4072"/>
      <c r="AE34" s="4072"/>
      <c r="AF34" s="4072"/>
      <c r="AG34" s="4072"/>
      <c r="AH34" s="4072"/>
      <c r="AI34" s="4072"/>
      <c r="AJ34" s="4072"/>
      <c r="AK34" s="4072"/>
      <c r="AL34" s="16"/>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row>
    <row r="35" spans="1:71" ht="14.1" customHeight="1">
      <c r="A35" s="245"/>
      <c r="B35" s="17"/>
      <c r="D35" s="4120"/>
      <c r="E35" s="4121"/>
      <c r="F35" s="4121"/>
      <c r="G35" s="4121"/>
      <c r="H35" s="4121"/>
      <c r="I35" s="4092" t="s">
        <v>76</v>
      </c>
      <c r="J35" s="4093"/>
      <c r="K35" s="4093"/>
      <c r="L35" s="4093"/>
      <c r="M35" s="4094"/>
      <c r="N35" s="4095" t="s">
        <v>77</v>
      </c>
      <c r="O35" s="4096"/>
      <c r="P35" s="4096"/>
      <c r="Q35" s="4096"/>
      <c r="R35" s="4097"/>
      <c r="S35" s="1684" t="s">
        <v>1235</v>
      </c>
      <c r="T35" s="1685"/>
      <c r="U35" s="1685"/>
      <c r="V35" s="1685"/>
      <c r="W35" s="1685"/>
      <c r="X35" s="4098" t="s">
        <v>242</v>
      </c>
      <c r="Y35" s="1685"/>
      <c r="Z35" s="1685"/>
      <c r="AA35" s="1685"/>
      <c r="AB35" s="1685"/>
      <c r="AC35" s="1685"/>
      <c r="AD35" s="1686"/>
      <c r="AE35" s="1685" t="s">
        <v>1297</v>
      </c>
      <c r="AF35" s="1685"/>
      <c r="AG35" s="1685"/>
      <c r="AH35" s="1685"/>
      <c r="AI35" s="1685"/>
      <c r="AJ35" s="1686"/>
      <c r="AL35" s="4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row>
    <row r="36" spans="1:71" ht="14.1" customHeight="1">
      <c r="A36" s="245"/>
      <c r="B36" s="17"/>
      <c r="D36" s="2008" t="s">
        <v>1298</v>
      </c>
      <c r="E36" s="2009"/>
      <c r="F36" s="2009"/>
      <c r="G36" s="2009"/>
      <c r="H36" s="2009"/>
      <c r="I36" s="4104"/>
      <c r="J36" s="4105"/>
      <c r="K36" s="4105"/>
      <c r="L36" s="4105"/>
      <c r="M36" s="4106"/>
      <c r="N36" s="4107"/>
      <c r="O36" s="4108"/>
      <c r="P36" s="4108"/>
      <c r="Q36" s="4108"/>
      <c r="R36" s="4109"/>
      <c r="S36" s="2868"/>
      <c r="T36" s="4089"/>
      <c r="U36" s="4089"/>
      <c r="V36" s="4089"/>
      <c r="W36" s="4118"/>
      <c r="X36" s="4088"/>
      <c r="Y36" s="4089"/>
      <c r="Z36" s="4089"/>
      <c r="AA36" s="4089"/>
      <c r="AB36" s="4089"/>
      <c r="AC36" s="4089"/>
      <c r="AD36" s="4090"/>
      <c r="AE36" s="4099"/>
      <c r="AF36" s="4099"/>
      <c r="AG36" s="4099"/>
      <c r="AH36" s="4099"/>
      <c r="AI36" s="4099"/>
      <c r="AJ36" s="4100"/>
      <c r="AL36" s="44"/>
      <c r="AN36" s="182"/>
      <c r="AO36" s="22"/>
      <c r="AP36" s="4"/>
      <c r="AQ36" s="4"/>
      <c r="AR36" s="4"/>
      <c r="AS36" s="4"/>
      <c r="AT36" s="4"/>
      <c r="AU36" s="4"/>
      <c r="AV36" s="4"/>
      <c r="AW36" s="4"/>
      <c r="AX36" s="4"/>
      <c r="AY36" s="4"/>
      <c r="AZ36" s="4"/>
      <c r="BA36" s="4"/>
      <c r="BB36" s="4"/>
      <c r="BC36" s="4"/>
      <c r="BD36" s="4"/>
      <c r="BE36" s="4"/>
      <c r="BF36" s="4"/>
      <c r="BG36" s="4"/>
      <c r="BH36" s="4"/>
      <c r="BI36" s="4"/>
      <c r="BJ36" s="4"/>
      <c r="BK36" s="4"/>
      <c r="BL36" s="4"/>
      <c r="BM36" s="23"/>
      <c r="BN36" s="4"/>
      <c r="BO36" s="4"/>
      <c r="BP36" s="4"/>
      <c r="BQ36" s="4"/>
      <c r="BR36" s="4"/>
      <c r="BS36" s="4"/>
    </row>
    <row r="37" spans="1:71" ht="14.1" customHeight="1">
      <c r="A37" s="245"/>
      <c r="B37" s="14"/>
      <c r="C37" s="245"/>
      <c r="D37" s="4110" t="s">
        <v>1299</v>
      </c>
      <c r="E37" s="4111"/>
      <c r="F37" s="4111"/>
      <c r="G37" s="4111"/>
      <c r="H37" s="4111"/>
      <c r="I37" s="4112"/>
      <c r="J37" s="4113"/>
      <c r="K37" s="4113"/>
      <c r="L37" s="4113"/>
      <c r="M37" s="4114"/>
      <c r="N37" s="4115"/>
      <c r="O37" s="4116"/>
      <c r="P37" s="4116"/>
      <c r="Q37" s="4116"/>
      <c r="R37" s="4117"/>
      <c r="S37" s="2844"/>
      <c r="T37" s="2845"/>
      <c r="U37" s="2845"/>
      <c r="V37" s="2845"/>
      <c r="W37" s="4119"/>
      <c r="X37" s="4091"/>
      <c r="Y37" s="2845"/>
      <c r="Z37" s="2845"/>
      <c r="AA37" s="2845"/>
      <c r="AB37" s="2845"/>
      <c r="AC37" s="2845"/>
      <c r="AD37" s="2846"/>
      <c r="AE37" s="1659"/>
      <c r="AF37" s="1659"/>
      <c r="AG37" s="1659"/>
      <c r="AH37" s="1659"/>
      <c r="AI37" s="1659"/>
      <c r="AJ37" s="1660"/>
      <c r="AL37" s="44"/>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262"/>
    </row>
    <row r="38" spans="1:71" ht="14.1" customHeight="1">
      <c r="A38" s="245"/>
      <c r="B38" s="14"/>
      <c r="D38" s="2879" t="s">
        <v>1298</v>
      </c>
      <c r="E38" s="2876"/>
      <c r="F38" s="2876"/>
      <c r="G38" s="2876"/>
      <c r="H38" s="2876"/>
      <c r="I38" s="4074"/>
      <c r="J38" s="4075"/>
      <c r="K38" s="4075"/>
      <c r="L38" s="4075"/>
      <c r="M38" s="4076"/>
      <c r="N38" s="4077"/>
      <c r="O38" s="4078"/>
      <c r="P38" s="4078"/>
      <c r="Q38" s="4078"/>
      <c r="R38" s="4079"/>
      <c r="S38" s="4082"/>
      <c r="T38" s="4083"/>
      <c r="U38" s="4083"/>
      <c r="V38" s="4083"/>
      <c r="W38" s="4084"/>
      <c r="X38" s="4085"/>
      <c r="Y38" s="4083"/>
      <c r="Z38" s="4083"/>
      <c r="AA38" s="4083"/>
      <c r="AB38" s="4083"/>
      <c r="AC38" s="4083"/>
      <c r="AD38" s="4086"/>
      <c r="AE38" s="4080"/>
      <c r="AF38" s="4080"/>
      <c r="AG38" s="4080"/>
      <c r="AH38" s="4080"/>
      <c r="AI38" s="4080"/>
      <c r="AJ38" s="4081"/>
      <c r="AL38" s="44"/>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row>
    <row r="39" spans="1:71" ht="14.1" customHeight="1">
      <c r="A39" s="245"/>
      <c r="B39" s="14"/>
      <c r="C39" s="958"/>
      <c r="AA39" s="1211"/>
      <c r="AL39" s="44"/>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262"/>
    </row>
    <row r="40" spans="1:71" ht="14.1" customHeight="1">
      <c r="A40" s="245"/>
      <c r="B40" s="1630" t="s">
        <v>493</v>
      </c>
      <c r="C40" s="1631"/>
      <c r="D40" s="1632" t="s">
        <v>674</v>
      </c>
      <c r="E40" s="1632"/>
      <c r="F40" s="1632"/>
      <c r="G40" s="1632"/>
      <c r="H40" s="1632"/>
      <c r="I40" s="1632"/>
      <c r="J40" s="1632"/>
      <c r="K40" s="1632"/>
      <c r="L40" s="1632"/>
      <c r="M40" s="1632"/>
      <c r="N40" s="1632"/>
      <c r="O40" s="1632"/>
      <c r="P40" s="1632"/>
      <c r="Q40" s="1632"/>
      <c r="R40" s="1632"/>
      <c r="S40" s="1632"/>
      <c r="T40" s="1632"/>
      <c r="U40" s="1632"/>
      <c r="V40" s="1632"/>
      <c r="W40" s="1632"/>
      <c r="X40" s="1632"/>
      <c r="Y40" s="1632"/>
      <c r="AA40" s="239" t="s">
        <v>15</v>
      </c>
      <c r="AB40" s="4122" t="s">
        <v>1306</v>
      </c>
      <c r="AC40" s="4122"/>
      <c r="AD40" s="4122"/>
      <c r="AE40" s="4122"/>
      <c r="AF40" s="4122"/>
      <c r="AG40" s="4122"/>
      <c r="AH40" s="4122"/>
      <c r="AI40" s="4122"/>
      <c r="AJ40" s="4122"/>
      <c r="AK40" s="4122"/>
      <c r="AL40" s="266"/>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row>
    <row r="41" spans="1:71" ht="14.1" customHeight="1">
      <c r="A41" s="245"/>
      <c r="B41" s="14"/>
      <c r="D41" s="1889" t="s">
        <v>317</v>
      </c>
      <c r="E41" s="1889"/>
      <c r="F41" s="1889"/>
      <c r="G41" s="1889"/>
      <c r="H41" s="1889"/>
      <c r="I41" s="1889"/>
      <c r="J41" s="1889"/>
      <c r="K41" s="1889"/>
      <c r="L41" s="1889"/>
      <c r="M41" s="1889"/>
      <c r="N41" s="1889"/>
      <c r="O41" s="1889"/>
      <c r="P41" s="1889"/>
      <c r="Q41" s="1889"/>
      <c r="R41" s="1889"/>
      <c r="S41" s="1889"/>
      <c r="T41" s="1889"/>
      <c r="U41" s="1889"/>
      <c r="V41" s="1889"/>
      <c r="W41" s="1889"/>
      <c r="X41" s="1889"/>
      <c r="Y41" s="1889"/>
      <c r="AA41" s="239"/>
      <c r="AB41" s="1638" t="s">
        <v>1307</v>
      </c>
      <c r="AC41" s="1638"/>
      <c r="AD41" s="1638"/>
      <c r="AE41" s="1638"/>
      <c r="AF41" s="1638"/>
      <c r="AG41" s="1638"/>
      <c r="AH41" s="1638"/>
      <c r="AI41" s="1638"/>
      <c r="AJ41" s="1638"/>
      <c r="AK41" s="1638"/>
      <c r="AL41" s="266"/>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262"/>
    </row>
    <row r="42" spans="1:71" ht="14.1" customHeight="1">
      <c r="A42" s="245"/>
      <c r="B42" s="14"/>
      <c r="C42" s="245"/>
      <c r="D42" s="939" t="s">
        <v>36</v>
      </c>
      <c r="E42" s="1635" t="s">
        <v>1301</v>
      </c>
      <c r="F42" s="1635"/>
      <c r="G42" s="1635"/>
      <c r="H42" s="1635"/>
      <c r="I42" s="1088" t="s">
        <v>113</v>
      </c>
      <c r="K42" s="1972" t="s">
        <v>539</v>
      </c>
      <c r="L42" s="1972"/>
      <c r="M42" s="48" t="s">
        <v>124</v>
      </c>
      <c r="O42" s="1635" t="s">
        <v>540</v>
      </c>
      <c r="P42" s="4022"/>
      <c r="Q42" s="4022"/>
      <c r="R42" s="4022"/>
      <c r="S42" s="48" t="s">
        <v>124</v>
      </c>
      <c r="U42" s="1889" t="s">
        <v>823</v>
      </c>
      <c r="V42" s="1889"/>
      <c r="W42" s="1889"/>
      <c r="X42" s="1889"/>
      <c r="Y42" s="1889"/>
      <c r="Z42" s="467" t="s">
        <v>17</v>
      </c>
      <c r="AA42" s="239"/>
      <c r="AB42" s="1638"/>
      <c r="AC42" s="1638"/>
      <c r="AD42" s="1638"/>
      <c r="AE42" s="1638"/>
      <c r="AF42" s="1638"/>
      <c r="AG42" s="1638"/>
      <c r="AH42" s="1638"/>
      <c r="AI42" s="1638"/>
      <c r="AJ42" s="1638"/>
      <c r="AK42" s="1638"/>
      <c r="AL42" s="154"/>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262"/>
    </row>
    <row r="43" spans="1:71" ht="14.1" customHeight="1">
      <c r="A43" s="245"/>
      <c r="B43" s="17"/>
      <c r="AA43" s="184"/>
      <c r="AB43" s="1638"/>
      <c r="AC43" s="1638"/>
      <c r="AD43" s="1638"/>
      <c r="AE43" s="1638"/>
      <c r="AF43" s="1638"/>
      <c r="AG43" s="1638"/>
      <c r="AH43" s="1638"/>
      <c r="AI43" s="1638"/>
      <c r="AJ43" s="1638"/>
      <c r="AK43" s="1638"/>
      <c r="AL43" s="159"/>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262"/>
    </row>
    <row r="44" spans="1:71" ht="14.1" customHeight="1">
      <c r="A44" s="245"/>
      <c r="B44" s="14"/>
      <c r="D44" s="939" t="s">
        <v>33</v>
      </c>
      <c r="E44" s="4123" t="s">
        <v>1302</v>
      </c>
      <c r="F44" s="4123"/>
      <c r="G44" s="4123"/>
      <c r="H44" s="4123"/>
      <c r="I44" s="1088" t="s">
        <v>113</v>
      </c>
      <c r="K44" s="1889" t="s">
        <v>1305</v>
      </c>
      <c r="L44" s="1889"/>
      <c r="M44" s="1889"/>
      <c r="N44" s="1889"/>
      <c r="O44" s="48" t="s">
        <v>124</v>
      </c>
      <c r="Q44" s="1632" t="s">
        <v>1304</v>
      </c>
      <c r="R44" s="1632"/>
      <c r="S44" s="1632"/>
      <c r="T44" s="1632"/>
      <c r="U44" s="12" t="s">
        <v>136</v>
      </c>
      <c r="AA44" s="239" t="s">
        <v>15</v>
      </c>
      <c r="AB44" s="1638" t="s">
        <v>747</v>
      </c>
      <c r="AC44" s="1638"/>
      <c r="AD44" s="1638"/>
      <c r="AE44" s="1638"/>
      <c r="AF44" s="1638"/>
      <c r="AG44" s="1638"/>
      <c r="AH44" s="1638"/>
      <c r="AI44" s="1638"/>
      <c r="AJ44" s="1638"/>
      <c r="AK44" s="1638"/>
      <c r="AL44" s="159"/>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245"/>
    </row>
    <row r="45" spans="1:71" ht="14.1" customHeight="1">
      <c r="A45" s="245"/>
      <c r="B45" s="14"/>
      <c r="AA45" s="239"/>
      <c r="AB45" s="1638"/>
      <c r="AC45" s="1638"/>
      <c r="AD45" s="1638"/>
      <c r="AE45" s="1638"/>
      <c r="AF45" s="1638"/>
      <c r="AG45" s="1638"/>
      <c r="AH45" s="1638"/>
      <c r="AI45" s="1638"/>
      <c r="AJ45" s="1638"/>
      <c r="AK45" s="1638"/>
      <c r="AL45" s="44"/>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45"/>
    </row>
    <row r="46" spans="1:71" ht="14.1" customHeight="1">
      <c r="A46" s="245"/>
      <c r="B46" s="17"/>
      <c r="D46" s="939" t="s">
        <v>39</v>
      </c>
      <c r="E46" s="4123" t="s">
        <v>1303</v>
      </c>
      <c r="F46" s="4123"/>
      <c r="G46" s="4123"/>
      <c r="H46" s="4123"/>
      <c r="I46" s="1088" t="s">
        <v>113</v>
      </c>
      <c r="K46" s="4124" t="s">
        <v>821</v>
      </c>
      <c r="L46" s="4124"/>
      <c r="M46" s="4124"/>
      <c r="N46" s="4124"/>
      <c r="O46" s="48" t="s">
        <v>124</v>
      </c>
      <c r="Q46" s="4124" t="s">
        <v>822</v>
      </c>
      <c r="R46" s="4124"/>
      <c r="S46" s="4124"/>
      <c r="T46" s="4124"/>
      <c r="U46" s="4124"/>
      <c r="V46" s="12" t="s">
        <v>136</v>
      </c>
      <c r="AA46" s="10"/>
      <c r="AB46" s="1638"/>
      <c r="AC46" s="1638"/>
      <c r="AD46" s="1638"/>
      <c r="AE46" s="1638"/>
      <c r="AF46" s="1638"/>
      <c r="AG46" s="1638"/>
      <c r="AH46" s="1638"/>
      <c r="AI46" s="1638"/>
      <c r="AJ46" s="1638"/>
      <c r="AK46" s="1638"/>
      <c r="AL46" s="154"/>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245"/>
    </row>
    <row r="47" spans="1:71" ht="14.1" customHeight="1">
      <c r="A47" s="245"/>
      <c r="B47" s="17"/>
      <c r="AA47" s="1034"/>
      <c r="AK47" s="253"/>
      <c r="AL47" s="13"/>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245"/>
    </row>
    <row r="48" spans="1:71" ht="14.1" customHeight="1">
      <c r="A48" s="245"/>
      <c r="B48" s="1630" t="s">
        <v>492</v>
      </c>
      <c r="C48" s="1631"/>
      <c r="D48" s="1632" t="s">
        <v>675</v>
      </c>
      <c r="E48" s="1632"/>
      <c r="F48" s="1632"/>
      <c r="G48" s="1632"/>
      <c r="H48" s="1632"/>
      <c r="I48" s="1632"/>
      <c r="J48" s="1632"/>
      <c r="K48" s="1632"/>
      <c r="L48" s="1632"/>
      <c r="M48" s="1632"/>
      <c r="N48" s="1632"/>
      <c r="O48" s="1632"/>
      <c r="P48" s="1632"/>
      <c r="Q48" s="1632"/>
      <c r="R48" s="1632"/>
      <c r="S48" s="1632"/>
      <c r="T48" s="1632"/>
      <c r="U48" s="1632"/>
      <c r="V48" s="1632"/>
      <c r="W48" s="1632"/>
      <c r="X48" s="1632"/>
      <c r="Y48" s="1632"/>
      <c r="AA48" s="239" t="s">
        <v>15</v>
      </c>
      <c r="AB48" s="1638" t="s">
        <v>1175</v>
      </c>
      <c r="AC48" s="1638"/>
      <c r="AD48" s="1638"/>
      <c r="AE48" s="1638"/>
      <c r="AF48" s="1638"/>
      <c r="AG48" s="1638"/>
      <c r="AH48" s="1638"/>
      <c r="AI48" s="1638"/>
      <c r="AJ48" s="1638"/>
      <c r="AK48" s="1638"/>
      <c r="AL48" s="13"/>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245"/>
    </row>
    <row r="49" spans="1:104" ht="14.1" customHeight="1">
      <c r="A49" s="245"/>
      <c r="B49" s="14"/>
      <c r="C49" s="245"/>
      <c r="AA49" s="1054"/>
      <c r="AB49" s="1638"/>
      <c r="AC49" s="1638"/>
      <c r="AD49" s="1638"/>
      <c r="AE49" s="1638"/>
      <c r="AF49" s="1638"/>
      <c r="AG49" s="1638"/>
      <c r="AH49" s="1638"/>
      <c r="AI49" s="1638"/>
      <c r="AJ49" s="1638"/>
      <c r="AK49" s="1638"/>
      <c r="AL49" s="13"/>
      <c r="AO49" s="262"/>
      <c r="AP49" s="262"/>
      <c r="AQ49" s="262"/>
      <c r="AR49" s="262"/>
      <c r="AS49" s="262"/>
      <c r="AT49" s="262"/>
      <c r="BR49" s="262"/>
      <c r="BS49" s="245"/>
    </row>
    <row r="50" spans="1:104" ht="14.1" customHeight="1">
      <c r="A50" s="245"/>
      <c r="B50" s="2689" t="s">
        <v>489</v>
      </c>
      <c r="C50" s="2690"/>
      <c r="D50" s="1889" t="s">
        <v>1361</v>
      </c>
      <c r="E50" s="1889"/>
      <c r="F50" s="1889"/>
      <c r="G50" s="1889"/>
      <c r="H50" s="1889"/>
      <c r="I50" s="1889"/>
      <c r="J50" s="1889"/>
      <c r="K50" s="1889"/>
      <c r="L50" s="1889"/>
      <c r="M50" s="1889"/>
      <c r="N50" s="1889"/>
      <c r="O50" s="1889"/>
      <c r="P50" s="1889"/>
      <c r="Q50" s="1889"/>
      <c r="R50" s="1889"/>
      <c r="S50" s="1889"/>
      <c r="T50" s="1889"/>
      <c r="U50" s="1889"/>
      <c r="V50" s="1889"/>
      <c r="W50" s="1889"/>
      <c r="X50" s="1889"/>
      <c r="AA50" s="1034"/>
      <c r="AB50" s="1638"/>
      <c r="AC50" s="1638"/>
      <c r="AD50" s="1638"/>
      <c r="AE50" s="1638"/>
      <c r="AF50" s="1638"/>
      <c r="AG50" s="1638"/>
      <c r="AH50" s="1638"/>
      <c r="AI50" s="1638"/>
      <c r="AJ50" s="1638"/>
      <c r="AK50" s="1638"/>
      <c r="AL50" s="13"/>
      <c r="AO50" s="262"/>
      <c r="AP50" s="262"/>
      <c r="AQ50" s="262"/>
      <c r="BY50" s="262"/>
      <c r="BZ50" s="262"/>
      <c r="CA50" s="262"/>
      <c r="CY50" s="262"/>
      <c r="CZ50" s="245"/>
    </row>
    <row r="51" spans="1:104" ht="14.1" customHeight="1">
      <c r="A51" s="245"/>
      <c r="B51" s="14"/>
      <c r="D51" s="12" t="s">
        <v>469</v>
      </c>
      <c r="E51" s="1641" t="s">
        <v>1360</v>
      </c>
      <c r="F51" s="1641"/>
      <c r="G51" s="1641"/>
      <c r="H51" s="1641"/>
      <c r="I51" s="1641"/>
      <c r="J51" s="1641"/>
      <c r="K51" s="1641"/>
      <c r="L51" s="1641"/>
      <c r="M51" s="1641"/>
      <c r="N51" s="1641"/>
      <c r="O51" s="1641"/>
      <c r="P51" s="1641"/>
      <c r="Q51" s="1641"/>
      <c r="R51" s="1641"/>
      <c r="S51" s="1641"/>
      <c r="T51" s="1641"/>
      <c r="U51" s="1641"/>
      <c r="V51" s="1641"/>
      <c r="W51" s="1641"/>
      <c r="X51" s="1641"/>
      <c r="Y51" s="1641"/>
      <c r="AA51" s="239" t="s">
        <v>15</v>
      </c>
      <c r="AB51" s="1638" t="s">
        <v>1389</v>
      </c>
      <c r="AC51" s="1638"/>
      <c r="AD51" s="1638"/>
      <c r="AE51" s="1638"/>
      <c r="AF51" s="1638"/>
      <c r="AG51" s="1638"/>
      <c r="AH51" s="1638"/>
      <c r="AI51" s="1638"/>
      <c r="AJ51" s="1638"/>
      <c r="AK51" s="1638"/>
      <c r="AL51" s="2944"/>
      <c r="AO51" s="262"/>
      <c r="AP51" s="262"/>
      <c r="AQ51" s="262"/>
      <c r="BY51" s="262"/>
      <c r="BZ51" s="262"/>
      <c r="CA51" s="262"/>
      <c r="CY51" s="262"/>
      <c r="CZ51" s="245"/>
    </row>
    <row r="52" spans="1:104" ht="14.1" customHeight="1">
      <c r="A52" s="245"/>
      <c r="B52" s="14"/>
      <c r="C52" s="245"/>
      <c r="D52" s="977"/>
      <c r="E52" s="1641"/>
      <c r="F52" s="1641"/>
      <c r="G52" s="1641"/>
      <c r="H52" s="1641"/>
      <c r="I52" s="1641"/>
      <c r="J52" s="1641"/>
      <c r="K52" s="1641"/>
      <c r="L52" s="1641"/>
      <c r="M52" s="1641"/>
      <c r="N52" s="1641"/>
      <c r="O52" s="1641"/>
      <c r="P52" s="1641"/>
      <c r="Q52" s="1641"/>
      <c r="R52" s="1641"/>
      <c r="S52" s="1641"/>
      <c r="T52" s="1641"/>
      <c r="U52" s="1641"/>
      <c r="V52" s="1641"/>
      <c r="W52" s="1641"/>
      <c r="X52" s="1641"/>
      <c r="Y52" s="1641"/>
      <c r="AA52" s="19"/>
      <c r="AB52" s="1638"/>
      <c r="AC52" s="1638"/>
      <c r="AD52" s="1638"/>
      <c r="AE52" s="1638"/>
      <c r="AF52" s="1638"/>
      <c r="AG52" s="1638"/>
      <c r="AH52" s="1638"/>
      <c r="AI52" s="1638"/>
      <c r="AJ52" s="1638"/>
      <c r="AK52" s="1638"/>
      <c r="AL52" s="2944"/>
      <c r="AO52" s="262"/>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2"/>
      <c r="CV52" s="262"/>
      <c r="CW52" s="262"/>
      <c r="CX52" s="262"/>
      <c r="CY52" s="262"/>
    </row>
    <row r="53" spans="1:104" ht="14.1" customHeight="1">
      <c r="A53" s="245"/>
      <c r="B53" s="17"/>
      <c r="AA53" s="19"/>
      <c r="AB53" s="1638"/>
      <c r="AC53" s="1638"/>
      <c r="AD53" s="1638"/>
      <c r="AE53" s="1638"/>
      <c r="AF53" s="1638"/>
      <c r="AG53" s="1638"/>
      <c r="AH53" s="1638"/>
      <c r="AI53" s="1638"/>
      <c r="AJ53" s="1638"/>
      <c r="AK53" s="1638"/>
      <c r="AL53" s="2944"/>
      <c r="AO53" s="262"/>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2"/>
      <c r="CV53" s="262"/>
      <c r="CW53" s="262"/>
      <c r="CX53" s="262"/>
      <c r="CY53" s="262"/>
    </row>
    <row r="54" spans="1:104" ht="14.1" customHeight="1">
      <c r="A54" s="245"/>
      <c r="B54" s="14"/>
      <c r="C54" s="245"/>
      <c r="D54" s="939" t="s">
        <v>467</v>
      </c>
      <c r="E54" s="1641" t="s">
        <v>1362</v>
      </c>
      <c r="F54" s="1641"/>
      <c r="G54" s="1641"/>
      <c r="H54" s="1641"/>
      <c r="I54" s="1641"/>
      <c r="J54" s="1641"/>
      <c r="K54" s="1641"/>
      <c r="L54" s="1641"/>
      <c r="M54" s="1641"/>
      <c r="N54" s="1641"/>
      <c r="O54" s="1641"/>
      <c r="P54" s="1641"/>
      <c r="Q54" s="1641"/>
      <c r="R54" s="1641"/>
      <c r="S54" s="1641"/>
      <c r="T54" s="1641"/>
      <c r="U54" s="1641"/>
      <c r="V54" s="1641"/>
      <c r="W54" s="1641"/>
      <c r="X54" s="1641"/>
      <c r="Y54" s="1641"/>
      <c r="AA54" s="239" t="s">
        <v>124</v>
      </c>
      <c r="AB54" s="1638" t="s">
        <v>1364</v>
      </c>
      <c r="AC54" s="1638"/>
      <c r="AD54" s="1638"/>
      <c r="AE54" s="1638"/>
      <c r="AF54" s="1638"/>
      <c r="AG54" s="1638"/>
      <c r="AH54" s="1638"/>
      <c r="AI54" s="1638"/>
      <c r="AJ54" s="1638"/>
      <c r="AK54" s="1638"/>
      <c r="AL54" s="2944"/>
      <c r="AO54" s="262"/>
      <c r="BS54" s="262"/>
      <c r="BT54" s="262"/>
      <c r="BU54" s="262"/>
      <c r="BV54" s="262"/>
      <c r="BW54" s="262"/>
      <c r="BX54" s="262"/>
      <c r="BY54" s="262"/>
      <c r="BZ54" s="262"/>
      <c r="CA54" s="262"/>
      <c r="CB54" s="262"/>
      <c r="CC54" s="262"/>
      <c r="CD54" s="262"/>
    </row>
    <row r="55" spans="1:104" ht="14.1" customHeight="1">
      <c r="A55" s="245"/>
      <c r="B55" s="14"/>
      <c r="C55" s="245"/>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467"/>
      <c r="AA55" s="1054"/>
      <c r="AB55" s="1638"/>
      <c r="AC55" s="1638"/>
      <c r="AD55" s="1638"/>
      <c r="AE55" s="1638"/>
      <c r="AF55" s="1638"/>
      <c r="AG55" s="1638"/>
      <c r="AH55" s="1638"/>
      <c r="AI55" s="1638"/>
      <c r="AJ55" s="1638"/>
      <c r="AK55" s="1638"/>
      <c r="AL55" s="2944"/>
      <c r="AO55" s="262"/>
      <c r="BL55" s="262"/>
      <c r="BM55" s="262"/>
      <c r="BN55" s="262"/>
      <c r="BO55" s="262"/>
      <c r="BP55" s="262"/>
      <c r="BQ55" s="262"/>
      <c r="BR55" s="262"/>
      <c r="BS55" s="262"/>
      <c r="BT55" s="262"/>
      <c r="BU55" s="262"/>
      <c r="BV55" s="262"/>
      <c r="BW55" s="262"/>
      <c r="BX55" s="262"/>
      <c r="BY55" s="262"/>
      <c r="BZ55" s="262"/>
      <c r="CA55" s="262"/>
      <c r="CB55" s="262"/>
      <c r="CC55" s="262"/>
      <c r="CD55" s="262"/>
    </row>
    <row r="56" spans="1:104" ht="14.1" customHeight="1">
      <c r="A56" s="245"/>
      <c r="B56" s="14"/>
      <c r="C56" s="245"/>
      <c r="D56" s="59"/>
      <c r="E56" s="1641"/>
      <c r="F56" s="1641"/>
      <c r="G56" s="1641"/>
      <c r="H56" s="1641"/>
      <c r="I56" s="1641"/>
      <c r="J56" s="1641"/>
      <c r="K56" s="1641"/>
      <c r="L56" s="1641"/>
      <c r="M56" s="1641"/>
      <c r="N56" s="1641"/>
      <c r="O56" s="1641"/>
      <c r="P56" s="1641"/>
      <c r="Q56" s="1641"/>
      <c r="R56" s="1641"/>
      <c r="S56" s="1641"/>
      <c r="T56" s="1641"/>
      <c r="U56" s="1641"/>
      <c r="V56" s="1641"/>
      <c r="W56" s="1641"/>
      <c r="X56" s="1641"/>
      <c r="Y56" s="1641"/>
      <c r="AA56" s="1054"/>
      <c r="AB56" s="1638"/>
      <c r="AC56" s="1638"/>
      <c r="AD56" s="1638"/>
      <c r="AE56" s="1638"/>
      <c r="AF56" s="1638"/>
      <c r="AG56" s="1638"/>
      <c r="AH56" s="1638"/>
      <c r="AI56" s="1638"/>
      <c r="AJ56" s="1638"/>
      <c r="AK56" s="1638"/>
      <c r="AL56" s="2944"/>
      <c r="AU56" s="262"/>
      <c r="AV56" s="262"/>
      <c r="AW56" s="262"/>
      <c r="AX56" s="262"/>
      <c r="AY56" s="262"/>
      <c r="AZ56" s="262"/>
      <c r="BA56" s="262"/>
      <c r="BB56" s="262"/>
      <c r="BC56" s="262"/>
      <c r="BD56" s="262"/>
      <c r="BE56" s="262"/>
      <c r="BF56" s="262"/>
      <c r="BG56" s="262"/>
      <c r="BH56" s="262"/>
      <c r="BI56" s="262"/>
      <c r="BJ56" s="262"/>
      <c r="BK56" s="262"/>
      <c r="BL56" s="262"/>
      <c r="BM56" s="262"/>
      <c r="BN56" s="262"/>
      <c r="BO56" s="262"/>
      <c r="BP56" s="262"/>
      <c r="BQ56" s="262"/>
    </row>
    <row r="57" spans="1:104" ht="14.1" customHeight="1">
      <c r="A57" s="245"/>
      <c r="B57" s="14"/>
      <c r="D57" s="59"/>
      <c r="E57" s="1641"/>
      <c r="F57" s="1641"/>
      <c r="G57" s="1641"/>
      <c r="H57" s="1641"/>
      <c r="I57" s="1641"/>
      <c r="J57" s="1641"/>
      <c r="K57" s="1641"/>
      <c r="L57" s="1641"/>
      <c r="M57" s="1641"/>
      <c r="N57" s="1641"/>
      <c r="O57" s="1641"/>
      <c r="P57" s="1641"/>
      <c r="Q57" s="1641"/>
      <c r="R57" s="1641"/>
      <c r="S57" s="1641"/>
      <c r="T57" s="1641"/>
      <c r="U57" s="1641"/>
      <c r="V57" s="1641"/>
      <c r="W57" s="1641"/>
      <c r="X57" s="1641"/>
      <c r="Y57" s="1641"/>
      <c r="Z57" s="467"/>
      <c r="AA57" s="1034"/>
      <c r="AL57" s="159"/>
      <c r="BM57" s="262"/>
      <c r="BN57" s="262"/>
      <c r="BO57" s="262"/>
      <c r="BP57" s="262"/>
      <c r="BQ57" s="262"/>
    </row>
    <row r="58" spans="1:104" ht="14.1" customHeight="1">
      <c r="A58" s="245"/>
      <c r="B58" s="14"/>
      <c r="C58" s="245"/>
      <c r="AA58" s="11"/>
      <c r="AJ58" s="1212"/>
      <c r="AL58" s="13"/>
      <c r="BM58" s="262"/>
      <c r="BN58" s="262"/>
      <c r="BO58" s="262"/>
      <c r="BP58" s="262"/>
      <c r="BQ58" s="262"/>
    </row>
    <row r="59" spans="1:104" ht="14.1" customHeight="1">
      <c r="A59" s="245"/>
      <c r="B59" s="17"/>
      <c r="D59" s="939" t="s">
        <v>468</v>
      </c>
      <c r="E59" s="1641" t="s">
        <v>1363</v>
      </c>
      <c r="F59" s="1641"/>
      <c r="G59" s="1641"/>
      <c r="H59" s="1641"/>
      <c r="I59" s="1641"/>
      <c r="J59" s="1641"/>
      <c r="K59" s="1641"/>
      <c r="L59" s="1641"/>
      <c r="M59" s="1641"/>
      <c r="N59" s="1641"/>
      <c r="O59" s="1641"/>
      <c r="P59" s="1641"/>
      <c r="Q59" s="1641"/>
      <c r="R59" s="1641"/>
      <c r="S59" s="1641"/>
      <c r="T59" s="1641"/>
      <c r="U59" s="1641"/>
      <c r="V59" s="1641"/>
      <c r="W59" s="1641"/>
      <c r="X59" s="1641"/>
      <c r="Y59" s="1641"/>
      <c r="AA59" s="1034"/>
      <c r="AL59" s="13"/>
    </row>
    <row r="60" spans="1:104" ht="14.1" customHeight="1">
      <c r="A60" s="245"/>
      <c r="B60" s="14"/>
      <c r="C60" s="245"/>
      <c r="D60" s="246"/>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59"/>
      <c r="AA60" s="1034"/>
      <c r="AL60" s="13"/>
    </row>
    <row r="61" spans="1:104" ht="14.1" customHeight="1">
      <c r="A61" s="245"/>
      <c r="B61" s="14"/>
      <c r="C61" s="245"/>
      <c r="E61" s="1641"/>
      <c r="F61" s="1641"/>
      <c r="G61" s="1641"/>
      <c r="H61" s="1641"/>
      <c r="I61" s="1641"/>
      <c r="J61" s="1641"/>
      <c r="K61" s="1641"/>
      <c r="L61" s="1641"/>
      <c r="M61" s="1641"/>
      <c r="N61" s="1641"/>
      <c r="O61" s="1641"/>
      <c r="P61" s="1641"/>
      <c r="Q61" s="1641"/>
      <c r="R61" s="1641"/>
      <c r="S61" s="1641"/>
      <c r="T61" s="1641"/>
      <c r="U61" s="1641"/>
      <c r="V61" s="1641"/>
      <c r="W61" s="1641"/>
      <c r="X61" s="1641"/>
      <c r="Y61" s="1641"/>
      <c r="Z61" s="245"/>
      <c r="AA61" s="1034"/>
      <c r="AL61" s="13"/>
    </row>
    <row r="62" spans="1:104" ht="8.1" customHeight="1" thickBot="1">
      <c r="B62" s="161"/>
      <c r="C62" s="8"/>
      <c r="D62" s="8"/>
      <c r="E62" s="8"/>
      <c r="F62" s="8"/>
      <c r="G62" s="8"/>
      <c r="H62" s="8"/>
      <c r="I62" s="8"/>
      <c r="J62" s="8"/>
      <c r="K62" s="8"/>
      <c r="L62" s="8"/>
      <c r="M62" s="8"/>
      <c r="N62" s="8"/>
      <c r="O62" s="8"/>
      <c r="P62" s="8"/>
      <c r="Q62" s="8"/>
      <c r="R62" s="8"/>
      <c r="S62" s="8"/>
      <c r="T62" s="8"/>
      <c r="U62" s="8"/>
      <c r="V62" s="8"/>
      <c r="W62" s="8"/>
      <c r="X62" s="8"/>
      <c r="Y62" s="8"/>
      <c r="Z62" s="8"/>
      <c r="AA62" s="1213"/>
      <c r="AB62" s="8"/>
      <c r="AC62" s="8"/>
      <c r="AD62" s="8"/>
      <c r="AE62" s="8"/>
      <c r="AF62" s="8"/>
      <c r="AG62" s="8"/>
      <c r="AH62" s="8"/>
      <c r="AI62" s="8"/>
      <c r="AJ62" s="8"/>
      <c r="AK62" s="8"/>
      <c r="AL62" s="607"/>
    </row>
    <row r="63" spans="1:104" ht="14.1" customHeight="1"/>
    <row r="64" spans="1:104" ht="14.1" customHeight="1"/>
    <row r="65" spans="1:83" ht="14.1" customHeight="1"/>
    <row r="66" spans="1:83" ht="14.1" customHeight="1"/>
    <row r="67" spans="1:83" ht="14.1" customHeight="1">
      <c r="A67" s="245"/>
      <c r="AA67" s="12"/>
    </row>
    <row r="68" spans="1:83" ht="14.1" customHeight="1">
      <c r="A68" s="245"/>
      <c r="AA68" s="12"/>
      <c r="BU68" s="238"/>
      <c r="BV68" s="238"/>
      <c r="BW68" s="238"/>
      <c r="BX68" s="238"/>
      <c r="BY68" s="238"/>
      <c r="BZ68" s="238"/>
      <c r="CA68" s="238"/>
      <c r="CB68" s="238"/>
      <c r="CC68" s="238"/>
      <c r="CD68" s="238"/>
      <c r="CE68" s="32"/>
    </row>
    <row r="69" spans="1:83" ht="14.1" customHeight="1">
      <c r="A69" s="245"/>
      <c r="AA69" s="12"/>
      <c r="BU69" s="238"/>
      <c r="BV69" s="238"/>
      <c r="BW69" s="238"/>
      <c r="BX69" s="238"/>
      <c r="BY69" s="238"/>
      <c r="BZ69" s="238"/>
      <c r="CA69" s="238"/>
      <c r="CB69" s="238"/>
      <c r="CC69" s="238"/>
      <c r="CD69" s="238"/>
      <c r="CE69" s="32"/>
    </row>
    <row r="70" spans="1:83" ht="14.1" customHeight="1">
      <c r="A70" s="245"/>
      <c r="AA70" s="12"/>
      <c r="BU70" s="238"/>
      <c r="BV70" s="238"/>
      <c r="BW70" s="238"/>
      <c r="BX70" s="238"/>
      <c r="BY70" s="238"/>
      <c r="BZ70" s="238"/>
      <c r="CA70" s="238"/>
      <c r="CB70" s="238"/>
      <c r="CC70" s="238"/>
      <c r="CD70" s="238"/>
      <c r="CE70" s="32"/>
    </row>
    <row r="71" spans="1:83" ht="14.1" customHeight="1">
      <c r="A71" s="245"/>
      <c r="AA71" s="12"/>
      <c r="BU71" s="238"/>
      <c r="BV71" s="238"/>
      <c r="BW71" s="238"/>
      <c r="BX71" s="238"/>
      <c r="BY71" s="238"/>
      <c r="BZ71" s="238"/>
      <c r="CA71" s="238"/>
      <c r="CB71" s="238"/>
      <c r="CC71" s="178"/>
      <c r="CD71" s="178"/>
      <c r="CE71" s="32"/>
    </row>
    <row r="72" spans="1:83" ht="14.1" customHeight="1">
      <c r="A72" s="245"/>
      <c r="AA72" s="12"/>
      <c r="BU72" s="238"/>
      <c r="BV72" s="238"/>
      <c r="BW72" s="238"/>
      <c r="BX72" s="238"/>
      <c r="BY72" s="238"/>
      <c r="BZ72" s="238"/>
      <c r="CA72" s="238"/>
      <c r="CB72" s="238"/>
      <c r="CC72" s="238"/>
      <c r="CD72" s="238"/>
      <c r="CE72" s="32"/>
    </row>
    <row r="73" spans="1:83" ht="14.1" customHeight="1">
      <c r="A73" s="245"/>
      <c r="AA73" s="12"/>
      <c r="BU73" s="181"/>
      <c r="BV73" s="181"/>
      <c r="BW73" s="181"/>
      <c r="BX73" s="181"/>
      <c r="BY73" s="181"/>
      <c r="BZ73" s="181"/>
      <c r="CA73" s="181"/>
      <c r="CB73" s="181"/>
      <c r="CC73" s="238"/>
      <c r="CD73" s="238"/>
      <c r="CE73" s="32"/>
    </row>
    <row r="74" spans="1:83" ht="14.1" customHeight="1">
      <c r="A74" s="245"/>
      <c r="AA74" s="12"/>
    </row>
  </sheetData>
  <sheetProtection algorithmName="SHA-512" hashValue="2t/C41RVaJsqxZ50+tXMfMXhzyle5z51Bbk1b4pvV6hoF/wbqZn/IvSNppL8ETFaFkzDBgEQVPW8JDh7VQ3QCw==" saltValue="nyL6MOcjk+KfY9xRUGDwsA==" spinCount="100000" sheet="1" formatCells="0" formatColumns="0" formatRows="0" insertColumns="0" insertRows="0"/>
  <mergeCells count="109">
    <mergeCell ref="B50:C50"/>
    <mergeCell ref="D50:X50"/>
    <mergeCell ref="AB51:AL53"/>
    <mergeCell ref="AB54:AL56"/>
    <mergeCell ref="B48:C48"/>
    <mergeCell ref="D48:Y48"/>
    <mergeCell ref="E51:Y52"/>
    <mergeCell ref="E54:Y57"/>
    <mergeCell ref="E59:Y61"/>
    <mergeCell ref="AB40:AK40"/>
    <mergeCell ref="AB41:AK43"/>
    <mergeCell ref="AB44:AK46"/>
    <mergeCell ref="AB48:AK50"/>
    <mergeCell ref="K42:L42"/>
    <mergeCell ref="O42:R42"/>
    <mergeCell ref="U42:Y42"/>
    <mergeCell ref="E42:H42"/>
    <mergeCell ref="E44:H44"/>
    <mergeCell ref="E46:H46"/>
    <mergeCell ref="K44:N44"/>
    <mergeCell ref="Q44:T44"/>
    <mergeCell ref="K46:N46"/>
    <mergeCell ref="Q46:U46"/>
    <mergeCell ref="D41:Y41"/>
    <mergeCell ref="B40:C40"/>
    <mergeCell ref="D40:Y40"/>
    <mergeCell ref="E8:Y9"/>
    <mergeCell ref="D11:Y12"/>
    <mergeCell ref="P23:U23"/>
    <mergeCell ref="K23:M23"/>
    <mergeCell ref="V23:X23"/>
    <mergeCell ref="I27:K27"/>
    <mergeCell ref="M28:X28"/>
    <mergeCell ref="E33:Y34"/>
    <mergeCell ref="D36:H36"/>
    <mergeCell ref="I36:M36"/>
    <mergeCell ref="N36:R36"/>
    <mergeCell ref="P15:Y15"/>
    <mergeCell ref="E15:N15"/>
    <mergeCell ref="D37:H37"/>
    <mergeCell ref="I37:M37"/>
    <mergeCell ref="N37:R37"/>
    <mergeCell ref="S36:W36"/>
    <mergeCell ref="S37:W37"/>
    <mergeCell ref="S35:W35"/>
    <mergeCell ref="B32:C32"/>
    <mergeCell ref="D32:Y32"/>
    <mergeCell ref="D35:H35"/>
    <mergeCell ref="I35:M35"/>
    <mergeCell ref="N35:R35"/>
    <mergeCell ref="X35:AD35"/>
    <mergeCell ref="AB34:AK34"/>
    <mergeCell ref="AB32:AK33"/>
    <mergeCell ref="AE35:AJ35"/>
    <mergeCell ref="AE36:AJ36"/>
    <mergeCell ref="AE37:AJ37"/>
    <mergeCell ref="B25:C25"/>
    <mergeCell ref="D25:X25"/>
    <mergeCell ref="E27:G27"/>
    <mergeCell ref="M27:O27"/>
    <mergeCell ref="Q27:S27"/>
    <mergeCell ref="I28:K28"/>
    <mergeCell ref="E23:J23"/>
    <mergeCell ref="AB18:AK20"/>
    <mergeCell ref="AB24:AK24"/>
    <mergeCell ref="AB26:AK26"/>
    <mergeCell ref="AB27:AK27"/>
    <mergeCell ref="AB28:AK28"/>
    <mergeCell ref="AB29:AK29"/>
    <mergeCell ref="AB30:AK30"/>
    <mergeCell ref="AB25:AK25"/>
    <mergeCell ref="B17:C17"/>
    <mergeCell ref="D17:L17"/>
    <mergeCell ref="M17:N17"/>
    <mergeCell ref="O17:P17"/>
    <mergeCell ref="B19:C19"/>
    <mergeCell ref="I38:M38"/>
    <mergeCell ref="N38:R38"/>
    <mergeCell ref="AE38:AJ38"/>
    <mergeCell ref="S38:W38"/>
    <mergeCell ref="X38:AD38"/>
    <mergeCell ref="D38:H38"/>
    <mergeCell ref="AB17:AK17"/>
    <mergeCell ref="D19:Y19"/>
    <mergeCell ref="E21:I21"/>
    <mergeCell ref="K21:M21"/>
    <mergeCell ref="O21:Q21"/>
    <mergeCell ref="S21:U21"/>
    <mergeCell ref="W21:Y21"/>
    <mergeCell ref="E30:G30"/>
    <mergeCell ref="I30:T30"/>
    <mergeCell ref="V30:X30"/>
    <mergeCell ref="X36:AD36"/>
    <mergeCell ref="X37:AD37"/>
    <mergeCell ref="AB23:AK23"/>
    <mergeCell ref="E5:Y5"/>
    <mergeCell ref="B3:Z3"/>
    <mergeCell ref="AA3:AL3"/>
    <mergeCell ref="A1:AL1"/>
    <mergeCell ref="B11:C11"/>
    <mergeCell ref="E13:K13"/>
    <mergeCell ref="M13:R13"/>
    <mergeCell ref="E14:K14"/>
    <mergeCell ref="M14:R14"/>
    <mergeCell ref="T13:Y13"/>
    <mergeCell ref="AB12:AK12"/>
    <mergeCell ref="AB13:AK14"/>
    <mergeCell ref="AA11:AK11"/>
    <mergeCell ref="T14:Y14"/>
  </mergeCells>
  <phoneticPr fontId="4"/>
  <conditionalFormatting sqref="I36:AD38">
    <cfRule type="containsBlanks" dxfId="61" priority="1">
      <formula>LEN(TRIM(I36))=0</formula>
    </cfRule>
  </conditionalFormatting>
  <conditionalFormatting sqref="K23 V23">
    <cfRule type="containsBlanks" dxfId="60" priority="4">
      <formula>LEN(TRIM(K23))=0</formula>
    </cfRule>
  </conditionalFormatting>
  <conditionalFormatting sqref="M28">
    <cfRule type="containsBlanks" dxfId="59" priority="3">
      <formula>LEN(TRIM(M28))=0</formula>
    </cfRule>
  </conditionalFormatting>
  <conditionalFormatting sqref="O17:P17">
    <cfRule type="containsBlanks" dxfId="58" priority="5">
      <formula>LEN(TRIM(O17))=0</formula>
    </cfRule>
  </conditionalFormatting>
  <conditionalFormatting sqref="AE36:AJ38">
    <cfRule type="containsBlanks" dxfId="57" priority="2">
      <formula>LEN(TRIM(AE36))=0</formula>
    </cfRule>
  </conditionalFormatting>
  <dataValidations count="2">
    <dataValidation type="list" allowBlank="1" showInputMessage="1" showErrorMessage="1" sqref="AE36:AE38" xr:uid="{E91CC70D-2846-4BD0-A233-45D36AAE7360}">
      <formula1>"有,無"</formula1>
    </dataValidation>
    <dataValidation imeMode="off" allowBlank="1" showInputMessage="1" showErrorMessage="1" sqref="I36:R38 O17:P17 K23:M23 V23:X23" xr:uid="{DB60801D-C247-423D-9632-848DEC46608F}"/>
  </dataValidations>
  <printOptions horizontalCentered="1"/>
  <pageMargins left="0.70866141732283472" right="0.31496062992125984" top="0.39370078740157483" bottom="0.39370078740157483" header="0.35433070866141736" footer="0.31496062992125984"/>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0426" r:id="rId4" name="Check Box 10">
              <controlPr defaultSize="0" autoFill="0" autoLine="0" autoPict="0">
                <anchor moveWithCells="1">
                  <from>
                    <xdr:col>18</xdr:col>
                    <xdr:colOff>0</xdr:colOff>
                    <xdr:row>39</xdr:row>
                    <xdr:rowOff>0</xdr:rowOff>
                  </from>
                  <to>
                    <xdr:col>21</xdr:col>
                    <xdr:colOff>19050</xdr:colOff>
                    <xdr:row>40</xdr:row>
                    <xdr:rowOff>28575</xdr:rowOff>
                  </to>
                </anchor>
              </controlPr>
            </control>
          </mc:Choice>
        </mc:AlternateContent>
        <mc:AlternateContent xmlns:mc="http://schemas.openxmlformats.org/markup-compatibility/2006">
          <mc:Choice Requires="x14">
            <control shapeId="700427" r:id="rId5" name="Check Box 11">
              <controlPr defaultSize="0" autoFill="0" autoLine="0" autoPict="0">
                <anchor moveWithCells="1">
                  <from>
                    <xdr:col>21</xdr:col>
                    <xdr:colOff>57150</xdr:colOff>
                    <xdr:row>39</xdr:row>
                    <xdr:rowOff>0</xdr:rowOff>
                  </from>
                  <to>
                    <xdr:col>24</xdr:col>
                    <xdr:colOff>76200</xdr:colOff>
                    <xdr:row>40</xdr:row>
                    <xdr:rowOff>19050</xdr:rowOff>
                  </to>
                </anchor>
              </controlPr>
            </control>
          </mc:Choice>
        </mc:AlternateContent>
        <mc:AlternateContent xmlns:mc="http://schemas.openxmlformats.org/markup-compatibility/2006">
          <mc:Choice Requires="x14">
            <control shapeId="700434" r:id="rId6" name="Check Box 18">
              <controlPr defaultSize="0" autoFill="0" autoLine="0" autoPict="0">
                <anchor moveWithCells="1">
                  <from>
                    <xdr:col>18</xdr:col>
                    <xdr:colOff>0</xdr:colOff>
                    <xdr:row>4</xdr:row>
                    <xdr:rowOff>161925</xdr:rowOff>
                  </from>
                  <to>
                    <xdr:col>21</xdr:col>
                    <xdr:colOff>19050</xdr:colOff>
                    <xdr:row>6</xdr:row>
                    <xdr:rowOff>19050</xdr:rowOff>
                  </to>
                </anchor>
              </controlPr>
            </control>
          </mc:Choice>
        </mc:AlternateContent>
        <mc:AlternateContent xmlns:mc="http://schemas.openxmlformats.org/markup-compatibility/2006">
          <mc:Choice Requires="x14">
            <control shapeId="700435" r:id="rId7" name="Check Box 19">
              <controlPr defaultSize="0" autoFill="0" autoLine="0" autoPict="0">
                <anchor moveWithCells="1">
                  <from>
                    <xdr:col>21</xdr:col>
                    <xdr:colOff>57150</xdr:colOff>
                    <xdr:row>4</xdr:row>
                    <xdr:rowOff>161925</xdr:rowOff>
                  </from>
                  <to>
                    <xdr:col>24</xdr:col>
                    <xdr:colOff>76200</xdr:colOff>
                    <xdr:row>6</xdr:row>
                    <xdr:rowOff>9525</xdr:rowOff>
                  </to>
                </anchor>
              </controlPr>
            </control>
          </mc:Choice>
        </mc:AlternateContent>
        <mc:AlternateContent xmlns:mc="http://schemas.openxmlformats.org/markup-compatibility/2006">
          <mc:Choice Requires="x14">
            <control shapeId="700436" r:id="rId8" name="Check Box 20">
              <controlPr defaultSize="0" autoFill="0" autoLine="0" autoPict="0">
                <anchor moveWithCells="1">
                  <from>
                    <xdr:col>18</xdr:col>
                    <xdr:colOff>0</xdr:colOff>
                    <xdr:row>7</xdr:row>
                    <xdr:rowOff>161925</xdr:rowOff>
                  </from>
                  <to>
                    <xdr:col>21</xdr:col>
                    <xdr:colOff>19050</xdr:colOff>
                    <xdr:row>9</xdr:row>
                    <xdr:rowOff>19050</xdr:rowOff>
                  </to>
                </anchor>
              </controlPr>
            </control>
          </mc:Choice>
        </mc:AlternateContent>
        <mc:AlternateContent xmlns:mc="http://schemas.openxmlformats.org/markup-compatibility/2006">
          <mc:Choice Requires="x14">
            <control shapeId="700437" r:id="rId9" name="Check Box 21">
              <controlPr defaultSize="0" autoFill="0" autoLine="0" autoPict="0">
                <anchor moveWithCells="1">
                  <from>
                    <xdr:col>21</xdr:col>
                    <xdr:colOff>57150</xdr:colOff>
                    <xdr:row>7</xdr:row>
                    <xdr:rowOff>161925</xdr:rowOff>
                  </from>
                  <to>
                    <xdr:col>24</xdr:col>
                    <xdr:colOff>76200</xdr:colOff>
                    <xdr:row>9</xdr:row>
                    <xdr:rowOff>9525</xdr:rowOff>
                  </to>
                </anchor>
              </controlPr>
            </control>
          </mc:Choice>
        </mc:AlternateContent>
        <mc:AlternateContent xmlns:mc="http://schemas.openxmlformats.org/markup-compatibility/2006">
          <mc:Choice Requires="x14">
            <control shapeId="700417" r:id="rId10" name="チェック 41">
              <controlPr defaultSize="0" autoFill="0" autoLine="0" autoPict="0" altText="その他">
                <anchor moveWithCells="1">
                  <from>
                    <xdr:col>2</xdr:col>
                    <xdr:colOff>171450</xdr:colOff>
                    <xdr:row>11</xdr:row>
                    <xdr:rowOff>152400</xdr:rowOff>
                  </from>
                  <to>
                    <xdr:col>4</xdr:col>
                    <xdr:colOff>38100</xdr:colOff>
                    <xdr:row>13</xdr:row>
                    <xdr:rowOff>19050</xdr:rowOff>
                  </to>
                </anchor>
              </controlPr>
            </control>
          </mc:Choice>
        </mc:AlternateContent>
        <mc:AlternateContent xmlns:mc="http://schemas.openxmlformats.org/markup-compatibility/2006">
          <mc:Choice Requires="x14">
            <control shapeId="700418" r:id="rId11" name="Check Box 42">
              <controlPr defaultSize="0" autoFill="0" autoLine="0" autoPict="0" altText="その他">
                <anchor moveWithCells="1">
                  <from>
                    <xdr:col>18</xdr:col>
                    <xdr:colOff>0</xdr:colOff>
                    <xdr:row>11</xdr:row>
                    <xdr:rowOff>152400</xdr:rowOff>
                  </from>
                  <to>
                    <xdr:col>19</xdr:col>
                    <xdr:colOff>47625</xdr:colOff>
                    <xdr:row>13</xdr:row>
                    <xdr:rowOff>19050</xdr:rowOff>
                  </to>
                </anchor>
              </controlPr>
            </control>
          </mc:Choice>
        </mc:AlternateContent>
        <mc:AlternateContent xmlns:mc="http://schemas.openxmlformats.org/markup-compatibility/2006">
          <mc:Choice Requires="x14">
            <control shapeId="700419" r:id="rId12" name="Check Box 43">
              <controlPr defaultSize="0" autoFill="0" autoLine="0" autoPict="0" altText="その他">
                <anchor moveWithCells="1">
                  <from>
                    <xdr:col>2</xdr:col>
                    <xdr:colOff>171450</xdr:colOff>
                    <xdr:row>13</xdr:row>
                    <xdr:rowOff>152400</xdr:rowOff>
                  </from>
                  <to>
                    <xdr:col>4</xdr:col>
                    <xdr:colOff>38100</xdr:colOff>
                    <xdr:row>15</xdr:row>
                    <xdr:rowOff>19050</xdr:rowOff>
                  </to>
                </anchor>
              </controlPr>
            </control>
          </mc:Choice>
        </mc:AlternateContent>
        <mc:AlternateContent xmlns:mc="http://schemas.openxmlformats.org/markup-compatibility/2006">
          <mc:Choice Requires="x14">
            <control shapeId="700443" r:id="rId13" name="Check Box 27">
              <controlPr defaultSize="0" autoFill="0" autoLine="0" autoPict="0" altText="その他">
                <anchor moveWithCells="1">
                  <from>
                    <xdr:col>10</xdr:col>
                    <xdr:colOff>152400</xdr:colOff>
                    <xdr:row>11</xdr:row>
                    <xdr:rowOff>152400</xdr:rowOff>
                  </from>
                  <to>
                    <xdr:col>12</xdr:col>
                    <xdr:colOff>19050</xdr:colOff>
                    <xdr:row>13</xdr:row>
                    <xdr:rowOff>19050</xdr:rowOff>
                  </to>
                </anchor>
              </controlPr>
            </control>
          </mc:Choice>
        </mc:AlternateContent>
        <mc:AlternateContent xmlns:mc="http://schemas.openxmlformats.org/markup-compatibility/2006">
          <mc:Choice Requires="x14">
            <control shapeId="700444" r:id="rId14" name="Check Box 28">
              <controlPr defaultSize="0" autoFill="0" autoLine="0" autoPict="0" altText="その他">
                <anchor moveWithCells="1">
                  <from>
                    <xdr:col>13</xdr:col>
                    <xdr:colOff>171450</xdr:colOff>
                    <xdr:row>13</xdr:row>
                    <xdr:rowOff>152400</xdr:rowOff>
                  </from>
                  <to>
                    <xdr:col>15</xdr:col>
                    <xdr:colOff>38100</xdr:colOff>
                    <xdr:row>15</xdr:row>
                    <xdr:rowOff>19050</xdr:rowOff>
                  </to>
                </anchor>
              </controlPr>
            </control>
          </mc:Choice>
        </mc:AlternateContent>
        <mc:AlternateContent xmlns:mc="http://schemas.openxmlformats.org/markup-compatibility/2006">
          <mc:Choice Requires="x14">
            <control shapeId="700445" r:id="rId15" name="Check Box 29">
              <controlPr defaultSize="0" autoFill="0" autoLine="0" autoPict="0" altText="その他">
                <anchor moveWithCells="1">
                  <from>
                    <xdr:col>10</xdr:col>
                    <xdr:colOff>152400</xdr:colOff>
                    <xdr:row>12</xdr:row>
                    <xdr:rowOff>161925</xdr:rowOff>
                  </from>
                  <to>
                    <xdr:col>12</xdr:col>
                    <xdr:colOff>19050</xdr:colOff>
                    <xdr:row>14</xdr:row>
                    <xdr:rowOff>28575</xdr:rowOff>
                  </to>
                </anchor>
              </controlPr>
            </control>
          </mc:Choice>
        </mc:AlternateContent>
        <mc:AlternateContent xmlns:mc="http://schemas.openxmlformats.org/markup-compatibility/2006">
          <mc:Choice Requires="x14">
            <control shapeId="700446" r:id="rId16" name="Check Box 30">
              <controlPr defaultSize="0" autoFill="0" autoLine="0" autoPict="0" altText="その他">
                <anchor moveWithCells="1">
                  <from>
                    <xdr:col>18</xdr:col>
                    <xdr:colOff>0</xdr:colOff>
                    <xdr:row>12</xdr:row>
                    <xdr:rowOff>161925</xdr:rowOff>
                  </from>
                  <to>
                    <xdr:col>19</xdr:col>
                    <xdr:colOff>47625</xdr:colOff>
                    <xdr:row>14</xdr:row>
                    <xdr:rowOff>28575</xdr:rowOff>
                  </to>
                </anchor>
              </controlPr>
            </control>
          </mc:Choice>
        </mc:AlternateContent>
        <mc:AlternateContent xmlns:mc="http://schemas.openxmlformats.org/markup-compatibility/2006">
          <mc:Choice Requires="x14">
            <control shapeId="700447" r:id="rId17" name="Check Box 31">
              <controlPr defaultSize="0" autoFill="0" autoLine="0" autoPict="0" altText="その他">
                <anchor moveWithCells="1">
                  <from>
                    <xdr:col>2</xdr:col>
                    <xdr:colOff>171450</xdr:colOff>
                    <xdr:row>12</xdr:row>
                    <xdr:rowOff>161925</xdr:rowOff>
                  </from>
                  <to>
                    <xdr:col>4</xdr:col>
                    <xdr:colOff>38100</xdr:colOff>
                    <xdr:row>14</xdr:row>
                    <xdr:rowOff>28575</xdr:rowOff>
                  </to>
                </anchor>
              </controlPr>
            </control>
          </mc:Choice>
        </mc:AlternateContent>
        <mc:AlternateContent xmlns:mc="http://schemas.openxmlformats.org/markup-compatibility/2006">
          <mc:Choice Requires="x14">
            <control shapeId="700448" r:id="rId18" name="チェック 39">
              <controlPr defaultSize="0" autoFill="0" autoLine="0" autoPict="0" altText="その他">
                <anchor moveWithCells="1">
                  <from>
                    <xdr:col>9</xdr:col>
                    <xdr:colOff>0</xdr:colOff>
                    <xdr:row>19</xdr:row>
                    <xdr:rowOff>161925</xdr:rowOff>
                  </from>
                  <to>
                    <xdr:col>10</xdr:col>
                    <xdr:colOff>47625</xdr:colOff>
                    <xdr:row>21</xdr:row>
                    <xdr:rowOff>28575</xdr:rowOff>
                  </to>
                </anchor>
              </controlPr>
            </control>
          </mc:Choice>
        </mc:AlternateContent>
        <mc:AlternateContent xmlns:mc="http://schemas.openxmlformats.org/markup-compatibility/2006">
          <mc:Choice Requires="x14">
            <control shapeId="700449" r:id="rId19" name="Check Box 49">
              <controlPr defaultSize="0" autoFill="0" autoLine="0" autoPict="0" altText="その他">
                <anchor moveWithCells="1">
                  <from>
                    <xdr:col>12</xdr:col>
                    <xdr:colOff>161925</xdr:colOff>
                    <xdr:row>19</xdr:row>
                    <xdr:rowOff>161925</xdr:rowOff>
                  </from>
                  <to>
                    <xdr:col>14</xdr:col>
                    <xdr:colOff>28575</xdr:colOff>
                    <xdr:row>21</xdr:row>
                    <xdr:rowOff>28575</xdr:rowOff>
                  </to>
                </anchor>
              </controlPr>
            </control>
          </mc:Choice>
        </mc:AlternateContent>
        <mc:AlternateContent xmlns:mc="http://schemas.openxmlformats.org/markup-compatibility/2006">
          <mc:Choice Requires="x14">
            <control shapeId="700450" r:id="rId20" name="Check Box 50">
              <controlPr defaultSize="0" autoFill="0" autoLine="0" autoPict="0" altText="その他">
                <anchor moveWithCells="1">
                  <from>
                    <xdr:col>17</xdr:col>
                    <xdr:colOff>0</xdr:colOff>
                    <xdr:row>19</xdr:row>
                    <xdr:rowOff>161925</xdr:rowOff>
                  </from>
                  <to>
                    <xdr:col>18</xdr:col>
                    <xdr:colOff>47625</xdr:colOff>
                    <xdr:row>21</xdr:row>
                    <xdr:rowOff>28575</xdr:rowOff>
                  </to>
                </anchor>
              </controlPr>
            </control>
          </mc:Choice>
        </mc:AlternateContent>
        <mc:AlternateContent xmlns:mc="http://schemas.openxmlformats.org/markup-compatibility/2006">
          <mc:Choice Requires="x14">
            <control shapeId="700451" r:id="rId21" name="Check Box 51">
              <controlPr defaultSize="0" autoFill="0" autoLine="0" autoPict="0" altText="その他">
                <anchor moveWithCells="1">
                  <from>
                    <xdr:col>20</xdr:col>
                    <xdr:colOff>171450</xdr:colOff>
                    <xdr:row>19</xdr:row>
                    <xdr:rowOff>161925</xdr:rowOff>
                  </from>
                  <to>
                    <xdr:col>22</xdr:col>
                    <xdr:colOff>38100</xdr:colOff>
                    <xdr:row>21</xdr:row>
                    <xdr:rowOff>28575</xdr:rowOff>
                  </to>
                </anchor>
              </controlPr>
            </control>
          </mc:Choice>
        </mc:AlternateContent>
        <mc:AlternateContent xmlns:mc="http://schemas.openxmlformats.org/markup-compatibility/2006">
          <mc:Choice Requires="x14">
            <control shapeId="700452" r:id="rId22" name="Check Box 52">
              <controlPr defaultSize="0" autoFill="0" autoLine="0" autoPict="0" altText="その他">
                <anchor moveWithCells="1">
                  <from>
                    <xdr:col>6</xdr:col>
                    <xdr:colOff>161925</xdr:colOff>
                    <xdr:row>25</xdr:row>
                    <xdr:rowOff>161925</xdr:rowOff>
                  </from>
                  <to>
                    <xdr:col>8</xdr:col>
                    <xdr:colOff>28575</xdr:colOff>
                    <xdr:row>27</xdr:row>
                    <xdr:rowOff>28575</xdr:rowOff>
                  </to>
                </anchor>
              </controlPr>
            </control>
          </mc:Choice>
        </mc:AlternateContent>
        <mc:AlternateContent xmlns:mc="http://schemas.openxmlformats.org/markup-compatibility/2006">
          <mc:Choice Requires="x14">
            <control shapeId="700453" r:id="rId23" name="Check Box 53">
              <controlPr defaultSize="0" autoFill="0" autoLine="0" autoPict="0" altText="その他">
                <anchor moveWithCells="1">
                  <from>
                    <xdr:col>10</xdr:col>
                    <xdr:colOff>161925</xdr:colOff>
                    <xdr:row>25</xdr:row>
                    <xdr:rowOff>161925</xdr:rowOff>
                  </from>
                  <to>
                    <xdr:col>12</xdr:col>
                    <xdr:colOff>28575</xdr:colOff>
                    <xdr:row>27</xdr:row>
                    <xdr:rowOff>28575</xdr:rowOff>
                  </to>
                </anchor>
              </controlPr>
            </control>
          </mc:Choice>
        </mc:AlternateContent>
        <mc:AlternateContent xmlns:mc="http://schemas.openxmlformats.org/markup-compatibility/2006">
          <mc:Choice Requires="x14">
            <control shapeId="700454" r:id="rId24" name="Check Box 54">
              <controlPr defaultSize="0" autoFill="0" autoLine="0" autoPict="0" altText="その他">
                <anchor moveWithCells="1">
                  <from>
                    <xdr:col>14</xdr:col>
                    <xdr:colOff>161925</xdr:colOff>
                    <xdr:row>25</xdr:row>
                    <xdr:rowOff>161925</xdr:rowOff>
                  </from>
                  <to>
                    <xdr:col>16</xdr:col>
                    <xdr:colOff>28575</xdr:colOff>
                    <xdr:row>27</xdr:row>
                    <xdr:rowOff>28575</xdr:rowOff>
                  </to>
                </anchor>
              </controlPr>
            </control>
          </mc:Choice>
        </mc:AlternateContent>
        <mc:AlternateContent xmlns:mc="http://schemas.openxmlformats.org/markup-compatibility/2006">
          <mc:Choice Requires="x14">
            <control shapeId="700455" r:id="rId25" name="Check Box 55">
              <controlPr defaultSize="0" autoFill="0" autoLine="0" autoPict="0" altText="その他">
                <anchor moveWithCells="1">
                  <from>
                    <xdr:col>6</xdr:col>
                    <xdr:colOff>161925</xdr:colOff>
                    <xdr:row>26</xdr:row>
                    <xdr:rowOff>161925</xdr:rowOff>
                  </from>
                  <to>
                    <xdr:col>8</xdr:col>
                    <xdr:colOff>28575</xdr:colOff>
                    <xdr:row>28</xdr:row>
                    <xdr:rowOff>28575</xdr:rowOff>
                  </to>
                </anchor>
              </controlPr>
            </control>
          </mc:Choice>
        </mc:AlternateContent>
        <mc:AlternateContent xmlns:mc="http://schemas.openxmlformats.org/markup-compatibility/2006">
          <mc:Choice Requires="x14">
            <control shapeId="700456" r:id="rId26" name="Check Box 56">
              <controlPr defaultSize="0" autoFill="0" autoLine="0" autoPict="0" altText="その他">
                <anchor moveWithCells="1">
                  <from>
                    <xdr:col>6</xdr:col>
                    <xdr:colOff>161925</xdr:colOff>
                    <xdr:row>28</xdr:row>
                    <xdr:rowOff>161925</xdr:rowOff>
                  </from>
                  <to>
                    <xdr:col>8</xdr:col>
                    <xdr:colOff>28575</xdr:colOff>
                    <xdr:row>30</xdr:row>
                    <xdr:rowOff>28575</xdr:rowOff>
                  </to>
                </anchor>
              </controlPr>
            </control>
          </mc:Choice>
        </mc:AlternateContent>
        <mc:AlternateContent xmlns:mc="http://schemas.openxmlformats.org/markup-compatibility/2006">
          <mc:Choice Requires="x14">
            <control shapeId="700457" r:id="rId27" name="Check Box 57">
              <controlPr defaultSize="0" autoFill="0" autoLine="0" autoPict="0" altText="その他">
                <anchor moveWithCells="1">
                  <from>
                    <xdr:col>19</xdr:col>
                    <xdr:colOff>161925</xdr:colOff>
                    <xdr:row>28</xdr:row>
                    <xdr:rowOff>161925</xdr:rowOff>
                  </from>
                  <to>
                    <xdr:col>21</xdr:col>
                    <xdr:colOff>28575</xdr:colOff>
                    <xdr:row>30</xdr:row>
                    <xdr:rowOff>28575</xdr:rowOff>
                  </to>
                </anchor>
              </controlPr>
            </control>
          </mc:Choice>
        </mc:AlternateContent>
        <mc:AlternateContent xmlns:mc="http://schemas.openxmlformats.org/markup-compatibility/2006">
          <mc:Choice Requires="x14">
            <control shapeId="700460" r:id="rId28" name="Check Box 66">
              <controlPr defaultSize="0" autoFill="0" autoLine="0" autoPict="0" altText="その他">
                <anchor moveWithCells="1">
                  <from>
                    <xdr:col>12</xdr:col>
                    <xdr:colOff>161925</xdr:colOff>
                    <xdr:row>40</xdr:row>
                    <xdr:rowOff>152400</xdr:rowOff>
                  </from>
                  <to>
                    <xdr:col>14</xdr:col>
                    <xdr:colOff>28575</xdr:colOff>
                    <xdr:row>42</xdr:row>
                    <xdr:rowOff>28575</xdr:rowOff>
                  </to>
                </anchor>
              </controlPr>
            </control>
          </mc:Choice>
        </mc:AlternateContent>
        <mc:AlternateContent xmlns:mc="http://schemas.openxmlformats.org/markup-compatibility/2006">
          <mc:Choice Requires="x14">
            <control shapeId="700461" r:id="rId29" name="Check Box 67">
              <controlPr defaultSize="0" autoFill="0" autoLine="0" autoPict="0" altText="その他">
                <anchor moveWithCells="1">
                  <from>
                    <xdr:col>19</xdr:col>
                    <xdr:colOff>9525</xdr:colOff>
                    <xdr:row>40</xdr:row>
                    <xdr:rowOff>142875</xdr:rowOff>
                  </from>
                  <to>
                    <xdr:col>20</xdr:col>
                    <xdr:colOff>57150</xdr:colOff>
                    <xdr:row>42</xdr:row>
                    <xdr:rowOff>19050</xdr:rowOff>
                  </to>
                </anchor>
              </controlPr>
            </control>
          </mc:Choice>
        </mc:AlternateContent>
        <mc:AlternateContent xmlns:mc="http://schemas.openxmlformats.org/markup-compatibility/2006">
          <mc:Choice Requires="x14">
            <control shapeId="700462" r:id="rId30" name="Check Box 68">
              <controlPr defaultSize="0" autoFill="0" autoLine="0" autoPict="0" altText="その他">
                <anchor moveWithCells="1">
                  <from>
                    <xdr:col>9</xdr:col>
                    <xdr:colOff>0</xdr:colOff>
                    <xdr:row>42</xdr:row>
                    <xdr:rowOff>152400</xdr:rowOff>
                  </from>
                  <to>
                    <xdr:col>10</xdr:col>
                    <xdr:colOff>57150</xdr:colOff>
                    <xdr:row>44</xdr:row>
                    <xdr:rowOff>19050</xdr:rowOff>
                  </to>
                </anchor>
              </controlPr>
            </control>
          </mc:Choice>
        </mc:AlternateContent>
        <mc:AlternateContent xmlns:mc="http://schemas.openxmlformats.org/markup-compatibility/2006">
          <mc:Choice Requires="x14">
            <control shapeId="700463" r:id="rId31" name="Check Box 69">
              <controlPr defaultSize="0" autoFill="0" autoLine="0" autoPict="0" altText="その他">
                <anchor moveWithCells="1">
                  <from>
                    <xdr:col>14</xdr:col>
                    <xdr:colOff>161925</xdr:colOff>
                    <xdr:row>42</xdr:row>
                    <xdr:rowOff>152400</xdr:rowOff>
                  </from>
                  <to>
                    <xdr:col>16</xdr:col>
                    <xdr:colOff>28575</xdr:colOff>
                    <xdr:row>44</xdr:row>
                    <xdr:rowOff>19050</xdr:rowOff>
                  </to>
                </anchor>
              </controlPr>
            </control>
          </mc:Choice>
        </mc:AlternateContent>
        <mc:AlternateContent xmlns:mc="http://schemas.openxmlformats.org/markup-compatibility/2006">
          <mc:Choice Requires="x14">
            <control shapeId="700464" r:id="rId32" name="Check Box 71">
              <controlPr defaultSize="0" autoFill="0" autoLine="0" autoPict="0" altText="その他">
                <anchor moveWithCells="1">
                  <from>
                    <xdr:col>8</xdr:col>
                    <xdr:colOff>171450</xdr:colOff>
                    <xdr:row>44</xdr:row>
                    <xdr:rowOff>152400</xdr:rowOff>
                  </from>
                  <to>
                    <xdr:col>10</xdr:col>
                    <xdr:colOff>47625</xdr:colOff>
                    <xdr:row>46</xdr:row>
                    <xdr:rowOff>19050</xdr:rowOff>
                  </to>
                </anchor>
              </controlPr>
            </control>
          </mc:Choice>
        </mc:AlternateContent>
        <mc:AlternateContent xmlns:mc="http://schemas.openxmlformats.org/markup-compatibility/2006">
          <mc:Choice Requires="x14">
            <control shapeId="700465" r:id="rId33" name="Check Box 72">
              <controlPr defaultSize="0" autoFill="0" autoLine="0" autoPict="0" altText="その他">
                <anchor moveWithCells="1">
                  <from>
                    <xdr:col>14</xdr:col>
                    <xdr:colOff>161925</xdr:colOff>
                    <xdr:row>44</xdr:row>
                    <xdr:rowOff>161925</xdr:rowOff>
                  </from>
                  <to>
                    <xdr:col>16</xdr:col>
                    <xdr:colOff>28575</xdr:colOff>
                    <xdr:row>46</xdr:row>
                    <xdr:rowOff>28575</xdr:rowOff>
                  </to>
                </anchor>
              </controlPr>
            </control>
          </mc:Choice>
        </mc:AlternateContent>
        <mc:AlternateContent xmlns:mc="http://schemas.openxmlformats.org/markup-compatibility/2006">
          <mc:Choice Requires="x14">
            <control shapeId="700459" r:id="rId34" name="チェック 37">
              <controlPr defaultSize="0" autoFill="0" autoLine="0" autoPict="0" altText="その他">
                <anchor moveWithCells="1">
                  <from>
                    <xdr:col>9</xdr:col>
                    <xdr:colOff>0</xdr:colOff>
                    <xdr:row>40</xdr:row>
                    <xdr:rowOff>152400</xdr:rowOff>
                  </from>
                  <to>
                    <xdr:col>10</xdr:col>
                    <xdr:colOff>47625</xdr:colOff>
                    <xdr:row>42</xdr:row>
                    <xdr:rowOff>19050</xdr:rowOff>
                  </to>
                </anchor>
              </controlPr>
            </control>
          </mc:Choice>
        </mc:AlternateContent>
        <mc:AlternateContent xmlns:mc="http://schemas.openxmlformats.org/markup-compatibility/2006">
          <mc:Choice Requires="x14">
            <control shapeId="700466" r:id="rId35" name="Check Box 50">
              <controlPr defaultSize="0" autoFill="0" autoLine="0" autoPict="0">
                <anchor moveWithCells="1">
                  <from>
                    <xdr:col>18</xdr:col>
                    <xdr:colOff>0</xdr:colOff>
                    <xdr:row>46</xdr:row>
                    <xdr:rowOff>161925</xdr:rowOff>
                  </from>
                  <to>
                    <xdr:col>21</xdr:col>
                    <xdr:colOff>19050</xdr:colOff>
                    <xdr:row>48</xdr:row>
                    <xdr:rowOff>19050</xdr:rowOff>
                  </to>
                </anchor>
              </controlPr>
            </control>
          </mc:Choice>
        </mc:AlternateContent>
        <mc:AlternateContent xmlns:mc="http://schemas.openxmlformats.org/markup-compatibility/2006">
          <mc:Choice Requires="x14">
            <control shapeId="700467" r:id="rId36" name="Check Box 51">
              <controlPr defaultSize="0" autoFill="0" autoLine="0" autoPict="0">
                <anchor moveWithCells="1">
                  <from>
                    <xdr:col>21</xdr:col>
                    <xdr:colOff>57150</xdr:colOff>
                    <xdr:row>46</xdr:row>
                    <xdr:rowOff>161925</xdr:rowOff>
                  </from>
                  <to>
                    <xdr:col>24</xdr:col>
                    <xdr:colOff>76200</xdr:colOff>
                    <xdr:row>48</xdr:row>
                    <xdr:rowOff>9525</xdr:rowOff>
                  </to>
                </anchor>
              </controlPr>
            </control>
          </mc:Choice>
        </mc:AlternateContent>
        <mc:AlternateContent xmlns:mc="http://schemas.openxmlformats.org/markup-compatibility/2006">
          <mc:Choice Requires="x14">
            <control shapeId="700468" r:id="rId37" name="Check Box 52">
              <controlPr defaultSize="0" autoFill="0" autoLine="0" autoPict="0">
                <anchor moveWithCells="1">
                  <from>
                    <xdr:col>17</xdr:col>
                    <xdr:colOff>161925</xdr:colOff>
                    <xdr:row>51</xdr:row>
                    <xdr:rowOff>9525</xdr:rowOff>
                  </from>
                  <to>
                    <xdr:col>21</xdr:col>
                    <xdr:colOff>114300</xdr:colOff>
                    <xdr:row>52</xdr:row>
                    <xdr:rowOff>47625</xdr:rowOff>
                  </to>
                </anchor>
              </controlPr>
            </control>
          </mc:Choice>
        </mc:AlternateContent>
        <mc:AlternateContent xmlns:mc="http://schemas.openxmlformats.org/markup-compatibility/2006">
          <mc:Choice Requires="x14">
            <control shapeId="700469" r:id="rId38" name="Check Box 53">
              <controlPr defaultSize="0" autoFill="0" autoLine="0" autoPict="0">
                <anchor moveWithCells="1">
                  <from>
                    <xdr:col>20</xdr:col>
                    <xdr:colOff>171450</xdr:colOff>
                    <xdr:row>51</xdr:row>
                    <xdr:rowOff>9525</xdr:rowOff>
                  </from>
                  <to>
                    <xdr:col>24</xdr:col>
                    <xdr:colOff>123825</xdr:colOff>
                    <xdr:row>52</xdr:row>
                    <xdr:rowOff>47625</xdr:rowOff>
                  </to>
                </anchor>
              </controlPr>
            </control>
          </mc:Choice>
        </mc:AlternateContent>
        <mc:AlternateContent xmlns:mc="http://schemas.openxmlformats.org/markup-compatibility/2006">
          <mc:Choice Requires="x14">
            <control shapeId="700470" r:id="rId39" name="Check Box 54">
              <controlPr defaultSize="0" autoFill="0" autoLine="0" autoPict="0">
                <anchor moveWithCells="1">
                  <from>
                    <xdr:col>17</xdr:col>
                    <xdr:colOff>161925</xdr:colOff>
                    <xdr:row>55</xdr:row>
                    <xdr:rowOff>152400</xdr:rowOff>
                  </from>
                  <to>
                    <xdr:col>21</xdr:col>
                    <xdr:colOff>114300</xdr:colOff>
                    <xdr:row>57</xdr:row>
                    <xdr:rowOff>28575</xdr:rowOff>
                  </to>
                </anchor>
              </controlPr>
            </control>
          </mc:Choice>
        </mc:AlternateContent>
        <mc:AlternateContent xmlns:mc="http://schemas.openxmlformats.org/markup-compatibility/2006">
          <mc:Choice Requires="x14">
            <control shapeId="700471" r:id="rId40" name="Check Box 55">
              <controlPr defaultSize="0" autoFill="0" autoLine="0" autoPict="0">
                <anchor moveWithCells="1">
                  <from>
                    <xdr:col>20</xdr:col>
                    <xdr:colOff>171450</xdr:colOff>
                    <xdr:row>55</xdr:row>
                    <xdr:rowOff>152400</xdr:rowOff>
                  </from>
                  <to>
                    <xdr:col>24</xdr:col>
                    <xdr:colOff>123825</xdr:colOff>
                    <xdr:row>57</xdr:row>
                    <xdr:rowOff>28575</xdr:rowOff>
                  </to>
                </anchor>
              </controlPr>
            </control>
          </mc:Choice>
        </mc:AlternateContent>
        <mc:AlternateContent xmlns:mc="http://schemas.openxmlformats.org/markup-compatibility/2006">
          <mc:Choice Requires="x14">
            <control shapeId="700472" r:id="rId41" name="Check Box 56">
              <controlPr defaultSize="0" autoFill="0" autoLine="0" autoPict="0">
                <anchor moveWithCells="1">
                  <from>
                    <xdr:col>17</xdr:col>
                    <xdr:colOff>161925</xdr:colOff>
                    <xdr:row>59</xdr:row>
                    <xdr:rowOff>123825</xdr:rowOff>
                  </from>
                  <to>
                    <xdr:col>21</xdr:col>
                    <xdr:colOff>114300</xdr:colOff>
                    <xdr:row>60</xdr:row>
                    <xdr:rowOff>171450</xdr:rowOff>
                  </to>
                </anchor>
              </controlPr>
            </control>
          </mc:Choice>
        </mc:AlternateContent>
        <mc:AlternateContent xmlns:mc="http://schemas.openxmlformats.org/markup-compatibility/2006">
          <mc:Choice Requires="x14">
            <control shapeId="700473" r:id="rId42" name="Check Box 57">
              <controlPr defaultSize="0" autoFill="0" autoLine="0" autoPict="0">
                <anchor moveWithCells="1">
                  <from>
                    <xdr:col>20</xdr:col>
                    <xdr:colOff>171450</xdr:colOff>
                    <xdr:row>59</xdr:row>
                    <xdr:rowOff>123825</xdr:rowOff>
                  </from>
                  <to>
                    <xdr:col>24</xdr:col>
                    <xdr:colOff>123825</xdr:colOff>
                    <xdr:row>60</xdr:row>
                    <xdr:rowOff>171450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EFE4-A05E-4DAA-9908-11F56D9A900B}">
  <sheetPr codeName="Sheet26">
    <tabColor rgb="FFFFC000"/>
  </sheetPr>
  <dimension ref="A1:BN61"/>
  <sheetViews>
    <sheetView showGridLines="0" view="pageBreakPreview" topLeftCell="A25" zoomScaleNormal="85" zoomScaleSheetLayoutView="100" workbookViewId="0">
      <selection activeCell="AI29" sqref="AI29"/>
    </sheetView>
  </sheetViews>
  <sheetFormatPr defaultColWidth="8" defaultRowHeight="12"/>
  <cols>
    <col min="1" max="2" width="1.375" style="12" customWidth="1"/>
    <col min="3" max="68" width="2.375" style="12" customWidth="1"/>
    <col min="69" max="16384" width="8" style="12"/>
  </cols>
  <sheetData>
    <row r="1" spans="1:66" ht="14.1" customHeight="1">
      <c r="A1" s="1770" t="s">
        <v>1538</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N1" s="382"/>
      <c r="AO1" s="382"/>
      <c r="AP1" s="382"/>
      <c r="AQ1" s="382"/>
      <c r="AR1" s="382"/>
    </row>
    <row r="2" spans="1:66" ht="5.0999999999999996" customHeight="1" thickBot="1"/>
    <row r="3" spans="1:66" ht="14.1" customHeight="1">
      <c r="B3" s="1769" t="s">
        <v>350</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4068" t="s">
        <v>115</v>
      </c>
      <c r="AA3" s="4069"/>
      <c r="AB3" s="4069"/>
      <c r="AC3" s="4069"/>
      <c r="AD3" s="4069"/>
      <c r="AE3" s="4069"/>
      <c r="AF3" s="4069"/>
      <c r="AG3" s="4069"/>
      <c r="AH3" s="4069"/>
      <c r="AI3" s="4069"/>
      <c r="AJ3" s="4069"/>
      <c r="AK3" s="4069"/>
      <c r="AL3" s="4070"/>
      <c r="AM3" s="17"/>
    </row>
    <row r="4" spans="1:66" ht="6.95" customHeight="1">
      <c r="B4" s="166"/>
      <c r="C4" s="51"/>
      <c r="D4" s="51"/>
      <c r="E4" s="51"/>
      <c r="F4" s="51"/>
      <c r="G4" s="51"/>
      <c r="H4" s="51"/>
      <c r="I4" s="51"/>
      <c r="J4" s="51"/>
      <c r="K4" s="51"/>
      <c r="L4" s="51"/>
      <c r="M4" s="51"/>
      <c r="N4" s="51"/>
      <c r="O4" s="51"/>
      <c r="P4" s="51"/>
      <c r="Q4" s="51"/>
      <c r="R4" s="51"/>
      <c r="S4" s="51"/>
      <c r="T4" s="51"/>
      <c r="U4" s="51"/>
      <c r="V4" s="51"/>
      <c r="W4" s="51"/>
      <c r="X4" s="51"/>
      <c r="Y4" s="51"/>
      <c r="Z4" s="167"/>
      <c r="AA4" s="51"/>
      <c r="AB4" s="51"/>
      <c r="AC4" s="51"/>
      <c r="AD4" s="51"/>
      <c r="AE4" s="51"/>
      <c r="AF4" s="51"/>
      <c r="AG4" s="51"/>
      <c r="AH4" s="51"/>
      <c r="AI4" s="51"/>
      <c r="AJ4" s="51"/>
      <c r="AK4" s="51"/>
      <c r="AL4" s="168"/>
      <c r="AM4" s="17"/>
    </row>
    <row r="5" spans="1:66" ht="14.1" customHeight="1">
      <c r="B5" s="4128" t="s">
        <v>643</v>
      </c>
      <c r="C5" s="4129"/>
      <c r="D5" s="2045" t="s">
        <v>676</v>
      </c>
      <c r="E5" s="2045"/>
      <c r="F5" s="2045"/>
      <c r="G5" s="2045"/>
      <c r="H5" s="2045"/>
      <c r="I5" s="2045"/>
      <c r="J5" s="2045"/>
      <c r="K5" s="2045"/>
      <c r="L5" s="2045"/>
      <c r="M5" s="2045"/>
      <c r="N5" s="2045"/>
      <c r="O5" s="2045"/>
      <c r="P5" s="2045"/>
      <c r="Q5" s="2045"/>
      <c r="R5" s="2045"/>
      <c r="S5" s="2045"/>
      <c r="T5" s="2045"/>
      <c r="U5" s="2045"/>
      <c r="V5" s="2045"/>
      <c r="W5" s="2045"/>
      <c r="X5" s="2045"/>
      <c r="Y5" s="245"/>
      <c r="Z5" s="244" t="s">
        <v>124</v>
      </c>
      <c r="AA5" s="1851" t="s">
        <v>581</v>
      </c>
      <c r="AB5" s="1851"/>
      <c r="AC5" s="1851"/>
      <c r="AD5" s="1851"/>
      <c r="AE5" s="1851"/>
      <c r="AF5" s="1851"/>
      <c r="AG5" s="1851"/>
      <c r="AH5" s="1851"/>
      <c r="AI5" s="1851"/>
      <c r="AJ5" s="1851"/>
      <c r="AK5" s="1851"/>
      <c r="AL5" s="271"/>
      <c r="AM5" s="17"/>
      <c r="AN5" s="202"/>
      <c r="AO5" s="203"/>
      <c r="AP5" s="203"/>
      <c r="AQ5" s="203"/>
      <c r="AR5" s="203"/>
      <c r="AS5" s="203"/>
      <c r="AT5" s="203"/>
      <c r="AU5" s="203"/>
      <c r="AV5" s="203"/>
      <c r="AW5" s="203"/>
      <c r="AX5" s="203"/>
      <c r="AY5" s="203"/>
      <c r="AZ5" s="203"/>
      <c r="BA5" s="203"/>
      <c r="BB5" s="203"/>
      <c r="BC5" s="203"/>
    </row>
    <row r="6" spans="1:66" ht="14.1" customHeight="1">
      <c r="B6" s="14"/>
      <c r="C6" s="245"/>
      <c r="D6" s="1029" t="s">
        <v>36</v>
      </c>
      <c r="E6" s="4123" t="s">
        <v>1047</v>
      </c>
      <c r="F6" s="4123"/>
      <c r="G6" s="4123"/>
      <c r="H6" s="4123"/>
      <c r="I6" s="4123"/>
      <c r="J6" s="4123"/>
      <c r="K6" s="4123"/>
      <c r="L6" s="4123"/>
      <c r="M6" s="4123"/>
      <c r="N6" s="4123"/>
      <c r="O6" s="4123"/>
      <c r="P6" s="4123"/>
      <c r="Q6" s="4123"/>
      <c r="R6" s="4123"/>
      <c r="S6" s="4123"/>
      <c r="T6" s="4123"/>
      <c r="U6" s="4123"/>
      <c r="V6" s="4123"/>
      <c r="W6" s="4123"/>
      <c r="X6" s="4123"/>
      <c r="Y6" s="59"/>
      <c r="Z6" s="244" t="s">
        <v>124</v>
      </c>
      <c r="AA6" s="1851" t="s">
        <v>888</v>
      </c>
      <c r="AB6" s="1851"/>
      <c r="AC6" s="1851"/>
      <c r="AD6" s="1851"/>
      <c r="AE6" s="1851"/>
      <c r="AF6" s="1851"/>
      <c r="AG6" s="1851"/>
      <c r="AH6" s="1851"/>
      <c r="AI6" s="1851"/>
      <c r="AJ6" s="1851"/>
      <c r="AK6" s="1851"/>
      <c r="AL6" s="271"/>
      <c r="AM6" s="17"/>
      <c r="AN6" s="203"/>
      <c r="AO6" s="203"/>
      <c r="AP6" s="203"/>
      <c r="AQ6" s="203"/>
      <c r="AR6" s="203"/>
      <c r="AS6" s="203"/>
      <c r="AT6" s="203"/>
      <c r="AU6" s="203"/>
      <c r="AV6" s="203"/>
      <c r="AW6" s="203"/>
      <c r="AX6" s="203"/>
      <c r="AY6" s="203"/>
      <c r="AZ6" s="203"/>
      <c r="BA6" s="203"/>
      <c r="BB6" s="203"/>
      <c r="BC6" s="203"/>
    </row>
    <row r="7" spans="1:66" ht="14.1" customHeight="1">
      <c r="B7" s="14"/>
      <c r="C7" s="939"/>
      <c r="D7" s="977"/>
      <c r="E7" s="977"/>
      <c r="F7" s="977"/>
      <c r="H7" s="231"/>
      <c r="I7" s="231"/>
      <c r="J7" s="231"/>
      <c r="L7" s="231"/>
      <c r="M7" s="231"/>
      <c r="N7" s="231"/>
      <c r="P7" s="231"/>
      <c r="Q7" s="231"/>
      <c r="R7" s="231"/>
      <c r="W7" s="958"/>
      <c r="X7" s="958"/>
      <c r="Y7" s="59"/>
      <c r="Z7" s="11"/>
      <c r="AL7" s="271"/>
      <c r="AM7" s="17"/>
      <c r="AN7" s="203"/>
      <c r="AO7" s="1199"/>
      <c r="AP7" s="1199"/>
      <c r="AQ7" s="1199"/>
      <c r="AR7" s="1199"/>
      <c r="AS7" s="1199"/>
      <c r="AT7" s="1199"/>
      <c r="AU7" s="1199"/>
      <c r="AV7" s="1199"/>
      <c r="AW7" s="1199"/>
      <c r="AX7" s="1199"/>
      <c r="AY7" s="1199"/>
      <c r="AZ7" s="1199"/>
      <c r="BA7" s="1199"/>
      <c r="BB7" s="1199"/>
      <c r="BC7" s="1199"/>
      <c r="BD7" s="1199"/>
      <c r="BE7" s="1199"/>
      <c r="BF7" s="1199"/>
      <c r="BG7" s="1199"/>
      <c r="BH7" s="1199"/>
      <c r="BI7" s="1199"/>
      <c r="BJ7" s="1199"/>
      <c r="BK7" s="1199"/>
    </row>
    <row r="8" spans="1:66" ht="14.1" customHeight="1">
      <c r="B8" s="14"/>
      <c r="D8" s="228" t="s">
        <v>464</v>
      </c>
      <c r="E8" s="1632" t="s">
        <v>636</v>
      </c>
      <c r="F8" s="1632"/>
      <c r="G8" s="1632"/>
      <c r="H8" s="1632"/>
      <c r="I8" s="1632"/>
      <c r="J8" s="1632"/>
      <c r="K8" s="1632"/>
      <c r="L8" s="1632"/>
      <c r="M8" s="1632"/>
      <c r="N8" s="1632"/>
      <c r="O8" s="1632"/>
      <c r="P8" s="1632"/>
      <c r="Q8" s="1632"/>
      <c r="R8" s="1632"/>
      <c r="S8" s="1632"/>
      <c r="T8" s="1632"/>
      <c r="U8" s="1632"/>
      <c r="V8" s="1632"/>
      <c r="W8" s="1632"/>
      <c r="X8" s="1632"/>
      <c r="Y8" s="1157"/>
      <c r="Z8" s="19"/>
      <c r="AA8" s="264"/>
      <c r="AB8" s="264"/>
      <c r="AC8" s="264"/>
      <c r="AD8" s="264"/>
      <c r="AE8" s="264"/>
      <c r="AF8" s="264"/>
      <c r="AG8" s="264"/>
      <c r="AH8" s="264"/>
      <c r="AI8" s="264"/>
      <c r="AJ8" s="264"/>
      <c r="AK8" s="264"/>
      <c r="AL8" s="25"/>
      <c r="AM8" s="17"/>
      <c r="AN8" s="203"/>
      <c r="AO8" s="1199"/>
      <c r="AP8" s="1199"/>
      <c r="AQ8" s="1199"/>
      <c r="AR8" s="1199"/>
      <c r="AS8" s="1199"/>
      <c r="AT8" s="1199"/>
      <c r="AU8" s="1199"/>
      <c r="AV8" s="1199"/>
      <c r="AW8" s="1199"/>
      <c r="AX8" s="1199"/>
      <c r="AY8" s="1199"/>
      <c r="AZ8" s="1199"/>
      <c r="BA8" s="1199"/>
      <c r="BB8" s="1199"/>
      <c r="BC8" s="1199"/>
      <c r="BD8" s="1199"/>
      <c r="BE8" s="1199"/>
      <c r="BF8" s="1199"/>
      <c r="BG8" s="1199"/>
      <c r="BH8" s="1199"/>
      <c r="BI8" s="1199"/>
      <c r="BJ8" s="1199"/>
      <c r="BK8" s="1199"/>
    </row>
    <row r="9" spans="1:66" ht="14.1" customHeight="1">
      <c r="B9" s="14"/>
      <c r="E9" s="1792"/>
      <c r="F9" s="1792"/>
      <c r="G9" s="1792"/>
      <c r="H9" s="1792"/>
      <c r="I9" s="1792"/>
      <c r="J9" s="1792"/>
      <c r="K9" s="1792"/>
      <c r="L9" s="1792"/>
      <c r="M9" s="1792"/>
      <c r="N9" s="1792"/>
      <c r="O9" s="1792"/>
      <c r="P9" s="1792"/>
      <c r="Q9" s="1792"/>
      <c r="R9" s="1792"/>
      <c r="S9" s="1792"/>
      <c r="T9" s="1792"/>
      <c r="U9" s="1792"/>
      <c r="V9" s="1792"/>
      <c r="W9" s="1792"/>
      <c r="X9" s="1792"/>
      <c r="Y9" s="1792"/>
      <c r="Z9" s="1792"/>
      <c r="AA9" s="1792"/>
      <c r="AB9" s="1792"/>
      <c r="AC9" s="1792"/>
      <c r="AD9" s="1792"/>
      <c r="AE9" s="1792"/>
      <c r="AF9" s="1792"/>
      <c r="AG9" s="1792"/>
      <c r="AH9" s="1792"/>
      <c r="AI9" s="1792"/>
      <c r="AJ9" s="1792"/>
      <c r="AK9" s="1792"/>
      <c r="AL9" s="25"/>
      <c r="AM9" s="17"/>
      <c r="AN9" s="203"/>
      <c r="AO9" s="1199"/>
      <c r="AP9" s="1199"/>
      <c r="AR9" s="1199"/>
      <c r="AS9" s="1199"/>
      <c r="AT9" s="1199"/>
      <c r="AU9" s="1199"/>
      <c r="AV9" s="1199"/>
      <c r="AW9" s="1199"/>
      <c r="AX9" s="1199"/>
      <c r="AY9" s="1199"/>
      <c r="AZ9" s="1199"/>
      <c r="BA9" s="1199"/>
      <c r="BB9" s="1199"/>
      <c r="BC9" s="1199"/>
      <c r="BD9" s="1199"/>
      <c r="BE9" s="1199"/>
      <c r="BF9" s="1199"/>
      <c r="BG9" s="1199"/>
      <c r="BH9" s="1199"/>
      <c r="BI9" s="1199"/>
      <c r="BJ9" s="1199"/>
      <c r="BK9" s="1199"/>
    </row>
    <row r="10" spans="1:66" ht="14.1" customHeight="1">
      <c r="B10" s="17"/>
      <c r="D10" s="1056"/>
      <c r="E10" s="1792"/>
      <c r="F10" s="1792"/>
      <c r="G10" s="1792"/>
      <c r="H10" s="1792"/>
      <c r="I10" s="1792"/>
      <c r="J10" s="1792"/>
      <c r="K10" s="1792"/>
      <c r="L10" s="1792"/>
      <c r="M10" s="1792"/>
      <c r="N10" s="1792"/>
      <c r="O10" s="1792"/>
      <c r="P10" s="1792"/>
      <c r="Q10" s="1792"/>
      <c r="R10" s="1792"/>
      <c r="S10" s="1792"/>
      <c r="T10" s="1792"/>
      <c r="U10" s="1792"/>
      <c r="V10" s="1792"/>
      <c r="W10" s="1792"/>
      <c r="X10" s="1792"/>
      <c r="Y10" s="1792"/>
      <c r="Z10" s="1792"/>
      <c r="AA10" s="1792"/>
      <c r="AB10" s="1792"/>
      <c r="AC10" s="1792"/>
      <c r="AD10" s="1792"/>
      <c r="AE10" s="1792"/>
      <c r="AF10" s="1792"/>
      <c r="AG10" s="1792"/>
      <c r="AH10" s="1792"/>
      <c r="AI10" s="1792"/>
      <c r="AJ10" s="1792"/>
      <c r="AK10" s="1792"/>
      <c r="AL10" s="183"/>
      <c r="AM10" s="17"/>
      <c r="AN10" s="203"/>
      <c r="AO10" s="1199"/>
      <c r="AP10" s="1199"/>
      <c r="AQ10" s="1199"/>
      <c r="AR10" s="241"/>
      <c r="AS10" s="253"/>
      <c r="AT10" s="253"/>
      <c r="AU10" s="253"/>
      <c r="AV10" s="253"/>
      <c r="AW10" s="253"/>
      <c r="AX10" s="253"/>
      <c r="AY10" s="253"/>
      <c r="AZ10" s="253"/>
      <c r="BA10" s="253"/>
      <c r="BB10" s="253"/>
      <c r="BC10" s="253"/>
      <c r="BD10" s="59"/>
      <c r="BE10" s="59"/>
      <c r="BF10" s="59"/>
      <c r="BG10" s="59"/>
      <c r="BH10" s="59"/>
      <c r="BI10" s="59"/>
      <c r="BJ10" s="59"/>
      <c r="BK10" s="59"/>
      <c r="BL10" s="59"/>
    </row>
    <row r="11" spans="1:66" ht="14.1" customHeight="1">
      <c r="B11" s="981"/>
      <c r="C11" s="245"/>
      <c r="E11" s="1792"/>
      <c r="F11" s="1792"/>
      <c r="G11" s="1792"/>
      <c r="H11" s="1792"/>
      <c r="I11" s="1792"/>
      <c r="J11" s="1792"/>
      <c r="K11" s="1792"/>
      <c r="L11" s="1792"/>
      <c r="M11" s="1792"/>
      <c r="N11" s="1792"/>
      <c r="O11" s="1792"/>
      <c r="P11" s="1792"/>
      <c r="Q11" s="1792"/>
      <c r="R11" s="1792"/>
      <c r="S11" s="1792"/>
      <c r="T11" s="1792"/>
      <c r="U11" s="1792"/>
      <c r="V11" s="1792"/>
      <c r="W11" s="1792"/>
      <c r="X11" s="1792"/>
      <c r="Y11" s="1792"/>
      <c r="Z11" s="1792"/>
      <c r="AA11" s="1792"/>
      <c r="AB11" s="1792"/>
      <c r="AC11" s="1792"/>
      <c r="AD11" s="1792"/>
      <c r="AE11" s="1792"/>
      <c r="AF11" s="1792"/>
      <c r="AG11" s="1792"/>
      <c r="AH11" s="1792"/>
      <c r="AI11" s="1792"/>
      <c r="AJ11" s="1792"/>
      <c r="AK11" s="1792"/>
      <c r="AL11" s="183"/>
      <c r="AM11" s="17"/>
      <c r="AN11" s="203"/>
      <c r="AO11" s="203"/>
      <c r="AP11" s="203"/>
      <c r="AQ11" s="203"/>
      <c r="AR11" s="264"/>
      <c r="AS11" s="253"/>
      <c r="AT11" s="253"/>
      <c r="AU11" s="253"/>
      <c r="AV11" s="253"/>
      <c r="AW11" s="253"/>
      <c r="AX11" s="253"/>
      <c r="AY11" s="253"/>
      <c r="AZ11" s="253"/>
      <c r="BA11" s="253"/>
      <c r="BB11" s="253"/>
      <c r="BC11" s="253"/>
      <c r="BD11" s="59"/>
      <c r="BE11" s="59"/>
      <c r="BF11" s="59"/>
      <c r="BG11" s="59"/>
      <c r="BH11" s="59"/>
      <c r="BI11" s="59"/>
      <c r="BJ11" s="59"/>
      <c r="BK11" s="59"/>
      <c r="BL11" s="59"/>
    </row>
    <row r="12" spans="1:66" ht="14.1" customHeight="1">
      <c r="B12" s="166"/>
      <c r="C12" s="245"/>
      <c r="Y12" s="59"/>
      <c r="Z12" s="1054"/>
      <c r="AA12" s="59"/>
      <c r="AB12" s="59"/>
      <c r="AC12" s="59"/>
      <c r="AD12" s="59"/>
      <c r="AE12" s="59"/>
      <c r="AF12" s="59"/>
      <c r="AG12" s="59"/>
      <c r="AH12" s="59"/>
      <c r="AI12" s="59"/>
      <c r="AJ12" s="59"/>
      <c r="AK12" s="59"/>
      <c r="AL12" s="266"/>
      <c r="AM12" s="17"/>
      <c r="AN12" s="203"/>
      <c r="AO12" s="203"/>
      <c r="AP12" s="203"/>
      <c r="AR12" s="264"/>
      <c r="AS12" s="253"/>
      <c r="AT12" s="977"/>
      <c r="AU12" s="977"/>
      <c r="AV12" s="977"/>
      <c r="AW12" s="977"/>
      <c r="AX12" s="977"/>
      <c r="AY12" s="977"/>
      <c r="AZ12" s="977"/>
      <c r="BA12" s="977"/>
      <c r="BB12" s="977"/>
      <c r="BC12" s="977"/>
      <c r="BD12" s="977"/>
      <c r="BE12" s="977"/>
      <c r="BF12" s="977"/>
      <c r="BG12" s="977"/>
      <c r="BH12" s="977"/>
      <c r="BI12" s="977"/>
      <c r="BJ12" s="977"/>
      <c r="BK12" s="977"/>
      <c r="BL12" s="977"/>
      <c r="BM12" s="977"/>
      <c r="BN12" s="977"/>
    </row>
    <row r="13" spans="1:66" ht="14.1" customHeight="1">
      <c r="A13" s="245"/>
      <c r="B13" s="1162"/>
      <c r="C13" s="245"/>
      <c r="D13" s="939" t="s">
        <v>33</v>
      </c>
      <c r="E13" s="1641" t="s">
        <v>677</v>
      </c>
      <c r="F13" s="1641"/>
      <c r="G13" s="1641"/>
      <c r="H13" s="1641"/>
      <c r="I13" s="1641"/>
      <c r="J13" s="1641"/>
      <c r="K13" s="1641"/>
      <c r="L13" s="1641"/>
      <c r="M13" s="1641"/>
      <c r="N13" s="1641"/>
      <c r="O13" s="1641"/>
      <c r="P13" s="1641"/>
      <c r="Q13" s="1641"/>
      <c r="R13" s="1641"/>
      <c r="S13" s="1641"/>
      <c r="T13" s="1641"/>
      <c r="U13" s="1641"/>
      <c r="V13" s="1641"/>
      <c r="W13" s="1641"/>
      <c r="X13" s="1641"/>
      <c r="Y13" s="246"/>
      <c r="Z13" s="1209"/>
      <c r="AA13" s="246"/>
      <c r="AB13" s="246"/>
      <c r="AC13" s="246"/>
      <c r="AD13" s="246"/>
      <c r="AE13" s="246"/>
      <c r="AF13" s="246"/>
      <c r="AG13" s="246"/>
      <c r="AH13" s="246"/>
      <c r="AI13" s="246"/>
      <c r="AJ13" s="246"/>
      <c r="AK13" s="246"/>
      <c r="AL13" s="266"/>
      <c r="AM13" s="17"/>
      <c r="AN13" s="203"/>
      <c r="AO13" s="203"/>
      <c r="AP13" s="203"/>
      <c r="AR13" s="241"/>
      <c r="AS13" s="253"/>
      <c r="AT13" s="977"/>
      <c r="AU13" s="977"/>
      <c r="AV13" s="977"/>
      <c r="AW13" s="977"/>
      <c r="AX13" s="977"/>
      <c r="AY13" s="977"/>
      <c r="AZ13" s="977"/>
      <c r="BA13" s="977"/>
      <c r="BB13" s="977"/>
      <c r="BC13" s="977"/>
      <c r="BD13" s="977"/>
      <c r="BE13" s="977"/>
      <c r="BF13" s="977"/>
      <c r="BG13" s="977"/>
      <c r="BH13" s="977"/>
      <c r="BI13" s="977"/>
      <c r="BJ13" s="977"/>
      <c r="BK13" s="977"/>
      <c r="BL13" s="977"/>
      <c r="BM13" s="977"/>
      <c r="BN13" s="977"/>
    </row>
    <row r="14" spans="1:66" ht="14.1" customHeight="1">
      <c r="A14" s="245"/>
      <c r="B14" s="232"/>
      <c r="D14" s="245"/>
      <c r="E14" s="1641"/>
      <c r="F14" s="1641"/>
      <c r="G14" s="1641"/>
      <c r="H14" s="1641"/>
      <c r="I14" s="1641"/>
      <c r="J14" s="1641"/>
      <c r="K14" s="1641"/>
      <c r="L14" s="1641"/>
      <c r="M14" s="1641"/>
      <c r="N14" s="1641"/>
      <c r="O14" s="1641"/>
      <c r="P14" s="1641"/>
      <c r="Q14" s="1641"/>
      <c r="R14" s="1641"/>
      <c r="S14" s="1641"/>
      <c r="T14" s="1641"/>
      <c r="U14" s="1641"/>
      <c r="V14" s="1641"/>
      <c r="W14" s="1641"/>
      <c r="X14" s="1641"/>
      <c r="Z14" s="1209"/>
      <c r="AA14" s="246"/>
      <c r="AB14" s="246"/>
      <c r="AC14" s="246"/>
      <c r="AD14" s="246"/>
      <c r="AE14" s="246"/>
      <c r="AF14" s="246"/>
      <c r="AG14" s="246"/>
      <c r="AH14" s="246"/>
      <c r="AI14" s="246"/>
      <c r="AJ14" s="246"/>
      <c r="AK14" s="246"/>
      <c r="AL14" s="266"/>
      <c r="AM14" s="17"/>
      <c r="AN14" s="203"/>
      <c r="AO14" s="203"/>
      <c r="AP14" s="203"/>
      <c r="AQ14" s="203"/>
      <c r="AR14" s="59"/>
      <c r="AS14" s="253"/>
      <c r="AT14" s="977"/>
      <c r="AU14" s="977"/>
      <c r="AV14" s="977"/>
      <c r="AW14" s="977"/>
      <c r="AX14" s="977"/>
      <c r="AY14" s="977"/>
      <c r="AZ14" s="977"/>
      <c r="BA14" s="977"/>
      <c r="BB14" s="977"/>
      <c r="BC14" s="977"/>
      <c r="BD14" s="977"/>
      <c r="BE14" s="977"/>
      <c r="BF14" s="977"/>
      <c r="BG14" s="977"/>
      <c r="BH14" s="977"/>
      <c r="BI14" s="977"/>
      <c r="BJ14" s="977"/>
      <c r="BK14" s="977"/>
      <c r="BL14" s="977"/>
      <c r="BM14" s="977"/>
      <c r="BN14" s="977"/>
    </row>
    <row r="15" spans="1:66" ht="14.1" customHeight="1">
      <c r="A15" s="245"/>
      <c r="B15" s="14"/>
      <c r="D15" s="246"/>
      <c r="E15" s="59"/>
      <c r="F15" s="59"/>
      <c r="G15" s="59"/>
      <c r="H15" s="59"/>
      <c r="I15" s="59"/>
      <c r="J15" s="59"/>
      <c r="K15" s="59"/>
      <c r="L15" s="59"/>
      <c r="M15" s="59"/>
      <c r="N15" s="59"/>
      <c r="O15" s="59"/>
      <c r="P15" s="59"/>
      <c r="Q15" s="59"/>
      <c r="R15" s="59"/>
      <c r="S15" s="59"/>
      <c r="T15" s="59"/>
      <c r="U15" s="59"/>
      <c r="V15" s="59"/>
      <c r="W15" s="59"/>
      <c r="X15" s="59"/>
      <c r="Y15" s="59"/>
      <c r="Z15" s="1054"/>
      <c r="AA15" s="59"/>
      <c r="AB15" s="59"/>
      <c r="AC15" s="59"/>
      <c r="AD15" s="59"/>
      <c r="AE15" s="59"/>
      <c r="AF15" s="59"/>
      <c r="AG15" s="59"/>
      <c r="AH15" s="59"/>
      <c r="AI15" s="59"/>
      <c r="AJ15" s="59"/>
      <c r="AK15" s="59"/>
      <c r="AL15" s="25"/>
      <c r="AM15" s="17"/>
      <c r="AN15" s="203"/>
      <c r="AO15" s="203"/>
      <c r="AP15" s="203"/>
      <c r="AQ15" s="203"/>
      <c r="AR15" s="59"/>
      <c r="AS15" s="253"/>
      <c r="AT15" s="253"/>
      <c r="AU15" s="253"/>
      <c r="AV15" s="253"/>
      <c r="AW15" s="253"/>
      <c r="AX15" s="253"/>
      <c r="AY15" s="253"/>
      <c r="AZ15" s="253"/>
      <c r="BA15" s="253"/>
      <c r="BB15" s="253"/>
      <c r="BC15" s="253"/>
    </row>
    <row r="16" spans="1:66" ht="14.1" customHeight="1">
      <c r="A16" s="245"/>
      <c r="B16" s="14"/>
      <c r="D16" s="228" t="s">
        <v>464</v>
      </c>
      <c r="E16" s="1641" t="s">
        <v>1397</v>
      </c>
      <c r="F16" s="1641"/>
      <c r="G16" s="1641"/>
      <c r="H16" s="1641"/>
      <c r="I16" s="1641"/>
      <c r="J16" s="1641"/>
      <c r="K16" s="1641"/>
      <c r="L16" s="1641"/>
      <c r="M16" s="1641"/>
      <c r="N16" s="1641"/>
      <c r="O16" s="1641"/>
      <c r="P16" s="1641"/>
      <c r="Q16" s="1641"/>
      <c r="R16" s="1641"/>
      <c r="S16" s="1641"/>
      <c r="T16" s="1641"/>
      <c r="U16" s="1641"/>
      <c r="V16" s="1641"/>
      <c r="W16" s="1641"/>
      <c r="X16" s="1641"/>
      <c r="Y16" s="977"/>
      <c r="Z16" s="1210"/>
      <c r="AA16" s="977"/>
      <c r="AB16" s="977"/>
      <c r="AC16" s="977"/>
      <c r="AD16" s="977"/>
      <c r="AE16" s="977"/>
      <c r="AF16" s="977"/>
      <c r="AG16" s="977"/>
      <c r="AH16" s="977"/>
      <c r="AI16" s="977"/>
      <c r="AJ16" s="977"/>
      <c r="AK16" s="977"/>
      <c r="AL16" s="266"/>
      <c r="AM16" s="17"/>
    </row>
    <row r="17" spans="1:62" ht="14.1" customHeight="1">
      <c r="A17" s="245"/>
      <c r="B17" s="14"/>
      <c r="C17" s="245"/>
      <c r="E17" s="1641"/>
      <c r="F17" s="1641"/>
      <c r="G17" s="1641"/>
      <c r="H17" s="1641"/>
      <c r="I17" s="1641"/>
      <c r="J17" s="1641"/>
      <c r="K17" s="1641"/>
      <c r="L17" s="1641"/>
      <c r="M17" s="1641"/>
      <c r="N17" s="1641"/>
      <c r="O17" s="1641"/>
      <c r="P17" s="1641"/>
      <c r="Q17" s="1641"/>
      <c r="R17" s="1641"/>
      <c r="S17" s="1641"/>
      <c r="T17" s="1641"/>
      <c r="U17" s="1641"/>
      <c r="V17" s="1641"/>
      <c r="W17" s="1641"/>
      <c r="X17" s="1641"/>
      <c r="Z17" s="11"/>
      <c r="AL17" s="25"/>
      <c r="AM17" s="17"/>
    </row>
    <row r="18" spans="1:62" ht="14.1" customHeight="1">
      <c r="A18" s="245"/>
      <c r="B18" s="17"/>
      <c r="E18" s="1792"/>
      <c r="F18" s="1792"/>
      <c r="G18" s="1792"/>
      <c r="H18" s="1792"/>
      <c r="I18" s="1792"/>
      <c r="J18" s="1792"/>
      <c r="K18" s="1792"/>
      <c r="L18" s="1792"/>
      <c r="M18" s="1792"/>
      <c r="N18" s="1792"/>
      <c r="O18" s="1792"/>
      <c r="P18" s="1792"/>
      <c r="Q18" s="1792"/>
      <c r="R18" s="1792"/>
      <c r="S18" s="1792"/>
      <c r="T18" s="1792"/>
      <c r="U18" s="1792"/>
      <c r="V18" s="1792"/>
      <c r="W18" s="1792"/>
      <c r="X18" s="1792"/>
      <c r="Y18" s="1792"/>
      <c r="Z18" s="1792"/>
      <c r="AA18" s="1792"/>
      <c r="AB18" s="1792"/>
      <c r="AC18" s="1792"/>
      <c r="AD18" s="1792"/>
      <c r="AE18" s="1792"/>
      <c r="AF18" s="1792"/>
      <c r="AG18" s="1792"/>
      <c r="AH18" s="1792"/>
      <c r="AI18" s="1792"/>
      <c r="AJ18" s="1792"/>
      <c r="AK18" s="1792"/>
      <c r="AL18" s="16"/>
      <c r="AM18" s="17"/>
    </row>
    <row r="19" spans="1:62" ht="14.1" customHeight="1">
      <c r="A19" s="245"/>
      <c r="B19" s="17"/>
      <c r="E19" s="1792"/>
      <c r="F19" s="1792"/>
      <c r="G19" s="1792"/>
      <c r="H19" s="1792"/>
      <c r="I19" s="1792"/>
      <c r="J19" s="1792"/>
      <c r="K19" s="1792"/>
      <c r="L19" s="1792"/>
      <c r="M19" s="1792"/>
      <c r="N19" s="1792"/>
      <c r="O19" s="1792"/>
      <c r="P19" s="1792"/>
      <c r="Q19" s="1792"/>
      <c r="R19" s="1792"/>
      <c r="S19" s="1792"/>
      <c r="T19" s="1792"/>
      <c r="U19" s="1792"/>
      <c r="V19" s="1792"/>
      <c r="W19" s="1792"/>
      <c r="X19" s="1792"/>
      <c r="Y19" s="1792"/>
      <c r="Z19" s="1792"/>
      <c r="AA19" s="1792"/>
      <c r="AB19" s="1792"/>
      <c r="AC19" s="1792"/>
      <c r="AD19" s="1792"/>
      <c r="AE19" s="1792"/>
      <c r="AF19" s="1792"/>
      <c r="AG19" s="1792"/>
      <c r="AH19" s="1792"/>
      <c r="AI19" s="1792"/>
      <c r="AJ19" s="1792"/>
      <c r="AK19" s="1792"/>
      <c r="AL19" s="16"/>
      <c r="AM19" s="17"/>
    </row>
    <row r="20" spans="1:62" ht="14.1" customHeight="1">
      <c r="A20" s="245"/>
      <c r="B20" s="17"/>
      <c r="D20" s="59"/>
      <c r="E20" s="1792"/>
      <c r="F20" s="1792"/>
      <c r="G20" s="1792"/>
      <c r="H20" s="1792"/>
      <c r="I20" s="1792"/>
      <c r="J20" s="1792"/>
      <c r="K20" s="1792"/>
      <c r="L20" s="1792"/>
      <c r="M20" s="1792"/>
      <c r="N20" s="1792"/>
      <c r="O20" s="1792"/>
      <c r="P20" s="1792"/>
      <c r="Q20" s="1792"/>
      <c r="R20" s="1792"/>
      <c r="S20" s="1792"/>
      <c r="T20" s="1792"/>
      <c r="U20" s="1792"/>
      <c r="V20" s="1792"/>
      <c r="W20" s="1792"/>
      <c r="X20" s="1792"/>
      <c r="Y20" s="1792"/>
      <c r="Z20" s="1792"/>
      <c r="AA20" s="1792"/>
      <c r="AB20" s="1792"/>
      <c r="AC20" s="1792"/>
      <c r="AD20" s="1792"/>
      <c r="AE20" s="1792"/>
      <c r="AF20" s="1792"/>
      <c r="AG20" s="1792"/>
      <c r="AH20" s="1792"/>
      <c r="AI20" s="1792"/>
      <c r="AJ20" s="1792"/>
      <c r="AK20" s="1792"/>
      <c r="AL20" s="25"/>
      <c r="AM20" s="17"/>
    </row>
    <row r="21" spans="1:62" ht="14.1" customHeight="1">
      <c r="A21" s="245"/>
      <c r="B21" s="1214"/>
      <c r="C21" s="1215"/>
      <c r="Z21" s="11"/>
      <c r="AL21" s="16"/>
      <c r="AM21" s="17"/>
      <c r="AT21" s="257"/>
      <c r="AU21" s="257"/>
      <c r="AV21" s="265"/>
      <c r="AW21" s="265"/>
      <c r="AX21" s="257"/>
      <c r="AY21" s="257"/>
      <c r="AZ21" s="265"/>
      <c r="BA21" s="257"/>
      <c r="BB21" s="257"/>
      <c r="BC21" s="257"/>
      <c r="BD21" s="257"/>
      <c r="BE21" s="257"/>
      <c r="BF21" s="3"/>
    </row>
    <row r="22" spans="1:62" ht="14.1" customHeight="1">
      <c r="A22" s="245"/>
      <c r="B22" s="4128" t="s">
        <v>646</v>
      </c>
      <c r="C22" s="4129"/>
      <c r="D22" s="1641" t="s">
        <v>678</v>
      </c>
      <c r="E22" s="1641"/>
      <c r="F22" s="1641"/>
      <c r="G22" s="1641"/>
      <c r="H22" s="1641"/>
      <c r="I22" s="1641"/>
      <c r="J22" s="1641"/>
      <c r="K22" s="1641"/>
      <c r="L22" s="1641"/>
      <c r="M22" s="1641"/>
      <c r="N22" s="1641"/>
      <c r="O22" s="1641"/>
      <c r="P22" s="1641"/>
      <c r="Q22" s="1641"/>
      <c r="R22" s="1641"/>
      <c r="S22" s="1641"/>
      <c r="T22" s="1641"/>
      <c r="U22" s="1641"/>
      <c r="V22" s="1641"/>
      <c r="W22" s="1641"/>
      <c r="X22" s="1641"/>
      <c r="Z22" s="11"/>
      <c r="AL22" s="16"/>
      <c r="AM22" s="17"/>
      <c r="AT22" s="257"/>
      <c r="AU22" s="257"/>
      <c r="AV22" s="265"/>
      <c r="AW22" s="265"/>
      <c r="AX22" s="257"/>
      <c r="AY22" s="257"/>
      <c r="AZ22" s="265"/>
      <c r="BA22" s="257"/>
      <c r="BB22" s="257"/>
      <c r="BC22" s="257"/>
      <c r="BD22" s="257"/>
      <c r="BE22" s="257"/>
      <c r="BF22" s="3"/>
    </row>
    <row r="23" spans="1:62" ht="14.1" customHeight="1">
      <c r="A23" s="245"/>
      <c r="B23" s="14"/>
      <c r="D23" s="939" t="s">
        <v>36</v>
      </c>
      <c r="E23" s="4087" t="s">
        <v>679</v>
      </c>
      <c r="F23" s="4087"/>
      <c r="G23" s="4087"/>
      <c r="H23" s="4087"/>
      <c r="I23" s="4087"/>
      <c r="J23" s="4087"/>
      <c r="K23" s="4087"/>
      <c r="L23" s="4087"/>
      <c r="M23" s="4087"/>
      <c r="N23" s="4087"/>
      <c r="O23" s="4087"/>
      <c r="P23" s="4087"/>
      <c r="Q23" s="4087"/>
      <c r="R23" s="4087"/>
      <c r="S23" s="4087"/>
      <c r="T23" s="4087"/>
      <c r="U23" s="4087"/>
      <c r="V23" s="4087"/>
      <c r="W23" s="4087"/>
      <c r="X23" s="4087"/>
      <c r="Y23" s="246"/>
      <c r="Z23" s="244" t="s">
        <v>124</v>
      </c>
      <c r="AA23" s="1851" t="s">
        <v>582</v>
      </c>
      <c r="AB23" s="1851"/>
      <c r="AC23" s="1851"/>
      <c r="AD23" s="1851"/>
      <c r="AE23" s="1851"/>
      <c r="AF23" s="1851"/>
      <c r="AG23" s="1851"/>
      <c r="AH23" s="1851"/>
      <c r="AI23" s="1851"/>
      <c r="AJ23" s="1851"/>
      <c r="AK23" s="1851"/>
      <c r="AL23" s="16"/>
      <c r="AM23" s="17"/>
    </row>
    <row r="24" spans="1:62" ht="14.1" customHeight="1">
      <c r="A24" s="245"/>
      <c r="B24" s="14"/>
      <c r="C24" s="357"/>
      <c r="E24" s="1635" t="s">
        <v>584</v>
      </c>
      <c r="F24" s="1635"/>
      <c r="G24" s="1635"/>
      <c r="H24" s="1635"/>
      <c r="I24" s="1635"/>
      <c r="J24" s="1635"/>
      <c r="K24" s="1635"/>
      <c r="L24" s="1635"/>
      <c r="M24" s="1635"/>
      <c r="N24" s="1635"/>
      <c r="O24" s="1635"/>
      <c r="P24" s="1635"/>
      <c r="Q24" s="1635"/>
      <c r="R24" s="1635"/>
      <c r="S24" s="1635"/>
      <c r="T24" s="1635"/>
      <c r="U24" s="1635"/>
      <c r="V24" s="1635"/>
      <c r="W24" s="1635"/>
      <c r="X24" s="1635"/>
      <c r="Y24" s="245"/>
      <c r="Z24" s="244" t="s">
        <v>124</v>
      </c>
      <c r="AA24" s="1851" t="s">
        <v>1013</v>
      </c>
      <c r="AB24" s="1851"/>
      <c r="AC24" s="1851"/>
      <c r="AD24" s="1851"/>
      <c r="AE24" s="1851"/>
      <c r="AF24" s="1851"/>
      <c r="AG24" s="1851"/>
      <c r="AH24" s="1851"/>
      <c r="AI24" s="1851"/>
      <c r="AJ24" s="1851"/>
      <c r="AK24" s="1851"/>
      <c r="AL24" s="16"/>
      <c r="AM24" s="17"/>
    </row>
    <row r="25" spans="1:62" ht="14.1" customHeight="1">
      <c r="A25" s="245"/>
      <c r="B25" s="14"/>
      <c r="E25" s="1635" t="s">
        <v>585</v>
      </c>
      <c r="F25" s="1635"/>
      <c r="G25" s="1635"/>
      <c r="H25" s="1635"/>
      <c r="I25" s="1635"/>
      <c r="J25" s="1635"/>
      <c r="K25" s="1635"/>
      <c r="L25" s="1635"/>
      <c r="M25" s="1635"/>
      <c r="N25" s="1635"/>
      <c r="O25" s="1635"/>
      <c r="P25" s="1635"/>
      <c r="Q25" s="1635"/>
      <c r="R25" s="1635"/>
      <c r="S25" s="1635"/>
      <c r="T25" s="1635"/>
      <c r="U25" s="1635"/>
      <c r="V25" s="1635"/>
      <c r="W25" s="1635"/>
      <c r="X25" s="1635"/>
      <c r="Y25" s="245"/>
      <c r="Z25" s="1054"/>
      <c r="AA25" s="59"/>
      <c r="AB25" s="59"/>
      <c r="AC25" s="59"/>
      <c r="AD25" s="59"/>
      <c r="AE25" s="59"/>
      <c r="AF25" s="59"/>
      <c r="AG25" s="59"/>
      <c r="AH25" s="59"/>
      <c r="AI25" s="59"/>
      <c r="AJ25" s="59"/>
      <c r="AK25" s="59"/>
      <c r="AL25" s="25"/>
      <c r="AM25" s="17"/>
    </row>
    <row r="26" spans="1:62" ht="14.1" customHeight="1">
      <c r="A26" s="245"/>
      <c r="B26" s="14"/>
      <c r="E26" s="1635" t="s">
        <v>889</v>
      </c>
      <c r="F26" s="1635"/>
      <c r="G26" s="1635"/>
      <c r="H26" s="1635"/>
      <c r="I26" s="1635"/>
      <c r="J26" s="1635"/>
      <c r="K26" s="1635"/>
      <c r="L26" s="1635"/>
      <c r="M26" s="1635"/>
      <c r="N26" s="1635"/>
      <c r="O26" s="1635"/>
      <c r="P26" s="1635"/>
      <c r="Q26" s="1635"/>
      <c r="R26" s="1635"/>
      <c r="S26" s="1635"/>
      <c r="T26" s="1635"/>
      <c r="U26" s="1635"/>
      <c r="V26" s="1635"/>
      <c r="W26" s="1635"/>
      <c r="X26" s="1635"/>
      <c r="Y26" s="1635"/>
      <c r="Z26" s="1054"/>
      <c r="AA26" s="59"/>
      <c r="AB26" s="59"/>
      <c r="AC26" s="59"/>
      <c r="AD26" s="59"/>
      <c r="AE26" s="59"/>
      <c r="AF26" s="59"/>
      <c r="AG26" s="59"/>
      <c r="AH26" s="59"/>
      <c r="AI26" s="59"/>
      <c r="AJ26" s="59"/>
      <c r="AK26" s="59"/>
      <c r="AL26" s="16"/>
      <c r="AM26" s="17"/>
      <c r="BJ26" s="238"/>
    </row>
    <row r="27" spans="1:62" ht="14.1" customHeight="1">
      <c r="A27" s="245"/>
      <c r="B27" s="17"/>
      <c r="D27" s="1862" t="s">
        <v>79</v>
      </c>
      <c r="E27" s="1863"/>
      <c r="F27" s="1863"/>
      <c r="G27" s="1863"/>
      <c r="H27" s="1863"/>
      <c r="I27" s="1863"/>
      <c r="J27" s="1863"/>
      <c r="K27" s="1864"/>
      <c r="L27" s="1862" t="s">
        <v>66</v>
      </c>
      <c r="M27" s="1863"/>
      <c r="N27" s="1863"/>
      <c r="O27" s="1863"/>
      <c r="P27" s="1864"/>
      <c r="Q27" s="1862" t="s">
        <v>80</v>
      </c>
      <c r="R27" s="1863"/>
      <c r="S27" s="1863"/>
      <c r="T27" s="1863"/>
      <c r="U27" s="1863"/>
      <c r="V27" s="1863"/>
      <c r="W27" s="1863"/>
      <c r="X27" s="1864"/>
      <c r="Z27" s="1054"/>
      <c r="AA27" s="59"/>
      <c r="AB27" s="59"/>
      <c r="AC27" s="59"/>
      <c r="AD27" s="59"/>
      <c r="AE27" s="59"/>
      <c r="AF27" s="59"/>
      <c r="AG27" s="59"/>
      <c r="AH27" s="59"/>
      <c r="AI27" s="59"/>
      <c r="AJ27" s="59"/>
      <c r="AK27" s="59"/>
      <c r="AL27" s="266"/>
      <c r="AM27" s="17"/>
      <c r="BJ27" s="238"/>
    </row>
    <row r="28" spans="1:62" ht="14.1" customHeight="1">
      <c r="A28" s="245"/>
      <c r="B28" s="17"/>
      <c r="D28" s="4130"/>
      <c r="E28" s="4131"/>
      <c r="F28" s="4131"/>
      <c r="G28" s="4131"/>
      <c r="H28" s="4131"/>
      <c r="I28" s="4131"/>
      <c r="J28" s="4131"/>
      <c r="K28" s="4132"/>
      <c r="L28" s="4136"/>
      <c r="M28" s="4137"/>
      <c r="N28" s="4137"/>
      <c r="O28" s="4137"/>
      <c r="P28" s="4138"/>
      <c r="Q28" s="4130"/>
      <c r="R28" s="4131"/>
      <c r="S28" s="4131"/>
      <c r="T28" s="4131"/>
      <c r="U28" s="4131"/>
      <c r="V28" s="4131"/>
      <c r="W28" s="4131"/>
      <c r="X28" s="4132"/>
      <c r="Z28" s="11"/>
      <c r="AL28" s="16"/>
      <c r="AM28" s="17"/>
      <c r="BJ28" s="238"/>
    </row>
    <row r="29" spans="1:62" ht="14.1" customHeight="1">
      <c r="A29" s="245"/>
      <c r="B29" s="14"/>
      <c r="D29" s="4133"/>
      <c r="E29" s="4134"/>
      <c r="F29" s="4134"/>
      <c r="G29" s="4134"/>
      <c r="H29" s="4134"/>
      <c r="I29" s="4134"/>
      <c r="J29" s="4134"/>
      <c r="K29" s="4135"/>
      <c r="L29" s="4139"/>
      <c r="M29" s="4140"/>
      <c r="N29" s="4140"/>
      <c r="O29" s="4140"/>
      <c r="P29" s="4141"/>
      <c r="Q29" s="4133"/>
      <c r="R29" s="4134"/>
      <c r="S29" s="4134"/>
      <c r="T29" s="4134"/>
      <c r="U29" s="4134"/>
      <c r="V29" s="4134"/>
      <c r="W29" s="4134"/>
      <c r="X29" s="4135"/>
      <c r="Y29" s="245"/>
      <c r="Z29" s="11"/>
      <c r="AL29" s="16"/>
      <c r="AM29" s="17"/>
      <c r="BJ29" s="238"/>
    </row>
    <row r="30" spans="1:62" ht="14.1" customHeight="1">
      <c r="A30" s="245"/>
      <c r="B30" s="232"/>
      <c r="Z30" s="11"/>
      <c r="AL30" s="16"/>
      <c r="AM30" s="17"/>
      <c r="BJ30" s="238"/>
    </row>
    <row r="31" spans="1:62" ht="14.1" customHeight="1">
      <c r="A31" s="245"/>
      <c r="B31" s="14"/>
      <c r="C31" s="245"/>
      <c r="D31" s="939" t="s">
        <v>33</v>
      </c>
      <c r="E31" s="977" t="s">
        <v>680</v>
      </c>
      <c r="F31" s="977"/>
      <c r="G31" s="977"/>
      <c r="H31" s="977"/>
      <c r="I31" s="977"/>
      <c r="J31" s="977"/>
      <c r="K31" s="977"/>
      <c r="L31" s="977"/>
      <c r="M31" s="977"/>
      <c r="N31" s="977"/>
      <c r="O31" s="977"/>
      <c r="P31" s="977"/>
      <c r="Q31" s="977"/>
      <c r="R31" s="977"/>
      <c r="S31" s="977"/>
      <c r="T31" s="977"/>
      <c r="U31" s="977"/>
      <c r="V31" s="977"/>
      <c r="W31" s="977"/>
      <c r="X31" s="977"/>
      <c r="Z31" s="244" t="s">
        <v>124</v>
      </c>
      <c r="AA31" s="1851" t="s">
        <v>1084</v>
      </c>
      <c r="AB31" s="1851"/>
      <c r="AC31" s="1851"/>
      <c r="AD31" s="1851"/>
      <c r="AE31" s="1851"/>
      <c r="AF31" s="1851"/>
      <c r="AG31" s="1851"/>
      <c r="AH31" s="1851"/>
      <c r="AI31" s="1851"/>
      <c r="AJ31" s="1851"/>
      <c r="AK31" s="1851"/>
      <c r="AL31" s="16"/>
      <c r="AM31" s="17"/>
      <c r="BJ31" s="181"/>
    </row>
    <row r="32" spans="1:62" ht="14.1" customHeight="1">
      <c r="A32" s="245"/>
      <c r="B32" s="14"/>
      <c r="Z32" s="11"/>
      <c r="AL32" s="16"/>
      <c r="AM32" s="17"/>
    </row>
    <row r="33" spans="1:52" ht="14.1" customHeight="1">
      <c r="A33" s="245"/>
      <c r="B33" s="17"/>
      <c r="D33" s="939" t="s">
        <v>39</v>
      </c>
      <c r="E33" s="977" t="s">
        <v>681</v>
      </c>
      <c r="F33" s="977"/>
      <c r="G33" s="977"/>
      <c r="H33" s="977"/>
      <c r="I33" s="977"/>
      <c r="J33" s="977"/>
      <c r="K33" s="977"/>
      <c r="L33" s="977"/>
      <c r="M33" s="977"/>
      <c r="N33" s="977"/>
      <c r="O33" s="977"/>
      <c r="P33" s="977"/>
      <c r="Q33" s="977"/>
      <c r="R33" s="977"/>
      <c r="S33" s="977"/>
      <c r="T33" s="977"/>
      <c r="U33" s="977"/>
      <c r="V33" s="977"/>
      <c r="W33" s="977"/>
      <c r="X33" s="977"/>
      <c r="Z33" s="1054"/>
      <c r="AA33" s="59"/>
      <c r="AB33" s="59"/>
      <c r="AC33" s="59"/>
      <c r="AD33" s="59"/>
      <c r="AE33" s="59"/>
      <c r="AF33" s="59"/>
      <c r="AG33" s="59"/>
      <c r="AH33" s="59"/>
      <c r="AI33" s="59"/>
      <c r="AJ33" s="59"/>
      <c r="AK33" s="59"/>
      <c r="AL33" s="25"/>
      <c r="AM33" s="17"/>
    </row>
    <row r="34" spans="1:52" ht="14.1" customHeight="1">
      <c r="A34" s="245"/>
      <c r="B34" s="17"/>
      <c r="Z34" s="1054"/>
      <c r="AA34" s="59"/>
      <c r="AB34" s="59"/>
      <c r="AC34" s="59"/>
      <c r="AD34" s="59"/>
      <c r="AE34" s="59"/>
      <c r="AF34" s="59"/>
      <c r="AG34" s="59"/>
      <c r="AH34" s="59"/>
      <c r="AI34" s="59"/>
      <c r="AJ34" s="59"/>
      <c r="AK34" s="59"/>
      <c r="AL34" s="25"/>
      <c r="AM34" s="17"/>
    </row>
    <row r="35" spans="1:52" ht="14.1" customHeight="1">
      <c r="A35" s="245"/>
      <c r="B35" s="4128" t="s">
        <v>683</v>
      </c>
      <c r="C35" s="4129"/>
      <c r="D35" s="1641" t="s">
        <v>682</v>
      </c>
      <c r="E35" s="1641"/>
      <c r="F35" s="1641"/>
      <c r="G35" s="1641"/>
      <c r="H35" s="1641"/>
      <c r="I35" s="1641"/>
      <c r="J35" s="1641"/>
      <c r="K35" s="1641"/>
      <c r="L35" s="1641"/>
      <c r="M35" s="1641"/>
      <c r="N35" s="1641"/>
      <c r="O35" s="1641"/>
      <c r="P35" s="1641"/>
      <c r="Q35" s="1641"/>
      <c r="R35" s="1641"/>
      <c r="S35" s="1641"/>
      <c r="T35" s="1641"/>
      <c r="U35" s="1641"/>
      <c r="V35" s="1641"/>
      <c r="W35" s="1641"/>
      <c r="X35" s="1641"/>
      <c r="Y35" s="3"/>
      <c r="Z35" s="244" t="s">
        <v>124</v>
      </c>
      <c r="AA35" s="1851" t="s">
        <v>890</v>
      </c>
      <c r="AB35" s="1851"/>
      <c r="AC35" s="1851"/>
      <c r="AD35" s="1851"/>
      <c r="AE35" s="1851"/>
      <c r="AF35" s="1851"/>
      <c r="AG35" s="1851"/>
      <c r="AH35" s="1851"/>
      <c r="AI35" s="1851"/>
      <c r="AJ35" s="1851"/>
      <c r="AK35" s="1851"/>
      <c r="AL35" s="25"/>
      <c r="AM35" s="17"/>
    </row>
    <row r="36" spans="1:52" ht="14.1" customHeight="1">
      <c r="A36" s="245"/>
      <c r="B36" s="14"/>
      <c r="C36" s="245"/>
      <c r="D36" s="1641"/>
      <c r="E36" s="1641"/>
      <c r="F36" s="1641"/>
      <c r="G36" s="1641"/>
      <c r="H36" s="1641"/>
      <c r="I36" s="1641"/>
      <c r="J36" s="1641"/>
      <c r="K36" s="1641"/>
      <c r="L36" s="1641"/>
      <c r="M36" s="1641"/>
      <c r="N36" s="1641"/>
      <c r="O36" s="1641"/>
      <c r="P36" s="1641"/>
      <c r="Q36" s="1641"/>
      <c r="R36" s="1641"/>
      <c r="S36" s="1641"/>
      <c r="T36" s="1641"/>
      <c r="U36" s="1641"/>
      <c r="V36" s="1641"/>
      <c r="W36" s="1641"/>
      <c r="X36" s="1641"/>
      <c r="Y36" s="936"/>
      <c r="Z36" s="11"/>
      <c r="AL36" s="201"/>
      <c r="AM36" s="17"/>
    </row>
    <row r="37" spans="1:52" ht="14.1" customHeight="1">
      <c r="A37" s="245"/>
      <c r="B37" s="17"/>
      <c r="Z37" s="11"/>
      <c r="AL37" s="201"/>
      <c r="AM37" s="17"/>
    </row>
    <row r="38" spans="1:52" ht="14.1" customHeight="1">
      <c r="A38" s="245"/>
      <c r="B38" s="17"/>
      <c r="D38" s="977" t="s">
        <v>36</v>
      </c>
      <c r="E38" s="1641" t="s">
        <v>1398</v>
      </c>
      <c r="F38" s="1641"/>
      <c r="G38" s="1641"/>
      <c r="H38" s="1641"/>
      <c r="I38" s="1641"/>
      <c r="J38" s="1641"/>
      <c r="K38" s="1641"/>
      <c r="L38" s="1641"/>
      <c r="M38" s="1641"/>
      <c r="N38" s="1641"/>
      <c r="O38" s="1641"/>
      <c r="P38" s="1641"/>
      <c r="Q38" s="1641"/>
      <c r="R38" s="1641"/>
      <c r="S38" s="1641"/>
      <c r="T38" s="1641"/>
      <c r="U38" s="1641"/>
      <c r="V38" s="1641"/>
      <c r="W38" s="1641"/>
      <c r="X38" s="1641"/>
      <c r="Z38" s="239"/>
      <c r="AA38" s="253"/>
      <c r="AB38" s="253"/>
      <c r="AC38" s="253"/>
      <c r="AD38" s="253"/>
      <c r="AE38" s="253"/>
      <c r="AF38" s="253"/>
      <c r="AG38" s="253"/>
      <c r="AH38" s="253"/>
      <c r="AI38" s="253"/>
      <c r="AJ38" s="253"/>
      <c r="AK38" s="253"/>
      <c r="AL38" s="266"/>
      <c r="AM38" s="17"/>
    </row>
    <row r="39" spans="1:52" ht="14.1" customHeight="1">
      <c r="A39" s="245"/>
      <c r="B39" s="17"/>
      <c r="E39" s="1641"/>
      <c r="F39" s="1641"/>
      <c r="G39" s="1641"/>
      <c r="H39" s="1641"/>
      <c r="I39" s="1641"/>
      <c r="J39" s="1641"/>
      <c r="K39" s="1641"/>
      <c r="L39" s="1641"/>
      <c r="M39" s="1641"/>
      <c r="N39" s="1641"/>
      <c r="O39" s="1641"/>
      <c r="P39" s="1641"/>
      <c r="Q39" s="1641"/>
      <c r="R39" s="1641"/>
      <c r="S39" s="1641"/>
      <c r="T39" s="1641"/>
      <c r="U39" s="1641"/>
      <c r="V39" s="1641"/>
      <c r="W39" s="1641"/>
      <c r="X39" s="1641"/>
      <c r="Z39" s="239"/>
      <c r="AA39" s="253"/>
      <c r="AB39" s="253"/>
      <c r="AC39" s="253"/>
      <c r="AD39" s="253"/>
      <c r="AE39" s="253"/>
      <c r="AF39" s="253"/>
      <c r="AG39" s="253"/>
      <c r="AH39" s="253"/>
      <c r="AI39" s="253"/>
      <c r="AJ39" s="253"/>
      <c r="AK39" s="253"/>
      <c r="AL39" s="266"/>
      <c r="AM39" s="17"/>
      <c r="AP39" s="265"/>
      <c r="AQ39" s="265"/>
      <c r="AR39" s="265"/>
      <c r="AS39" s="3"/>
      <c r="AT39" s="257"/>
      <c r="AU39" s="257"/>
      <c r="AV39" s="257"/>
      <c r="AW39" s="257"/>
      <c r="AY39" s="257"/>
      <c r="AZ39" s="257"/>
    </row>
    <row r="40" spans="1:52" ht="14.1" customHeight="1">
      <c r="A40" s="245"/>
      <c r="B40" s="17"/>
      <c r="E40" s="1792"/>
      <c r="F40" s="1792"/>
      <c r="G40" s="1792"/>
      <c r="H40" s="1792"/>
      <c r="I40" s="1792"/>
      <c r="J40" s="1792"/>
      <c r="K40" s="1792"/>
      <c r="L40" s="1792"/>
      <c r="M40" s="1792"/>
      <c r="N40" s="1792"/>
      <c r="O40" s="1792"/>
      <c r="P40" s="1792"/>
      <c r="Q40" s="1792"/>
      <c r="R40" s="1792"/>
      <c r="S40" s="1792"/>
      <c r="T40" s="1792"/>
      <c r="U40" s="1792"/>
      <c r="V40" s="1792"/>
      <c r="W40" s="1792"/>
      <c r="X40" s="1792"/>
      <c r="Y40" s="1792"/>
      <c r="Z40" s="1792"/>
      <c r="AA40" s="1792"/>
      <c r="AB40" s="1792"/>
      <c r="AC40" s="1792"/>
      <c r="AD40" s="1792"/>
      <c r="AE40" s="1792"/>
      <c r="AF40" s="1792"/>
      <c r="AG40" s="1792"/>
      <c r="AH40" s="1792"/>
      <c r="AI40" s="1792"/>
      <c r="AJ40" s="1792"/>
      <c r="AK40" s="1792"/>
      <c r="AL40" s="25"/>
      <c r="AM40" s="17"/>
    </row>
    <row r="41" spans="1:52" ht="14.1" customHeight="1">
      <c r="A41" s="245"/>
      <c r="B41" s="17"/>
      <c r="E41" s="1792"/>
      <c r="F41" s="1792"/>
      <c r="G41" s="1792"/>
      <c r="H41" s="1792"/>
      <c r="I41" s="1792"/>
      <c r="J41" s="1792"/>
      <c r="K41" s="1792"/>
      <c r="L41" s="1792"/>
      <c r="M41" s="1792"/>
      <c r="N41" s="1792"/>
      <c r="O41" s="1792"/>
      <c r="P41" s="1792"/>
      <c r="Q41" s="1792"/>
      <c r="R41" s="1792"/>
      <c r="S41" s="1792"/>
      <c r="T41" s="1792"/>
      <c r="U41" s="1792"/>
      <c r="V41" s="1792"/>
      <c r="W41" s="1792"/>
      <c r="X41" s="1792"/>
      <c r="Y41" s="1792"/>
      <c r="Z41" s="1792"/>
      <c r="AA41" s="1792"/>
      <c r="AB41" s="1792"/>
      <c r="AC41" s="1792"/>
      <c r="AD41" s="1792"/>
      <c r="AE41" s="1792"/>
      <c r="AF41" s="1792"/>
      <c r="AG41" s="1792"/>
      <c r="AH41" s="1792"/>
      <c r="AI41" s="1792"/>
      <c r="AJ41" s="1792"/>
      <c r="AK41" s="1792"/>
      <c r="AL41" s="25"/>
      <c r="AM41" s="17"/>
    </row>
    <row r="42" spans="1:52" ht="14.1" customHeight="1">
      <c r="A42" s="245"/>
      <c r="B42" s="17"/>
      <c r="E42" s="1792"/>
      <c r="F42" s="1792"/>
      <c r="G42" s="1792"/>
      <c r="H42" s="1792"/>
      <c r="I42" s="1792"/>
      <c r="J42" s="1792"/>
      <c r="K42" s="1792"/>
      <c r="L42" s="1792"/>
      <c r="M42" s="1792"/>
      <c r="N42" s="1792"/>
      <c r="O42" s="1792"/>
      <c r="P42" s="1792"/>
      <c r="Q42" s="1792"/>
      <c r="R42" s="1792"/>
      <c r="S42" s="1792"/>
      <c r="T42" s="1792"/>
      <c r="U42" s="1792"/>
      <c r="V42" s="1792"/>
      <c r="W42" s="1792"/>
      <c r="X42" s="1792"/>
      <c r="Y42" s="1792"/>
      <c r="Z42" s="1792"/>
      <c r="AA42" s="1792"/>
      <c r="AB42" s="1792"/>
      <c r="AC42" s="1792"/>
      <c r="AD42" s="1792"/>
      <c r="AE42" s="1792"/>
      <c r="AF42" s="1792"/>
      <c r="AG42" s="1792"/>
      <c r="AH42" s="1792"/>
      <c r="AI42" s="1792"/>
      <c r="AJ42" s="1792"/>
      <c r="AK42" s="1792"/>
      <c r="AL42" s="25"/>
      <c r="AM42" s="17"/>
    </row>
    <row r="43" spans="1:52" ht="14.1" customHeight="1">
      <c r="A43" s="245"/>
      <c r="B43" s="17"/>
      <c r="Y43" s="977"/>
      <c r="Z43" s="11"/>
      <c r="AL43" s="159"/>
      <c r="AM43" s="17"/>
    </row>
    <row r="44" spans="1:52" ht="14.1" customHeight="1">
      <c r="A44" s="245"/>
      <c r="B44" s="17"/>
      <c r="D44" s="939" t="s">
        <v>33</v>
      </c>
      <c r="E44" s="4125" t="s">
        <v>684</v>
      </c>
      <c r="F44" s="4125"/>
      <c r="G44" s="4125"/>
      <c r="H44" s="4125"/>
      <c r="I44" s="4125"/>
      <c r="J44" s="4125"/>
      <c r="K44" s="4125"/>
      <c r="L44" s="4125"/>
      <c r="M44" s="4125"/>
      <c r="N44" s="4125"/>
      <c r="O44" s="4125"/>
      <c r="P44" s="4125"/>
      <c r="Q44" s="4125"/>
      <c r="R44" s="4125"/>
      <c r="S44" s="4125"/>
      <c r="T44" s="4125"/>
      <c r="U44" s="4125"/>
      <c r="V44" s="4125"/>
      <c r="W44" s="4125"/>
      <c r="X44" s="4125"/>
      <c r="Y44" s="468"/>
      <c r="Z44" s="239" t="s">
        <v>124</v>
      </c>
      <c r="AA44" s="1638" t="s">
        <v>1214</v>
      </c>
      <c r="AB44" s="1638"/>
      <c r="AC44" s="1638"/>
      <c r="AD44" s="1638"/>
      <c r="AE44" s="1638"/>
      <c r="AF44" s="1638"/>
      <c r="AG44" s="1638"/>
      <c r="AH44" s="1638"/>
      <c r="AI44" s="1638"/>
      <c r="AJ44" s="1638"/>
      <c r="AK44" s="1638"/>
      <c r="AL44" s="201"/>
      <c r="AM44" s="17"/>
    </row>
    <row r="45" spans="1:52" ht="14.1" customHeight="1">
      <c r="A45" s="245"/>
      <c r="B45" s="17"/>
      <c r="D45" s="245"/>
      <c r="E45" s="4125"/>
      <c r="F45" s="4125"/>
      <c r="G45" s="4125"/>
      <c r="H45" s="4125"/>
      <c r="I45" s="4125"/>
      <c r="J45" s="4125"/>
      <c r="K45" s="4125"/>
      <c r="L45" s="4125"/>
      <c r="M45" s="4125"/>
      <c r="N45" s="4125"/>
      <c r="O45" s="4125"/>
      <c r="P45" s="4125"/>
      <c r="Q45" s="4125"/>
      <c r="R45" s="4125"/>
      <c r="S45" s="4125"/>
      <c r="T45" s="4125"/>
      <c r="U45" s="4125"/>
      <c r="V45" s="4125"/>
      <c r="W45" s="4125"/>
      <c r="X45" s="4125"/>
      <c r="Y45" s="468"/>
      <c r="Z45" s="1209"/>
      <c r="AA45" s="1638"/>
      <c r="AB45" s="1638"/>
      <c r="AC45" s="1638"/>
      <c r="AD45" s="1638"/>
      <c r="AE45" s="1638"/>
      <c r="AF45" s="1638"/>
      <c r="AG45" s="1638"/>
      <c r="AH45" s="1638"/>
      <c r="AI45" s="1638"/>
      <c r="AJ45" s="1638"/>
      <c r="AK45" s="1638"/>
      <c r="AL45" s="201"/>
      <c r="AM45" s="17"/>
    </row>
    <row r="46" spans="1:52" ht="14.1" customHeight="1">
      <c r="A46" s="245"/>
      <c r="B46" s="17"/>
      <c r="D46" s="245"/>
      <c r="E46" s="469"/>
      <c r="F46" s="4126" t="s">
        <v>1345</v>
      </c>
      <c r="G46" s="4126"/>
      <c r="H46" s="4126"/>
      <c r="I46" s="4126"/>
      <c r="J46" s="4126"/>
      <c r="K46" s="4126"/>
      <c r="L46" s="4126"/>
      <c r="M46" s="4126"/>
      <c r="N46" s="4126"/>
      <c r="O46" s="4126"/>
      <c r="P46" s="4126"/>
      <c r="Q46" s="4126"/>
      <c r="R46" s="4126"/>
      <c r="S46" s="4126"/>
      <c r="T46" s="4126"/>
      <c r="U46" s="4126"/>
      <c r="V46" s="4126"/>
      <c r="W46" s="4126"/>
      <c r="X46" s="4126"/>
      <c r="Y46" s="195"/>
      <c r="Z46" s="11"/>
      <c r="AA46" s="1638"/>
      <c r="AB46" s="1638"/>
      <c r="AC46" s="1638"/>
      <c r="AD46" s="1638"/>
      <c r="AE46" s="1638"/>
      <c r="AF46" s="1638"/>
      <c r="AG46" s="1638"/>
      <c r="AH46" s="1638"/>
      <c r="AI46" s="1638"/>
      <c r="AJ46" s="1638"/>
      <c r="AK46" s="1638"/>
      <c r="AL46" s="25"/>
      <c r="AM46" s="17"/>
    </row>
    <row r="47" spans="1:52" ht="14.1" customHeight="1">
      <c r="A47" s="245"/>
      <c r="B47" s="17"/>
      <c r="D47" s="245"/>
      <c r="E47" s="469"/>
      <c r="F47" s="1798" t="s">
        <v>557</v>
      </c>
      <c r="G47" s="1798"/>
      <c r="H47" s="1798"/>
      <c r="I47" s="1798"/>
      <c r="J47" s="1798"/>
      <c r="K47" s="1798"/>
      <c r="L47" s="1798"/>
      <c r="M47" s="1798"/>
      <c r="N47" s="1798"/>
      <c r="O47" s="1798"/>
      <c r="P47" s="1798"/>
      <c r="Q47" s="1798"/>
      <c r="R47" s="1798"/>
      <c r="S47" s="1798"/>
      <c r="T47" s="1798"/>
      <c r="U47" s="1798"/>
      <c r="V47" s="1798"/>
      <c r="W47" s="1798"/>
      <c r="X47" s="1798"/>
      <c r="Y47" s="1798"/>
      <c r="Z47" s="239"/>
      <c r="AA47" s="1638"/>
      <c r="AB47" s="1638"/>
      <c r="AC47" s="1638"/>
      <c r="AD47" s="1638"/>
      <c r="AE47" s="1638"/>
      <c r="AF47" s="1638"/>
      <c r="AG47" s="1638"/>
      <c r="AH47" s="1638"/>
      <c r="AI47" s="1638"/>
      <c r="AJ47" s="1638"/>
      <c r="AK47" s="1638"/>
      <c r="AL47" s="25"/>
      <c r="AM47" s="17"/>
    </row>
    <row r="48" spans="1:52" ht="14.1" customHeight="1">
      <c r="A48" s="245"/>
      <c r="B48" s="17"/>
      <c r="D48" s="245"/>
      <c r="E48" s="469"/>
      <c r="F48" s="1798" t="s">
        <v>158</v>
      </c>
      <c r="G48" s="1798"/>
      <c r="H48" s="1798"/>
      <c r="I48" s="4127"/>
      <c r="J48" s="4127"/>
      <c r="K48" s="4127"/>
      <c r="L48" s="4127"/>
      <c r="M48" s="4127"/>
      <c r="N48" s="4127"/>
      <c r="O48" s="4127"/>
      <c r="P48" s="4127"/>
      <c r="Q48" s="4127"/>
      <c r="R48" s="4127"/>
      <c r="S48" s="4127"/>
      <c r="T48" s="4127"/>
      <c r="U48" s="4127"/>
      <c r="V48" s="4127"/>
      <c r="W48" s="4127"/>
      <c r="X48" s="4127"/>
      <c r="Y48" s="195" t="s">
        <v>136</v>
      </c>
      <c r="Z48" s="244" t="s">
        <v>124</v>
      </c>
      <c r="AA48" s="2813" t="s">
        <v>891</v>
      </c>
      <c r="AB48" s="2813"/>
      <c r="AC48" s="2813"/>
      <c r="AD48" s="2813"/>
      <c r="AE48" s="2813"/>
      <c r="AF48" s="2813"/>
      <c r="AG48" s="2813"/>
      <c r="AH48" s="2813"/>
      <c r="AI48" s="2813"/>
      <c r="AJ48" s="2813"/>
      <c r="AK48" s="2813"/>
      <c r="AL48" s="25"/>
      <c r="AM48" s="17"/>
    </row>
    <row r="49" spans="1:39" ht="14.1" customHeight="1">
      <c r="A49" s="245"/>
      <c r="B49" s="17" t="s">
        <v>20</v>
      </c>
      <c r="Y49" s="246"/>
      <c r="Z49" s="244"/>
      <c r="AA49" s="4"/>
      <c r="AB49" s="4"/>
      <c r="AC49" s="4"/>
      <c r="AD49" s="4"/>
      <c r="AE49" s="4"/>
      <c r="AF49" s="4"/>
      <c r="AG49" s="4"/>
      <c r="AH49" s="4"/>
      <c r="AI49" s="4"/>
      <c r="AJ49" s="4"/>
      <c r="AL49" s="25"/>
      <c r="AM49" s="17"/>
    </row>
    <row r="50" spans="1:39" ht="14.1" customHeight="1">
      <c r="A50" s="245"/>
      <c r="B50" s="4128" t="s">
        <v>1459</v>
      </c>
      <c r="C50" s="4129"/>
      <c r="D50" s="1641" t="s">
        <v>1633</v>
      </c>
      <c r="E50" s="1641"/>
      <c r="F50" s="1641"/>
      <c r="G50" s="1641"/>
      <c r="H50" s="1641"/>
      <c r="I50" s="1641"/>
      <c r="J50" s="1641"/>
      <c r="K50" s="1641"/>
      <c r="L50" s="1641"/>
      <c r="M50" s="1641"/>
      <c r="N50" s="1641"/>
      <c r="O50" s="1641"/>
      <c r="P50" s="1641"/>
      <c r="Q50" s="1641"/>
      <c r="R50" s="1641"/>
      <c r="S50" s="1641"/>
      <c r="T50" s="1641"/>
      <c r="U50" s="1641"/>
      <c r="V50" s="1641"/>
      <c r="W50" s="1641"/>
      <c r="X50" s="1641"/>
      <c r="Y50" s="59"/>
      <c r="Z50" s="239" t="s">
        <v>124</v>
      </c>
      <c r="AA50" s="4122" t="s">
        <v>1048</v>
      </c>
      <c r="AB50" s="4122"/>
      <c r="AC50" s="4122"/>
      <c r="AD50" s="4122"/>
      <c r="AE50" s="4122"/>
      <c r="AF50" s="4122"/>
      <c r="AG50" s="4122"/>
      <c r="AH50" s="4122"/>
      <c r="AI50" s="4122"/>
      <c r="AJ50" s="4122"/>
      <c r="AL50" s="25"/>
      <c r="AM50" s="17"/>
    </row>
    <row r="51" spans="1:39" ht="14.1" customHeight="1">
      <c r="A51" s="245"/>
      <c r="B51" s="14"/>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59"/>
      <c r="Z51" s="11"/>
      <c r="AL51" s="25"/>
      <c r="AM51" s="17"/>
    </row>
    <row r="52" spans="1:39" ht="14.1" customHeight="1">
      <c r="A52" s="245"/>
      <c r="B52" s="14"/>
      <c r="Z52" s="11"/>
      <c r="AL52" s="16"/>
      <c r="AM52" s="17"/>
    </row>
    <row r="53" spans="1:39" ht="14.1" customHeight="1">
      <c r="A53" s="245"/>
      <c r="B53" s="1630" t="s">
        <v>1460</v>
      </c>
      <c r="C53" s="1631"/>
      <c r="D53" s="2140" t="s">
        <v>1049</v>
      </c>
      <c r="E53" s="2140"/>
      <c r="F53" s="2140"/>
      <c r="G53" s="2140"/>
      <c r="H53" s="2140"/>
      <c r="I53" s="2140"/>
      <c r="J53" s="2140"/>
      <c r="K53" s="2140"/>
      <c r="L53" s="2140"/>
      <c r="M53" s="2140"/>
      <c r="N53" s="2140"/>
      <c r="O53" s="2140"/>
      <c r="P53" s="2140"/>
      <c r="Q53" s="2140"/>
      <c r="R53" s="2140"/>
      <c r="S53" s="2140"/>
      <c r="T53" s="2140"/>
      <c r="U53" s="2140"/>
      <c r="V53" s="2140"/>
      <c r="W53" s="2140"/>
      <c r="X53" s="2140"/>
      <c r="Y53" s="1003"/>
      <c r="Z53" s="11"/>
      <c r="AL53" s="16"/>
      <c r="AM53" s="17"/>
    </row>
    <row r="54" spans="1:39" ht="14.1" customHeight="1">
      <c r="A54" s="245"/>
      <c r="B54" s="17"/>
      <c r="D54" s="2140"/>
      <c r="E54" s="2140"/>
      <c r="F54" s="2140"/>
      <c r="G54" s="2140"/>
      <c r="H54" s="2140"/>
      <c r="I54" s="2140"/>
      <c r="J54" s="2140"/>
      <c r="K54" s="2140"/>
      <c r="L54" s="2140"/>
      <c r="M54" s="2140"/>
      <c r="N54" s="2140"/>
      <c r="O54" s="2140"/>
      <c r="P54" s="2140"/>
      <c r="Q54" s="2140"/>
      <c r="R54" s="2140"/>
      <c r="S54" s="2140"/>
      <c r="T54" s="2140"/>
      <c r="U54" s="2140"/>
      <c r="V54" s="2140"/>
      <c r="W54" s="2140"/>
      <c r="X54" s="2140"/>
      <c r="Y54" s="1003"/>
      <c r="Z54" s="11"/>
      <c r="AL54" s="16"/>
      <c r="AM54" s="17"/>
    </row>
    <row r="55" spans="1:39" ht="14.1" customHeight="1">
      <c r="A55" s="245"/>
      <c r="B55" s="14"/>
      <c r="D55" s="982"/>
      <c r="E55" s="1792"/>
      <c r="F55" s="1792"/>
      <c r="G55" s="1792"/>
      <c r="H55" s="1792"/>
      <c r="I55" s="1792"/>
      <c r="J55" s="1792"/>
      <c r="K55" s="1792"/>
      <c r="L55" s="1792"/>
      <c r="M55" s="1792"/>
      <c r="N55" s="1792"/>
      <c r="O55" s="1792"/>
      <c r="P55" s="1792"/>
      <c r="Q55" s="1792"/>
      <c r="R55" s="1792"/>
      <c r="S55" s="1792"/>
      <c r="T55" s="1792"/>
      <c r="U55" s="1792"/>
      <c r="V55" s="1792"/>
      <c r="W55" s="1792"/>
      <c r="X55" s="982"/>
      <c r="Y55" s="1216"/>
      <c r="Z55" s="11"/>
      <c r="AL55" s="25"/>
      <c r="AM55" s="17"/>
    </row>
    <row r="56" spans="1:39" ht="14.1" customHeight="1">
      <c r="A56" s="245"/>
      <c r="B56" s="14"/>
      <c r="C56" s="59"/>
      <c r="D56" s="982"/>
      <c r="E56" s="1792"/>
      <c r="F56" s="1792"/>
      <c r="G56" s="1792"/>
      <c r="H56" s="1792"/>
      <c r="I56" s="1792"/>
      <c r="J56" s="1792"/>
      <c r="K56" s="1792"/>
      <c r="L56" s="1792"/>
      <c r="M56" s="1792"/>
      <c r="N56" s="1792"/>
      <c r="O56" s="1792"/>
      <c r="P56" s="1792"/>
      <c r="Q56" s="1792"/>
      <c r="R56" s="1792"/>
      <c r="S56" s="1792"/>
      <c r="T56" s="1792"/>
      <c r="U56" s="1792"/>
      <c r="V56" s="1792"/>
      <c r="W56" s="1792"/>
      <c r="X56" s="982"/>
      <c r="Y56" s="1216"/>
      <c r="Z56" s="11"/>
      <c r="AL56" s="25"/>
      <c r="AM56" s="17"/>
    </row>
    <row r="57" spans="1:39" ht="14.1" customHeight="1">
      <c r="A57" s="245"/>
      <c r="B57" s="14"/>
      <c r="Z57" s="11"/>
      <c r="AL57" s="25"/>
      <c r="AM57" s="17"/>
    </row>
    <row r="58" spans="1:39" ht="14.1" customHeight="1">
      <c r="A58" s="245"/>
      <c r="B58" s="14"/>
      <c r="Z58" s="11"/>
      <c r="AL58" s="25"/>
      <c r="AM58" s="17"/>
    </row>
    <row r="59" spans="1:39" ht="14.1" customHeight="1">
      <c r="A59" s="245"/>
      <c r="B59" s="14"/>
      <c r="Z59" s="11"/>
      <c r="AL59" s="25"/>
      <c r="AM59" s="17"/>
    </row>
    <row r="60" spans="1:39" ht="14.1" customHeight="1">
      <c r="A60" s="245"/>
      <c r="B60" s="14"/>
      <c r="C60" s="245"/>
      <c r="Z60" s="11"/>
      <c r="AL60" s="25"/>
      <c r="AM60" s="17"/>
    </row>
    <row r="61" spans="1:39" ht="9" customHeight="1" thickBot="1">
      <c r="B61" s="161"/>
      <c r="C61" s="8"/>
      <c r="D61" s="8"/>
      <c r="E61" s="8"/>
      <c r="F61" s="8"/>
      <c r="G61" s="8"/>
      <c r="H61" s="8"/>
      <c r="I61" s="8"/>
      <c r="J61" s="8"/>
      <c r="K61" s="8"/>
      <c r="L61" s="8"/>
      <c r="M61" s="8"/>
      <c r="N61" s="8"/>
      <c r="O61" s="8"/>
      <c r="P61" s="8"/>
      <c r="Q61" s="8"/>
      <c r="R61" s="8"/>
      <c r="S61" s="8"/>
      <c r="T61" s="8"/>
      <c r="U61" s="8"/>
      <c r="V61" s="8"/>
      <c r="W61" s="8"/>
      <c r="X61" s="8"/>
      <c r="Y61" s="8"/>
      <c r="Z61" s="162"/>
      <c r="AA61" s="8"/>
      <c r="AB61" s="8"/>
      <c r="AC61" s="8"/>
      <c r="AD61" s="8"/>
      <c r="AE61" s="8"/>
      <c r="AF61" s="8"/>
      <c r="AG61" s="8"/>
      <c r="AH61" s="8"/>
      <c r="AI61" s="8"/>
      <c r="AJ61" s="8"/>
      <c r="AK61" s="8"/>
      <c r="AL61" s="607"/>
    </row>
  </sheetData>
  <sheetProtection algorithmName="SHA-512" hashValue="rACe6MeUgnQr7ptU6q0teLmERZqBwBHDUvVEYNMiCWpQlRIiWAYyjLzu+OoHFXJv3PgD8I+V39r7YnkdUVQXIQ==" saltValue="4U9Utoy71n/s0y1YUUFp/w==" spinCount="100000" sheet="1" formatCells="0" formatColumns="0" formatRows="0" insertColumns="0" insertRows="0"/>
  <mergeCells count="46">
    <mergeCell ref="B53:C53"/>
    <mergeCell ref="D53:X54"/>
    <mergeCell ref="E55:W56"/>
    <mergeCell ref="B50:C50"/>
    <mergeCell ref="D50:X51"/>
    <mergeCell ref="AA50:AJ50"/>
    <mergeCell ref="A1:AL1"/>
    <mergeCell ref="B3:Y3"/>
    <mergeCell ref="Z3:AL3"/>
    <mergeCell ref="B22:C22"/>
    <mergeCell ref="D22:X22"/>
    <mergeCell ref="E24:X24"/>
    <mergeCell ref="E25:X25"/>
    <mergeCell ref="D5:X5"/>
    <mergeCell ref="E6:X6"/>
    <mergeCell ref="E8:X8"/>
    <mergeCell ref="E9:AK11"/>
    <mergeCell ref="E13:X14"/>
    <mergeCell ref="E18:AK20"/>
    <mergeCell ref="AA5:AK5"/>
    <mergeCell ref="AA6:AK6"/>
    <mergeCell ref="B5:C5"/>
    <mergeCell ref="E16:X17"/>
    <mergeCell ref="AA23:AK23"/>
    <mergeCell ref="AA24:AK24"/>
    <mergeCell ref="E23:X23"/>
    <mergeCell ref="AA31:AK31"/>
    <mergeCell ref="E26:Y26"/>
    <mergeCell ref="D27:K27"/>
    <mergeCell ref="L27:P27"/>
    <mergeCell ref="Q27:X27"/>
    <mergeCell ref="D28:K29"/>
    <mergeCell ref="L28:P29"/>
    <mergeCell ref="Q28:X29"/>
    <mergeCell ref="B35:C35"/>
    <mergeCell ref="D35:X36"/>
    <mergeCell ref="E40:AK42"/>
    <mergeCell ref="E38:X39"/>
    <mergeCell ref="AA35:AK35"/>
    <mergeCell ref="AA44:AK47"/>
    <mergeCell ref="AA48:AK48"/>
    <mergeCell ref="F47:Y47"/>
    <mergeCell ref="F48:H48"/>
    <mergeCell ref="E44:X45"/>
    <mergeCell ref="F46:X46"/>
    <mergeCell ref="I48:X48"/>
  </mergeCells>
  <phoneticPr fontId="4"/>
  <conditionalFormatting sqref="D28:L28 Q28:X29 D29:K29">
    <cfRule type="containsBlanks" dxfId="56" priority="5">
      <formula>LEN(TRIM(D28))=0</formula>
    </cfRule>
  </conditionalFormatting>
  <conditionalFormatting sqref="E9">
    <cfRule type="containsBlanks" dxfId="55" priority="7">
      <formula>LEN(TRIM(E9))=0</formula>
    </cfRule>
  </conditionalFormatting>
  <conditionalFormatting sqref="E18">
    <cfRule type="containsBlanks" dxfId="54" priority="6">
      <formula>LEN(TRIM(E18))=0</formula>
    </cfRule>
  </conditionalFormatting>
  <conditionalFormatting sqref="E40">
    <cfRule type="containsBlanks" dxfId="53" priority="4">
      <formula>LEN(TRIM(E40))=0</formula>
    </cfRule>
  </conditionalFormatting>
  <conditionalFormatting sqref="E55:W56">
    <cfRule type="containsBlanks" dxfId="52" priority="1">
      <formula>LEN(TRIM(E55))=0</formula>
    </cfRule>
  </conditionalFormatting>
  <conditionalFormatting sqref="I48">
    <cfRule type="containsBlanks" dxfId="51" priority="3">
      <formula>LEN(TRIM(I48))=0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61" r:id="rId4" name="Check Box 25">
              <controlPr defaultSize="0" autoFill="0" autoLine="0" autoPict="0">
                <anchor moveWithCells="1">
                  <from>
                    <xdr:col>17</xdr:col>
                    <xdr:colOff>161925</xdr:colOff>
                    <xdr:row>5</xdr:row>
                    <xdr:rowOff>133350</xdr:rowOff>
                  </from>
                  <to>
                    <xdr:col>21</xdr:col>
                    <xdr:colOff>114300</xdr:colOff>
                    <xdr:row>7</xdr:row>
                    <xdr:rowOff>9525</xdr:rowOff>
                  </to>
                </anchor>
              </controlPr>
            </control>
          </mc:Choice>
        </mc:AlternateContent>
        <mc:AlternateContent xmlns:mc="http://schemas.openxmlformats.org/markup-compatibility/2006">
          <mc:Choice Requires="x14">
            <control shapeId="679962" r:id="rId5" name="Check Box 26">
              <controlPr defaultSize="0" autoFill="0" autoLine="0" autoPict="0">
                <anchor moveWithCells="1">
                  <from>
                    <xdr:col>20</xdr:col>
                    <xdr:colOff>171450</xdr:colOff>
                    <xdr:row>5</xdr:row>
                    <xdr:rowOff>133350</xdr:rowOff>
                  </from>
                  <to>
                    <xdr:col>24</xdr:col>
                    <xdr:colOff>123825</xdr:colOff>
                    <xdr:row>7</xdr:row>
                    <xdr:rowOff>9525</xdr:rowOff>
                  </to>
                </anchor>
              </controlPr>
            </control>
          </mc:Choice>
        </mc:AlternateContent>
        <mc:AlternateContent xmlns:mc="http://schemas.openxmlformats.org/markup-compatibility/2006">
          <mc:Choice Requires="x14">
            <control shapeId="679969" r:id="rId6" name="Check Box 33">
              <controlPr defaultSize="0" autoFill="0" autoLine="0" autoPict="0">
                <anchor moveWithCells="1">
                  <from>
                    <xdr:col>17</xdr:col>
                    <xdr:colOff>161925</xdr:colOff>
                    <xdr:row>12</xdr:row>
                    <xdr:rowOff>133350</xdr:rowOff>
                  </from>
                  <to>
                    <xdr:col>21</xdr:col>
                    <xdr:colOff>114300</xdr:colOff>
                    <xdr:row>14</xdr:row>
                    <xdr:rowOff>0</xdr:rowOff>
                  </to>
                </anchor>
              </controlPr>
            </control>
          </mc:Choice>
        </mc:AlternateContent>
        <mc:AlternateContent xmlns:mc="http://schemas.openxmlformats.org/markup-compatibility/2006">
          <mc:Choice Requires="x14">
            <control shapeId="679970" r:id="rId7" name="Check Box 34">
              <controlPr defaultSize="0" autoFill="0" autoLine="0" autoPict="0">
                <anchor moveWithCells="1">
                  <from>
                    <xdr:col>20</xdr:col>
                    <xdr:colOff>171450</xdr:colOff>
                    <xdr:row>12</xdr:row>
                    <xdr:rowOff>133350</xdr:rowOff>
                  </from>
                  <to>
                    <xdr:col>24</xdr:col>
                    <xdr:colOff>123825</xdr:colOff>
                    <xdr:row>14</xdr:row>
                    <xdr:rowOff>0</xdr:rowOff>
                  </to>
                </anchor>
              </controlPr>
            </control>
          </mc:Choice>
        </mc:AlternateContent>
        <mc:AlternateContent xmlns:mc="http://schemas.openxmlformats.org/markup-compatibility/2006">
          <mc:Choice Requires="x14">
            <control shapeId="679955" r:id="rId8" name="Check Box 52">
              <controlPr defaultSize="0" autoFill="0" autoLine="0" autoPict="0" altText="その他">
                <anchor moveWithCells="1">
                  <from>
                    <xdr:col>3</xdr:col>
                    <xdr:colOff>0</xdr:colOff>
                    <xdr:row>22</xdr:row>
                    <xdr:rowOff>142875</xdr:rowOff>
                  </from>
                  <to>
                    <xdr:col>4</xdr:col>
                    <xdr:colOff>47625</xdr:colOff>
                    <xdr:row>24</xdr:row>
                    <xdr:rowOff>9525</xdr:rowOff>
                  </to>
                </anchor>
              </controlPr>
            </control>
          </mc:Choice>
        </mc:AlternateContent>
        <mc:AlternateContent xmlns:mc="http://schemas.openxmlformats.org/markup-compatibility/2006">
          <mc:Choice Requires="x14">
            <control shapeId="679956" r:id="rId9" name="Check Box 53">
              <controlPr defaultSize="0" autoFill="0" autoLine="0" autoPict="0" altText="その他">
                <anchor moveWithCells="1">
                  <from>
                    <xdr:col>4</xdr:col>
                    <xdr:colOff>0</xdr:colOff>
                    <xdr:row>44</xdr:row>
                    <xdr:rowOff>152400</xdr:rowOff>
                  </from>
                  <to>
                    <xdr:col>5</xdr:col>
                    <xdr:colOff>47625</xdr:colOff>
                    <xdr:row>46</xdr:row>
                    <xdr:rowOff>19050</xdr:rowOff>
                  </to>
                </anchor>
              </controlPr>
            </control>
          </mc:Choice>
        </mc:AlternateContent>
        <mc:AlternateContent xmlns:mc="http://schemas.openxmlformats.org/markup-compatibility/2006">
          <mc:Choice Requires="x14">
            <control shapeId="679957" r:id="rId10" name="Check Box 54">
              <controlPr defaultSize="0" autoFill="0" autoLine="0" autoPict="0" altText="その他">
                <anchor moveWithCells="1">
                  <from>
                    <xdr:col>4</xdr:col>
                    <xdr:colOff>0</xdr:colOff>
                    <xdr:row>45</xdr:row>
                    <xdr:rowOff>142875</xdr:rowOff>
                  </from>
                  <to>
                    <xdr:col>5</xdr:col>
                    <xdr:colOff>47625</xdr:colOff>
                    <xdr:row>47</xdr:row>
                    <xdr:rowOff>9525</xdr:rowOff>
                  </to>
                </anchor>
              </controlPr>
            </control>
          </mc:Choice>
        </mc:AlternateContent>
        <mc:AlternateContent xmlns:mc="http://schemas.openxmlformats.org/markup-compatibility/2006">
          <mc:Choice Requires="x14">
            <control shapeId="679958" r:id="rId11" name="Check Box 55">
              <controlPr defaultSize="0" autoFill="0" autoLine="0" autoPict="0" altText="その他">
                <anchor moveWithCells="1">
                  <from>
                    <xdr:col>3</xdr:col>
                    <xdr:colOff>0</xdr:colOff>
                    <xdr:row>23</xdr:row>
                    <xdr:rowOff>142875</xdr:rowOff>
                  </from>
                  <to>
                    <xdr:col>4</xdr:col>
                    <xdr:colOff>47625</xdr:colOff>
                    <xdr:row>25</xdr:row>
                    <xdr:rowOff>9525</xdr:rowOff>
                  </to>
                </anchor>
              </controlPr>
            </control>
          </mc:Choice>
        </mc:AlternateContent>
        <mc:AlternateContent xmlns:mc="http://schemas.openxmlformats.org/markup-compatibility/2006">
          <mc:Choice Requires="x14">
            <control shapeId="679959" r:id="rId12" name="Check Box 56">
              <controlPr defaultSize="0" autoFill="0" autoLine="0" autoPict="0" altText="その他">
                <anchor moveWithCells="1">
                  <from>
                    <xdr:col>3</xdr:col>
                    <xdr:colOff>0</xdr:colOff>
                    <xdr:row>24</xdr:row>
                    <xdr:rowOff>142875</xdr:rowOff>
                  </from>
                  <to>
                    <xdr:col>4</xdr:col>
                    <xdr:colOff>47625</xdr:colOff>
                    <xdr:row>26</xdr:row>
                    <xdr:rowOff>9525</xdr:rowOff>
                  </to>
                </anchor>
              </controlPr>
            </control>
          </mc:Choice>
        </mc:AlternateContent>
        <mc:AlternateContent xmlns:mc="http://schemas.openxmlformats.org/markup-compatibility/2006">
          <mc:Choice Requires="x14">
            <control shapeId="679960" r:id="rId13" name="Check Box 57">
              <controlPr defaultSize="0" autoFill="0" autoLine="0" autoPict="0" altText="その他">
                <anchor moveWithCells="1">
                  <from>
                    <xdr:col>4</xdr:col>
                    <xdr:colOff>0</xdr:colOff>
                    <xdr:row>46</xdr:row>
                    <xdr:rowOff>133350</xdr:rowOff>
                  </from>
                  <to>
                    <xdr:col>5</xdr:col>
                    <xdr:colOff>57150</xdr:colOff>
                    <xdr:row>48</xdr:row>
                    <xdr:rowOff>0</xdr:rowOff>
                  </to>
                </anchor>
              </controlPr>
            </control>
          </mc:Choice>
        </mc:AlternateContent>
        <mc:AlternateContent xmlns:mc="http://schemas.openxmlformats.org/markup-compatibility/2006">
          <mc:Choice Requires="x14">
            <control shapeId="2" r:id="rId14" name="Check Box 27">
              <controlPr defaultSize="0" autoFill="0" autoLine="0" autoPict="0">
                <anchor moveWithCells="1" sizeWithCells="1">
                  <from>
                    <xdr:col>17</xdr:col>
                    <xdr:colOff>161925</xdr:colOff>
                    <xdr:row>29</xdr:row>
                    <xdr:rowOff>142875</xdr:rowOff>
                  </from>
                  <to>
                    <xdr:col>21</xdr:col>
                    <xdr:colOff>114300</xdr:colOff>
                    <xdr:row>31</xdr:row>
                    <xdr:rowOff>19050</xdr:rowOff>
                  </to>
                </anchor>
              </controlPr>
            </control>
          </mc:Choice>
        </mc:AlternateContent>
        <mc:AlternateContent xmlns:mc="http://schemas.openxmlformats.org/markup-compatibility/2006">
          <mc:Choice Requires="x14">
            <control shapeId="3" r:id="rId15" name="Check Box 28">
              <controlPr defaultSize="0" autoFill="0" autoLine="0" autoPict="0">
                <anchor moveWithCells="1" sizeWithCells="1">
                  <from>
                    <xdr:col>20</xdr:col>
                    <xdr:colOff>161925</xdr:colOff>
                    <xdr:row>29</xdr:row>
                    <xdr:rowOff>142875</xdr:rowOff>
                  </from>
                  <to>
                    <xdr:col>24</xdr:col>
                    <xdr:colOff>123825</xdr:colOff>
                    <xdr:row>31</xdr:row>
                    <xdr:rowOff>19050</xdr:rowOff>
                  </to>
                </anchor>
              </controlPr>
            </control>
          </mc:Choice>
        </mc:AlternateContent>
        <mc:AlternateContent xmlns:mc="http://schemas.openxmlformats.org/markup-compatibility/2006">
          <mc:Choice Requires="x14">
            <control shapeId="4" r:id="rId16" name="Check Box 31">
              <controlPr defaultSize="0" autoFill="0" autoLine="0" autoPict="0">
                <anchor moveWithCells="1" sizeWithCells="1">
                  <from>
                    <xdr:col>17</xdr:col>
                    <xdr:colOff>161925</xdr:colOff>
                    <xdr:row>31</xdr:row>
                    <xdr:rowOff>142875</xdr:rowOff>
                  </from>
                  <to>
                    <xdr:col>21</xdr:col>
                    <xdr:colOff>114300</xdr:colOff>
                    <xdr:row>33</xdr:row>
                    <xdr:rowOff>19050</xdr:rowOff>
                  </to>
                </anchor>
              </controlPr>
            </control>
          </mc:Choice>
        </mc:AlternateContent>
        <mc:AlternateContent xmlns:mc="http://schemas.openxmlformats.org/markup-compatibility/2006">
          <mc:Choice Requires="x14">
            <control shapeId="5" r:id="rId17" name="Check Box 32">
              <controlPr defaultSize="0" autoFill="0" autoLine="0" autoPict="0">
                <anchor moveWithCells="1" sizeWithCells="1">
                  <from>
                    <xdr:col>20</xdr:col>
                    <xdr:colOff>161925</xdr:colOff>
                    <xdr:row>31</xdr:row>
                    <xdr:rowOff>142875</xdr:rowOff>
                  </from>
                  <to>
                    <xdr:col>24</xdr:col>
                    <xdr:colOff>123825</xdr:colOff>
                    <xdr:row>33</xdr:row>
                    <xdr:rowOff>19050</xdr:rowOff>
                  </to>
                </anchor>
              </controlPr>
            </control>
          </mc:Choice>
        </mc:AlternateContent>
        <mc:AlternateContent xmlns:mc="http://schemas.openxmlformats.org/markup-compatibility/2006">
          <mc:Choice Requires="x14">
            <control shapeId="679978" r:id="rId18" name="Check Box 42">
              <controlPr defaultSize="0" autoFill="0" autoLine="0" autoPict="0">
                <anchor moveWithCells="1" sizeWithCells="1">
                  <from>
                    <xdr:col>13</xdr:col>
                    <xdr:colOff>161925</xdr:colOff>
                    <xdr:row>35</xdr:row>
                    <xdr:rowOff>38100</xdr:rowOff>
                  </from>
                  <to>
                    <xdr:col>17</xdr:col>
                    <xdr:colOff>114300</xdr:colOff>
                    <xdr:row>36</xdr:row>
                    <xdr:rowOff>85725</xdr:rowOff>
                  </to>
                </anchor>
              </controlPr>
            </control>
          </mc:Choice>
        </mc:AlternateContent>
        <mc:AlternateContent xmlns:mc="http://schemas.openxmlformats.org/markup-compatibility/2006">
          <mc:Choice Requires="x14">
            <control shapeId="679979" r:id="rId19" name="Check Box 43">
              <controlPr defaultSize="0" autoFill="0" autoLine="0" autoPict="0">
                <anchor moveWithCells="1" sizeWithCells="1">
                  <from>
                    <xdr:col>16</xdr:col>
                    <xdr:colOff>161925</xdr:colOff>
                    <xdr:row>35</xdr:row>
                    <xdr:rowOff>38100</xdr:rowOff>
                  </from>
                  <to>
                    <xdr:col>20</xdr:col>
                    <xdr:colOff>123825</xdr:colOff>
                    <xdr:row>36</xdr:row>
                    <xdr:rowOff>85725</xdr:rowOff>
                  </to>
                </anchor>
              </controlPr>
            </control>
          </mc:Choice>
        </mc:AlternateContent>
        <mc:AlternateContent xmlns:mc="http://schemas.openxmlformats.org/markup-compatibility/2006">
          <mc:Choice Requires="x14">
            <control shapeId="679980" r:id="rId20" name="Check Box 44">
              <controlPr defaultSize="0" autoFill="0" autoLine="0" autoPict="0">
                <anchor moveWithCells="1" sizeWithCells="1">
                  <from>
                    <xdr:col>20</xdr:col>
                    <xdr:colOff>161925</xdr:colOff>
                    <xdr:row>35</xdr:row>
                    <xdr:rowOff>38100</xdr:rowOff>
                  </from>
                  <to>
                    <xdr:col>24</xdr:col>
                    <xdr:colOff>123825</xdr:colOff>
                    <xdr:row>36</xdr:row>
                    <xdr:rowOff>85725</xdr:rowOff>
                  </to>
                </anchor>
              </controlPr>
            </control>
          </mc:Choice>
        </mc:AlternateContent>
        <mc:AlternateContent xmlns:mc="http://schemas.openxmlformats.org/markup-compatibility/2006">
          <mc:Choice Requires="x14">
            <control shapeId="679989" r:id="rId21" name="Check Box 53">
              <controlPr defaultSize="0" autoFill="0" autoLine="0" autoPict="0">
                <anchor moveWithCells="1" sizeWithCells="1">
                  <from>
                    <xdr:col>17</xdr:col>
                    <xdr:colOff>161925</xdr:colOff>
                    <xdr:row>50</xdr:row>
                    <xdr:rowOff>66675</xdr:rowOff>
                  </from>
                  <to>
                    <xdr:col>21</xdr:col>
                    <xdr:colOff>114300</xdr:colOff>
                    <xdr:row>51</xdr:row>
                    <xdr:rowOff>114300</xdr:rowOff>
                  </to>
                </anchor>
              </controlPr>
            </control>
          </mc:Choice>
        </mc:AlternateContent>
        <mc:AlternateContent xmlns:mc="http://schemas.openxmlformats.org/markup-compatibility/2006">
          <mc:Choice Requires="x14">
            <control shapeId="679990" r:id="rId22" name="Check Box 54">
              <controlPr defaultSize="0" autoFill="0" autoLine="0" autoPict="0">
                <anchor moveWithCells="1" sizeWithCells="1">
                  <from>
                    <xdr:col>20</xdr:col>
                    <xdr:colOff>161925</xdr:colOff>
                    <xdr:row>50</xdr:row>
                    <xdr:rowOff>66675</xdr:rowOff>
                  </from>
                  <to>
                    <xdr:col>24</xdr:col>
                    <xdr:colOff>123825</xdr:colOff>
                    <xdr:row>51</xdr:row>
                    <xdr:rowOff>114300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CE300-0640-4D74-B04C-7FA73C2E92FB}">
  <sheetPr codeName="Sheet27">
    <tabColor rgb="FFFFC000"/>
  </sheetPr>
  <dimension ref="A1:BO62"/>
  <sheetViews>
    <sheetView showGridLines="0" view="pageBreakPreview" zoomScaleNormal="100" zoomScaleSheetLayoutView="100" workbookViewId="0">
      <selection activeCell="D5" sqref="D5:Y5"/>
    </sheetView>
  </sheetViews>
  <sheetFormatPr defaultColWidth="8" defaultRowHeight="12"/>
  <cols>
    <col min="1" max="1" width="1.375" style="12" customWidth="1"/>
    <col min="2" max="2" width="1.625" style="12" customWidth="1"/>
    <col min="3" max="71" width="2.375" style="12" customWidth="1"/>
    <col min="72" max="16384" width="8" style="12"/>
  </cols>
  <sheetData>
    <row r="1" spans="1:67" ht="14.1" customHeight="1">
      <c r="A1" s="1770" t="s">
        <v>1539</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N1" s="382"/>
      <c r="AO1" s="382"/>
      <c r="AP1" s="382"/>
      <c r="AQ1" s="382"/>
      <c r="AR1" s="382"/>
    </row>
    <row r="2" spans="1:67" ht="5.0999999999999996" customHeight="1" thickBot="1"/>
    <row r="3" spans="1:67" ht="14.1" customHeight="1">
      <c r="B3" s="1769" t="s">
        <v>1461</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2563"/>
      <c r="AA3" s="4170" t="s">
        <v>115</v>
      </c>
      <c r="AB3" s="4171"/>
      <c r="AC3" s="4171"/>
      <c r="AD3" s="4171"/>
      <c r="AE3" s="4171"/>
      <c r="AF3" s="4171"/>
      <c r="AG3" s="4171"/>
      <c r="AH3" s="4171"/>
      <c r="AI3" s="4171"/>
      <c r="AJ3" s="4171"/>
      <c r="AK3" s="4171"/>
      <c r="AL3" s="4172"/>
    </row>
    <row r="4" spans="1:67" ht="6.95" customHeight="1">
      <c r="B4" s="1217"/>
      <c r="C4" s="605"/>
      <c r="D4" s="605"/>
      <c r="E4" s="605"/>
      <c r="F4" s="605"/>
      <c r="G4" s="605"/>
      <c r="H4" s="605"/>
      <c r="I4" s="605"/>
      <c r="J4" s="605"/>
      <c r="K4" s="605"/>
      <c r="L4" s="605"/>
      <c r="M4" s="605"/>
      <c r="N4" s="605"/>
      <c r="O4" s="605"/>
      <c r="P4" s="605"/>
      <c r="Q4" s="605"/>
      <c r="R4" s="605"/>
      <c r="S4" s="605"/>
      <c r="T4" s="605"/>
      <c r="U4" s="605"/>
      <c r="V4" s="605"/>
      <c r="W4" s="605"/>
      <c r="X4" s="605"/>
      <c r="Y4" s="51"/>
      <c r="Z4" s="444"/>
      <c r="AA4" s="334"/>
      <c r="AB4" s="334"/>
      <c r="AC4" s="334"/>
      <c r="AD4" s="334"/>
      <c r="AE4" s="334"/>
      <c r="AF4" s="334"/>
      <c r="AG4" s="334"/>
      <c r="AH4" s="334"/>
      <c r="AI4" s="334"/>
      <c r="AJ4" s="334"/>
      <c r="AK4" s="334"/>
      <c r="AL4" s="445"/>
    </row>
    <row r="5" spans="1:67" ht="14.1" customHeight="1">
      <c r="A5" s="245"/>
      <c r="B5" s="2119">
        <v>9</v>
      </c>
      <c r="C5" s="2120"/>
      <c r="D5" s="4179" t="s">
        <v>616</v>
      </c>
      <c r="E5" s="4179"/>
      <c r="F5" s="4179"/>
      <c r="G5" s="4179"/>
      <c r="H5" s="4179"/>
      <c r="I5" s="4179"/>
      <c r="J5" s="4179"/>
      <c r="K5" s="4179"/>
      <c r="L5" s="4179"/>
      <c r="M5" s="4179"/>
      <c r="N5" s="4179"/>
      <c r="O5" s="4179"/>
      <c r="P5" s="4179"/>
      <c r="Q5" s="4179"/>
      <c r="R5" s="4179"/>
      <c r="S5" s="4179"/>
      <c r="T5" s="4179"/>
      <c r="U5" s="4179"/>
      <c r="V5" s="4179"/>
      <c r="W5" s="4179"/>
      <c r="X5" s="4179"/>
      <c r="Y5" s="4179"/>
      <c r="Z5" s="15"/>
      <c r="AA5" s="241"/>
      <c r="AB5" s="253"/>
      <c r="AC5" s="253"/>
      <c r="AD5" s="253"/>
      <c r="AE5" s="253"/>
      <c r="AF5" s="253"/>
      <c r="AG5" s="253"/>
      <c r="AH5" s="253"/>
      <c r="AI5" s="253"/>
      <c r="AJ5" s="253"/>
      <c r="AK5" s="253"/>
      <c r="AL5" s="25"/>
    </row>
    <row r="6" spans="1:67" ht="14.1" customHeight="1">
      <c r="A6" s="245"/>
      <c r="B6" s="14"/>
      <c r="C6" s="245"/>
      <c r="Q6" s="245"/>
      <c r="R6" s="257"/>
      <c r="S6" s="257"/>
      <c r="T6" s="1"/>
      <c r="U6" s="263"/>
      <c r="V6" s="263"/>
      <c r="W6" s="245"/>
      <c r="X6" s="245"/>
      <c r="Y6" s="1197"/>
      <c r="Z6" s="34"/>
      <c r="AA6" s="253"/>
      <c r="AB6" s="253"/>
      <c r="AC6" s="253"/>
      <c r="AD6" s="253"/>
      <c r="AE6" s="253"/>
      <c r="AF6" s="253"/>
      <c r="AG6" s="253"/>
      <c r="AH6" s="253"/>
      <c r="AI6" s="253"/>
      <c r="AJ6" s="253"/>
      <c r="AK6" s="253"/>
      <c r="AL6" s="25"/>
    </row>
    <row r="7" spans="1:67" ht="14.1" customHeight="1">
      <c r="A7" s="245"/>
      <c r="B7" s="2689" t="s">
        <v>451</v>
      </c>
      <c r="C7" s="2690"/>
      <c r="D7" s="2045" t="s">
        <v>892</v>
      </c>
      <c r="E7" s="2045"/>
      <c r="F7" s="2045"/>
      <c r="G7" s="2045"/>
      <c r="H7" s="2045"/>
      <c r="I7" s="2045"/>
      <c r="J7" s="2045"/>
      <c r="K7" s="2045"/>
      <c r="L7" s="2045"/>
      <c r="M7" s="2045"/>
      <c r="N7" s="2045"/>
      <c r="O7" s="2045"/>
      <c r="P7" s="2045"/>
      <c r="Q7" s="2045"/>
      <c r="R7" s="2045"/>
      <c r="S7" s="2045"/>
      <c r="T7" s="2045"/>
      <c r="U7" s="2045"/>
      <c r="V7" s="2045"/>
      <c r="W7" s="2045"/>
      <c r="X7" s="2045"/>
      <c r="Y7" s="2045"/>
      <c r="AA7" s="244" t="s">
        <v>124</v>
      </c>
      <c r="AB7" s="1851" t="s">
        <v>893</v>
      </c>
      <c r="AC7" s="1851"/>
      <c r="AD7" s="1851"/>
      <c r="AE7" s="1851"/>
      <c r="AF7" s="1851"/>
      <c r="AG7" s="1851"/>
      <c r="AH7" s="1851"/>
      <c r="AI7" s="1851"/>
      <c r="AJ7" s="1851"/>
      <c r="AK7" s="1851"/>
      <c r="AL7" s="25"/>
    </row>
    <row r="8" spans="1:67" ht="14.1" customHeight="1">
      <c r="A8" s="245"/>
      <c r="B8" s="14"/>
      <c r="AA8" s="239" t="s">
        <v>15</v>
      </c>
      <c r="AB8" s="1638" t="s">
        <v>438</v>
      </c>
      <c r="AC8" s="1638"/>
      <c r="AD8" s="1638"/>
      <c r="AE8" s="1638"/>
      <c r="AF8" s="1638"/>
      <c r="AG8" s="1638"/>
      <c r="AH8" s="1638"/>
      <c r="AI8" s="1638"/>
      <c r="AJ8" s="1638"/>
      <c r="AK8" s="1638"/>
      <c r="AL8" s="25"/>
    </row>
    <row r="9" spans="1:67" ht="14.1" customHeight="1">
      <c r="A9" s="245"/>
      <c r="B9" s="4128" t="s">
        <v>450</v>
      </c>
      <c r="C9" s="4129"/>
      <c r="D9" s="1641" t="s">
        <v>897</v>
      </c>
      <c r="E9" s="1641"/>
      <c r="F9" s="1641"/>
      <c r="G9" s="1641"/>
      <c r="H9" s="1641"/>
      <c r="I9" s="1641"/>
      <c r="J9" s="1641"/>
      <c r="K9" s="1641"/>
      <c r="L9" s="1641"/>
      <c r="M9" s="1641"/>
      <c r="N9" s="1641"/>
      <c r="O9" s="1641"/>
      <c r="P9" s="1641"/>
      <c r="Q9" s="1641"/>
      <c r="R9" s="1641"/>
      <c r="S9" s="1641"/>
      <c r="T9" s="1641"/>
      <c r="U9" s="1641"/>
      <c r="V9" s="1641"/>
      <c r="W9" s="1641"/>
      <c r="X9" s="1641"/>
      <c r="Y9" s="1641"/>
      <c r="AA9" s="244"/>
      <c r="AB9" s="1638"/>
      <c r="AC9" s="1638"/>
      <c r="AD9" s="1638"/>
      <c r="AE9" s="1638"/>
      <c r="AF9" s="1638"/>
      <c r="AG9" s="1638"/>
      <c r="AH9" s="1638"/>
      <c r="AI9" s="1638"/>
      <c r="AJ9" s="1638"/>
      <c r="AK9" s="1638"/>
      <c r="AL9" s="25"/>
    </row>
    <row r="10" spans="1:67" ht="14.1" customHeight="1">
      <c r="A10" s="245"/>
      <c r="B10" s="18"/>
      <c r="C10" s="470"/>
      <c r="D10" s="1641"/>
      <c r="E10" s="1641"/>
      <c r="F10" s="1641"/>
      <c r="G10" s="1641"/>
      <c r="H10" s="1641"/>
      <c r="I10" s="1641"/>
      <c r="J10" s="1641"/>
      <c r="K10" s="1641"/>
      <c r="L10" s="1641"/>
      <c r="M10" s="1641"/>
      <c r="N10" s="1641"/>
      <c r="O10" s="1641"/>
      <c r="P10" s="1641"/>
      <c r="Q10" s="1641"/>
      <c r="R10" s="1641"/>
      <c r="S10" s="1641"/>
      <c r="T10" s="1641"/>
      <c r="U10" s="1641"/>
      <c r="V10" s="1641"/>
      <c r="W10" s="1641"/>
      <c r="X10" s="1641"/>
      <c r="Y10" s="1641"/>
      <c r="AA10" s="239" t="s">
        <v>15</v>
      </c>
      <c r="AB10" s="1638" t="s">
        <v>894</v>
      </c>
      <c r="AC10" s="1638"/>
      <c r="AD10" s="1638"/>
      <c r="AE10" s="1638"/>
      <c r="AF10" s="1638"/>
      <c r="AG10" s="1638"/>
      <c r="AH10" s="1638"/>
      <c r="AI10" s="1638"/>
      <c r="AJ10" s="1638"/>
      <c r="AK10" s="1638"/>
      <c r="AL10" s="25"/>
    </row>
    <row r="11" spans="1:67" ht="14.1" customHeight="1">
      <c r="A11" s="245"/>
      <c r="B11" s="17"/>
      <c r="AA11" s="239"/>
      <c r="AB11" s="4122"/>
      <c r="AC11" s="4122"/>
      <c r="AD11" s="4122"/>
      <c r="AE11" s="4122"/>
      <c r="AF11" s="4122"/>
      <c r="AG11" s="4122"/>
      <c r="AH11" s="4122"/>
      <c r="AI11" s="4122"/>
      <c r="AJ11" s="4122"/>
      <c r="AK11" s="4122"/>
      <c r="AL11" s="25"/>
    </row>
    <row r="12" spans="1:67" ht="14.1" customHeight="1">
      <c r="A12" s="245"/>
      <c r="B12" s="4176" t="s">
        <v>445</v>
      </c>
      <c r="C12" s="4177"/>
      <c r="D12" s="1632" t="s">
        <v>617</v>
      </c>
      <c r="E12" s="1632"/>
      <c r="F12" s="1632"/>
      <c r="G12" s="1632"/>
      <c r="H12" s="1632"/>
      <c r="I12" s="1632"/>
      <c r="J12" s="1632"/>
      <c r="K12" s="1632"/>
      <c r="L12" s="1632"/>
      <c r="M12" s="1632"/>
      <c r="N12" s="1632"/>
      <c r="O12" s="1632"/>
      <c r="P12" s="1632"/>
      <c r="Q12" s="1632"/>
      <c r="R12" s="1632"/>
      <c r="S12" s="1632"/>
      <c r="T12" s="1632"/>
      <c r="U12" s="1632"/>
      <c r="V12" s="1632"/>
      <c r="W12" s="1632"/>
      <c r="X12" s="1632"/>
      <c r="Y12" s="1632"/>
      <c r="AA12" s="239" t="s">
        <v>15</v>
      </c>
      <c r="AB12" s="1638" t="s">
        <v>1597</v>
      </c>
      <c r="AC12" s="1638"/>
      <c r="AD12" s="1638"/>
      <c r="AE12" s="1638"/>
      <c r="AF12" s="1638"/>
      <c r="AG12" s="1638"/>
      <c r="AH12" s="1638"/>
      <c r="AI12" s="1638"/>
      <c r="AJ12" s="1638"/>
      <c r="AK12" s="1638"/>
      <c r="AL12" s="25"/>
    </row>
    <row r="13" spans="1:67" ht="14.1" customHeight="1">
      <c r="A13" s="245"/>
      <c r="B13" s="14"/>
      <c r="C13" s="245"/>
      <c r="D13" s="59"/>
      <c r="E13" s="59"/>
      <c r="F13" s="59"/>
      <c r="G13" s="59"/>
      <c r="H13" s="59"/>
      <c r="I13" s="59"/>
      <c r="J13" s="59"/>
      <c r="K13" s="59"/>
      <c r="L13" s="59"/>
      <c r="M13" s="59"/>
      <c r="N13" s="59"/>
      <c r="O13" s="59"/>
      <c r="P13" s="59"/>
      <c r="Q13" s="59"/>
      <c r="R13" s="59"/>
      <c r="S13" s="59"/>
      <c r="T13" s="59"/>
      <c r="U13" s="59"/>
      <c r="V13" s="59"/>
      <c r="W13" s="59"/>
      <c r="X13" s="59"/>
      <c r="Y13" s="59"/>
      <c r="AA13" s="244"/>
      <c r="AB13" s="1638"/>
      <c r="AC13" s="1638"/>
      <c r="AD13" s="1638"/>
      <c r="AE13" s="1638"/>
      <c r="AF13" s="1638"/>
      <c r="AG13" s="1638"/>
      <c r="AH13" s="1638"/>
      <c r="AI13" s="1638"/>
      <c r="AJ13" s="1638"/>
      <c r="AK13" s="1638"/>
      <c r="AL13" s="25"/>
    </row>
    <row r="14" spans="1:67" ht="14.1" customHeight="1">
      <c r="A14" s="245"/>
      <c r="B14" s="17"/>
      <c r="AA14" s="978"/>
      <c r="AB14" s="245"/>
      <c r="AC14" s="245"/>
      <c r="AD14" s="245"/>
      <c r="AE14" s="245"/>
      <c r="AF14" s="245"/>
      <c r="AG14" s="245"/>
      <c r="AH14" s="245"/>
      <c r="AI14" s="245"/>
      <c r="AJ14" s="245"/>
      <c r="AK14" s="245"/>
      <c r="AL14" s="25"/>
    </row>
    <row r="15" spans="1:67" ht="14.1" customHeight="1">
      <c r="B15" s="4128" t="s">
        <v>462</v>
      </c>
      <c r="C15" s="4129"/>
      <c r="D15" s="2045" t="s">
        <v>618</v>
      </c>
      <c r="E15" s="2045"/>
      <c r="F15" s="2045"/>
      <c r="G15" s="2045"/>
      <c r="H15" s="2045"/>
      <c r="I15" s="2045"/>
      <c r="J15" s="2045"/>
      <c r="K15" s="2045"/>
      <c r="L15" s="2045"/>
      <c r="M15" s="2045"/>
      <c r="N15" s="2045"/>
      <c r="O15" s="2045"/>
      <c r="P15" s="2045"/>
      <c r="Q15" s="2045"/>
      <c r="R15" s="2045"/>
      <c r="S15" s="2045"/>
      <c r="T15" s="2045"/>
      <c r="U15" s="2045"/>
      <c r="V15" s="2045"/>
      <c r="W15" s="2045"/>
      <c r="X15" s="2045"/>
      <c r="Y15" s="2045"/>
      <c r="AA15" s="239" t="s">
        <v>895</v>
      </c>
      <c r="AB15" s="1638" t="s">
        <v>896</v>
      </c>
      <c r="AC15" s="1638"/>
      <c r="AD15" s="1638"/>
      <c r="AE15" s="1638"/>
      <c r="AF15" s="1638"/>
      <c r="AG15" s="1638"/>
      <c r="AH15" s="1638"/>
      <c r="AI15" s="1638"/>
      <c r="AJ15" s="1638"/>
      <c r="AK15" s="1638"/>
      <c r="AL15" s="25"/>
      <c r="AP15" s="1191"/>
      <c r="AQ15" s="1191"/>
      <c r="AR15" s="1191"/>
      <c r="AS15" s="1191"/>
      <c r="AT15" s="1191"/>
      <c r="AU15" s="1191"/>
      <c r="AV15" s="1191"/>
      <c r="AW15" s="1191"/>
      <c r="AX15" s="1191"/>
      <c r="AY15" s="1191"/>
      <c r="AZ15" s="1191"/>
      <c r="BA15" s="1191"/>
      <c r="BB15" s="1191"/>
      <c r="BC15" s="1191"/>
      <c r="BD15" s="1191"/>
      <c r="BE15" s="1191"/>
      <c r="BF15" s="1191"/>
      <c r="BG15" s="1191"/>
      <c r="BH15" s="1191"/>
      <c r="BI15" s="1191"/>
      <c r="BJ15" s="1191"/>
      <c r="BK15" s="1191"/>
      <c r="BL15" s="1191"/>
      <c r="BM15" s="1191"/>
      <c r="BN15" s="1191"/>
      <c r="BO15" s="1191"/>
    </row>
    <row r="16" spans="1:67" ht="14.1" customHeight="1">
      <c r="A16" s="245"/>
      <c r="B16" s="14"/>
      <c r="C16" s="245"/>
      <c r="D16" s="1632" t="s">
        <v>287</v>
      </c>
      <c r="E16" s="1632"/>
      <c r="F16" s="1632"/>
      <c r="G16" s="1632"/>
      <c r="H16" s="1632"/>
      <c r="I16" s="1632"/>
      <c r="J16" s="1632"/>
      <c r="K16" s="1632"/>
      <c r="L16" s="1632"/>
      <c r="M16" s="1632"/>
      <c r="N16" s="1632"/>
      <c r="O16" s="1632"/>
      <c r="P16" s="1632"/>
      <c r="Q16" s="1632"/>
      <c r="R16" s="1632"/>
      <c r="S16" s="1632"/>
      <c r="T16" s="1632"/>
      <c r="U16" s="1632"/>
      <c r="V16" s="1632"/>
      <c r="W16" s="1632"/>
      <c r="X16" s="1632"/>
      <c r="Y16" s="1632"/>
      <c r="AA16" s="244"/>
      <c r="AB16" s="1638"/>
      <c r="AC16" s="1638"/>
      <c r="AD16" s="1638"/>
      <c r="AE16" s="1638"/>
      <c r="AF16" s="1638"/>
      <c r="AG16" s="1638"/>
      <c r="AH16" s="1638"/>
      <c r="AI16" s="1638"/>
      <c r="AJ16" s="1638"/>
      <c r="AK16" s="1638"/>
      <c r="AL16" s="25"/>
      <c r="AP16" s="1191"/>
      <c r="AQ16" s="1191"/>
      <c r="AR16" s="1191"/>
      <c r="AS16" s="1191"/>
      <c r="AT16" s="1191"/>
      <c r="AU16" s="1191"/>
      <c r="AV16" s="1191"/>
      <c r="AW16" s="1191"/>
      <c r="AX16" s="1191"/>
      <c r="AY16" s="1191"/>
      <c r="AZ16" s="1191"/>
      <c r="BA16" s="1191"/>
      <c r="BB16" s="1191"/>
      <c r="BC16" s="1191"/>
      <c r="BD16" s="1191"/>
      <c r="BE16" s="1191"/>
      <c r="BF16" s="1191"/>
      <c r="BG16" s="1191"/>
      <c r="BH16" s="1191"/>
      <c r="BI16" s="1191"/>
      <c r="BJ16" s="1191"/>
      <c r="BK16" s="1191"/>
      <c r="BL16" s="1191"/>
      <c r="BM16" s="1191"/>
      <c r="BN16" s="1191"/>
      <c r="BO16" s="1191"/>
    </row>
    <row r="17" spans="1:67" ht="14.1" customHeight="1">
      <c r="A17" s="245"/>
      <c r="B17" s="17"/>
      <c r="D17" s="228" t="s">
        <v>36</v>
      </c>
      <c r="E17" s="1632" t="s">
        <v>1399</v>
      </c>
      <c r="F17" s="1632"/>
      <c r="G17" s="1632"/>
      <c r="H17" s="1632"/>
      <c r="I17" s="1632"/>
      <c r="J17" s="1632"/>
      <c r="K17" s="1632"/>
      <c r="L17" s="1632"/>
      <c r="M17" s="1632"/>
      <c r="N17" s="1632"/>
      <c r="O17" s="1632"/>
      <c r="P17" s="1632"/>
      <c r="Q17" s="1632"/>
      <c r="R17" s="1632"/>
      <c r="S17" s="1632"/>
      <c r="T17" s="1632"/>
      <c r="U17" s="1632"/>
      <c r="V17" s="1632"/>
      <c r="W17" s="1632"/>
      <c r="X17" s="1632"/>
      <c r="Y17" s="1632"/>
      <c r="AA17" s="10"/>
      <c r="AB17" s="1638"/>
      <c r="AC17" s="1638"/>
      <c r="AD17" s="1638"/>
      <c r="AE17" s="1638"/>
      <c r="AF17" s="1638"/>
      <c r="AG17" s="1638"/>
      <c r="AH17" s="1638"/>
      <c r="AI17" s="1638"/>
      <c r="AJ17" s="1638"/>
      <c r="AK17" s="1638"/>
      <c r="AL17" s="25"/>
      <c r="AP17" s="1191"/>
      <c r="AQ17" s="1191"/>
      <c r="AR17" s="1191"/>
      <c r="AS17" s="1191"/>
      <c r="AT17" s="1191"/>
      <c r="AU17" s="1191"/>
      <c r="AV17" s="1191"/>
      <c r="AW17" s="1191"/>
      <c r="AX17" s="1191"/>
      <c r="AY17" s="1191"/>
      <c r="AZ17" s="1191"/>
      <c r="BA17" s="1191"/>
      <c r="BB17" s="1191"/>
      <c r="BC17" s="1191"/>
      <c r="BD17" s="1191"/>
      <c r="BE17" s="1191"/>
      <c r="BF17" s="1191"/>
      <c r="BG17" s="1191"/>
      <c r="BH17" s="1191"/>
      <c r="BI17" s="1191"/>
      <c r="BJ17" s="1191"/>
      <c r="BK17" s="1191"/>
      <c r="BL17" s="1191"/>
      <c r="BM17" s="1191"/>
      <c r="BN17" s="1191"/>
      <c r="BO17" s="1191"/>
    </row>
    <row r="18" spans="1:67" ht="14.1" customHeight="1">
      <c r="A18" s="245"/>
      <c r="B18" s="14"/>
      <c r="C18" s="245"/>
      <c r="AA18" s="10"/>
      <c r="AB18" s="1638"/>
      <c r="AC18" s="1638"/>
      <c r="AD18" s="1638"/>
      <c r="AE18" s="1638"/>
      <c r="AF18" s="1638"/>
      <c r="AG18" s="1638"/>
      <c r="AH18" s="1638"/>
      <c r="AI18" s="1638"/>
      <c r="AJ18" s="1638"/>
      <c r="AK18" s="1638"/>
      <c r="AL18" s="25"/>
      <c r="AP18" s="1191"/>
      <c r="AQ18" s="1191"/>
      <c r="AR18" s="1191"/>
      <c r="AS18" s="1191"/>
      <c r="AT18" s="1191"/>
      <c r="AU18" s="1191"/>
      <c r="AV18" s="1191"/>
      <c r="AW18" s="1191"/>
      <c r="AX18" s="1191"/>
      <c r="AY18" s="1191"/>
      <c r="AZ18" s="1191"/>
      <c r="BA18" s="1191"/>
      <c r="BB18" s="1191"/>
      <c r="BC18" s="1191"/>
      <c r="BD18" s="1191"/>
      <c r="BE18" s="1191"/>
      <c r="BF18" s="1191"/>
      <c r="BG18" s="1191"/>
      <c r="BH18" s="1191"/>
      <c r="BI18" s="1191"/>
      <c r="BJ18" s="1191"/>
      <c r="BK18" s="1191"/>
      <c r="BL18" s="1191"/>
      <c r="BM18" s="1191"/>
      <c r="BN18" s="1191"/>
      <c r="BO18" s="1191"/>
    </row>
    <row r="19" spans="1:67" ht="14.1" customHeight="1">
      <c r="A19" s="245"/>
      <c r="B19" s="17"/>
      <c r="Z19" s="446"/>
      <c r="AA19" s="239" t="s">
        <v>499</v>
      </c>
      <c r="AB19" s="1638" t="s">
        <v>288</v>
      </c>
      <c r="AC19" s="1638"/>
      <c r="AD19" s="1638"/>
      <c r="AE19" s="1638"/>
      <c r="AF19" s="1638"/>
      <c r="AG19" s="1638"/>
      <c r="AH19" s="1638"/>
      <c r="AI19" s="1638"/>
      <c r="AJ19" s="1638"/>
      <c r="AK19" s="1638"/>
      <c r="AL19" s="25"/>
    </row>
    <row r="20" spans="1:67" ht="14.1" customHeight="1">
      <c r="A20" s="245"/>
      <c r="B20" s="14"/>
      <c r="D20" s="228" t="s">
        <v>33</v>
      </c>
      <c r="E20" s="1667" t="s">
        <v>619</v>
      </c>
      <c r="F20" s="1667"/>
      <c r="G20" s="1667"/>
      <c r="H20" s="1667"/>
      <c r="I20" s="1667"/>
      <c r="J20" s="1667"/>
      <c r="K20" s="1667"/>
      <c r="L20" s="1667"/>
      <c r="M20" s="1667"/>
      <c r="N20" s="1667"/>
      <c r="O20" s="1667"/>
      <c r="P20" s="1667"/>
      <c r="Q20" s="1667"/>
      <c r="R20" s="1667"/>
      <c r="S20" s="1667"/>
      <c r="T20" s="1667"/>
      <c r="U20" s="1667"/>
      <c r="V20" s="1667"/>
      <c r="W20" s="1667"/>
      <c r="X20" s="1667"/>
      <c r="Y20" s="1667"/>
      <c r="Z20" s="264"/>
      <c r="AA20" s="169"/>
      <c r="AB20" s="2801"/>
      <c r="AC20" s="2801"/>
      <c r="AD20" s="2801"/>
      <c r="AE20" s="2801"/>
      <c r="AF20" s="2801"/>
      <c r="AG20" s="2801"/>
      <c r="AH20" s="2801"/>
      <c r="AI20" s="2801"/>
      <c r="AJ20" s="2801"/>
      <c r="AK20" s="2801"/>
      <c r="AL20" s="25"/>
    </row>
    <row r="21" spans="1:67" ht="14.1" customHeight="1">
      <c r="A21" s="245"/>
      <c r="B21" s="17"/>
      <c r="D21" s="1645" t="s">
        <v>78</v>
      </c>
      <c r="E21" s="1646"/>
      <c r="F21" s="1646"/>
      <c r="G21" s="1646"/>
      <c r="H21" s="1646"/>
      <c r="I21" s="1646"/>
      <c r="J21" s="1645" t="s">
        <v>88</v>
      </c>
      <c r="K21" s="1646"/>
      <c r="L21" s="1646"/>
      <c r="M21" s="1646"/>
      <c r="N21" s="1645" t="s">
        <v>89</v>
      </c>
      <c r="O21" s="1646"/>
      <c r="P21" s="1646"/>
      <c r="Q21" s="1646"/>
      <c r="R21" s="1646"/>
      <c r="S21" s="1646"/>
      <c r="T21" s="1646"/>
      <c r="U21" s="1646"/>
      <c r="V21" s="1646"/>
      <c r="W21" s="1865" t="s">
        <v>90</v>
      </c>
      <c r="X21" s="1865"/>
      <c r="Y21" s="1865"/>
      <c r="Z21" s="1865"/>
      <c r="AA21" s="1865"/>
      <c r="AB21" s="1865"/>
      <c r="AC21" s="1865"/>
      <c r="AD21" s="1865"/>
      <c r="AE21" s="1865"/>
      <c r="AF21" s="2968" t="s">
        <v>1309</v>
      </c>
      <c r="AG21" s="2969"/>
      <c r="AH21" s="2969"/>
      <c r="AI21" s="2969"/>
      <c r="AJ21" s="2969"/>
      <c r="AK21" s="2970"/>
      <c r="AL21" s="25"/>
    </row>
    <row r="22" spans="1:67" ht="14.1" customHeight="1">
      <c r="A22" s="245"/>
      <c r="B22" s="17"/>
      <c r="C22" s="228"/>
      <c r="D22" s="1884"/>
      <c r="E22" s="1779"/>
      <c r="F22" s="1779"/>
      <c r="G22" s="1779"/>
      <c r="H22" s="1779"/>
      <c r="I22" s="1779"/>
      <c r="J22" s="1648"/>
      <c r="K22" s="1649"/>
      <c r="L22" s="1649"/>
      <c r="M22" s="1649"/>
      <c r="N22" s="1648"/>
      <c r="O22" s="1649"/>
      <c r="P22" s="1649"/>
      <c r="Q22" s="1649"/>
      <c r="R22" s="1649"/>
      <c r="S22" s="1649"/>
      <c r="T22" s="1649"/>
      <c r="U22" s="1649"/>
      <c r="V22" s="1649"/>
      <c r="W22" s="4178"/>
      <c r="X22" s="4178"/>
      <c r="Y22" s="4178"/>
      <c r="Z22" s="4178"/>
      <c r="AA22" s="4178"/>
      <c r="AB22" s="4178"/>
      <c r="AC22" s="4178"/>
      <c r="AD22" s="4178"/>
      <c r="AE22" s="4178"/>
      <c r="AF22" s="2971"/>
      <c r="AG22" s="2972"/>
      <c r="AH22" s="2972"/>
      <c r="AI22" s="2972"/>
      <c r="AJ22" s="2972"/>
      <c r="AK22" s="2973"/>
      <c r="AL22" s="25"/>
    </row>
    <row r="23" spans="1:67" ht="14.1" customHeight="1">
      <c r="A23" s="245"/>
      <c r="B23" s="14"/>
      <c r="C23" s="228"/>
      <c r="D23" s="4180"/>
      <c r="E23" s="4181"/>
      <c r="F23" s="4181"/>
      <c r="G23" s="4181"/>
      <c r="H23" s="4181"/>
      <c r="I23" s="4182"/>
      <c r="J23" s="2331"/>
      <c r="K23" s="2332"/>
      <c r="L23" s="2332"/>
      <c r="M23" s="2332"/>
      <c r="N23" s="4186"/>
      <c r="O23" s="4187"/>
      <c r="P23" s="4187"/>
      <c r="Q23" s="4187"/>
      <c r="R23" s="4187"/>
      <c r="S23" s="4187"/>
      <c r="T23" s="4187"/>
      <c r="U23" s="4187"/>
      <c r="V23" s="4187"/>
      <c r="W23" s="4190"/>
      <c r="X23" s="4190"/>
      <c r="Y23" s="4190"/>
      <c r="Z23" s="4190"/>
      <c r="AA23" s="4190"/>
      <c r="AB23" s="4190"/>
      <c r="AC23" s="4190"/>
      <c r="AD23" s="4190"/>
      <c r="AE23" s="4190"/>
      <c r="AF23" s="4192"/>
      <c r="AG23" s="4027"/>
      <c r="AH23" s="4027"/>
      <c r="AI23" s="4027"/>
      <c r="AJ23" s="4027"/>
      <c r="AK23" s="4028"/>
      <c r="AL23" s="25"/>
    </row>
    <row r="24" spans="1:67" ht="14.1" customHeight="1">
      <c r="A24" s="245"/>
      <c r="B24" s="981"/>
      <c r="C24" s="245"/>
      <c r="D24" s="4183"/>
      <c r="E24" s="4184"/>
      <c r="F24" s="4184"/>
      <c r="G24" s="4184"/>
      <c r="H24" s="4184"/>
      <c r="I24" s="4185"/>
      <c r="J24" s="2777"/>
      <c r="K24" s="2778"/>
      <c r="L24" s="2778"/>
      <c r="M24" s="2778"/>
      <c r="N24" s="4188"/>
      <c r="O24" s="4189"/>
      <c r="P24" s="4189"/>
      <c r="Q24" s="4189"/>
      <c r="R24" s="4189"/>
      <c r="S24" s="4189"/>
      <c r="T24" s="4189"/>
      <c r="U24" s="4189"/>
      <c r="V24" s="4189"/>
      <c r="W24" s="4191"/>
      <c r="X24" s="4191"/>
      <c r="Y24" s="4191"/>
      <c r="Z24" s="4191"/>
      <c r="AA24" s="4191"/>
      <c r="AB24" s="4191"/>
      <c r="AC24" s="4191"/>
      <c r="AD24" s="4191"/>
      <c r="AE24" s="4191"/>
      <c r="AF24" s="4193"/>
      <c r="AG24" s="3146"/>
      <c r="AH24" s="3146"/>
      <c r="AI24" s="3146"/>
      <c r="AJ24" s="3146"/>
      <c r="AK24" s="4194"/>
      <c r="AL24" s="25"/>
    </row>
    <row r="25" spans="1:67" ht="14.1" customHeight="1">
      <c r="A25" s="245"/>
      <c r="B25" s="14"/>
      <c r="D25" s="4195"/>
      <c r="E25" s="4196"/>
      <c r="F25" s="4196"/>
      <c r="G25" s="4196"/>
      <c r="H25" s="4196"/>
      <c r="I25" s="4197"/>
      <c r="J25" s="2768"/>
      <c r="K25" s="2769"/>
      <c r="L25" s="2769"/>
      <c r="M25" s="2769"/>
      <c r="N25" s="4201"/>
      <c r="O25" s="4202"/>
      <c r="P25" s="4202"/>
      <c r="Q25" s="4202"/>
      <c r="R25" s="4202"/>
      <c r="S25" s="4202"/>
      <c r="T25" s="4202"/>
      <c r="U25" s="4202"/>
      <c r="V25" s="4202"/>
      <c r="W25" s="4205"/>
      <c r="X25" s="4205"/>
      <c r="Y25" s="4205"/>
      <c r="Z25" s="4205"/>
      <c r="AA25" s="4205"/>
      <c r="AB25" s="4205"/>
      <c r="AC25" s="4205"/>
      <c r="AD25" s="4205"/>
      <c r="AE25" s="4205"/>
      <c r="AF25" s="4207"/>
      <c r="AG25" s="4208"/>
      <c r="AH25" s="4208"/>
      <c r="AI25" s="4208"/>
      <c r="AJ25" s="4208"/>
      <c r="AK25" s="4209"/>
      <c r="AL25" s="25"/>
    </row>
    <row r="26" spans="1:67" ht="14.1" customHeight="1">
      <c r="A26" s="245"/>
      <c r="B26" s="14"/>
      <c r="D26" s="4198"/>
      <c r="E26" s="4199"/>
      <c r="F26" s="4199"/>
      <c r="G26" s="4199"/>
      <c r="H26" s="4199"/>
      <c r="I26" s="4200"/>
      <c r="J26" s="2334"/>
      <c r="K26" s="2335"/>
      <c r="L26" s="2335"/>
      <c r="M26" s="2335"/>
      <c r="N26" s="4203"/>
      <c r="O26" s="4204"/>
      <c r="P26" s="4204"/>
      <c r="Q26" s="4204"/>
      <c r="R26" s="4204"/>
      <c r="S26" s="4204"/>
      <c r="T26" s="4204"/>
      <c r="U26" s="4204"/>
      <c r="V26" s="4204"/>
      <c r="W26" s="4206"/>
      <c r="X26" s="4206"/>
      <c r="Y26" s="4206"/>
      <c r="Z26" s="4206"/>
      <c r="AA26" s="4206"/>
      <c r="AB26" s="4206"/>
      <c r="AC26" s="4206"/>
      <c r="AD26" s="4206"/>
      <c r="AE26" s="4206"/>
      <c r="AF26" s="4210"/>
      <c r="AG26" s="4044"/>
      <c r="AH26" s="4044"/>
      <c r="AI26" s="4044"/>
      <c r="AJ26" s="4044"/>
      <c r="AK26" s="4045"/>
      <c r="AL26" s="25"/>
    </row>
    <row r="27" spans="1:67" ht="14.1" customHeight="1">
      <c r="A27" s="245"/>
      <c r="B27" s="17"/>
      <c r="AA27" s="1201"/>
      <c r="AL27" s="25"/>
    </row>
    <row r="28" spans="1:67" ht="14.1" customHeight="1">
      <c r="A28" s="245"/>
      <c r="B28" s="4128" t="s">
        <v>437</v>
      </c>
      <c r="C28" s="4129"/>
      <c r="D28" s="2045" t="s">
        <v>831</v>
      </c>
      <c r="E28" s="2045"/>
      <c r="F28" s="2045"/>
      <c r="G28" s="2045"/>
      <c r="H28" s="2045"/>
      <c r="I28" s="2045"/>
      <c r="J28" s="2045"/>
      <c r="K28" s="2045"/>
      <c r="L28" s="2045"/>
      <c r="M28" s="2045"/>
      <c r="N28" s="2045"/>
      <c r="O28" s="2045"/>
      <c r="P28" s="2045"/>
      <c r="Q28" s="2045"/>
      <c r="R28" s="2045"/>
      <c r="S28" s="2045"/>
      <c r="T28" s="2045"/>
      <c r="U28" s="2045"/>
      <c r="V28" s="2045"/>
      <c r="W28" s="2045"/>
      <c r="X28" s="2045"/>
      <c r="Y28" s="2045"/>
      <c r="AA28" s="239" t="s">
        <v>15</v>
      </c>
      <c r="AB28" s="1638" t="s">
        <v>579</v>
      </c>
      <c r="AC28" s="1638"/>
      <c r="AD28" s="1638"/>
      <c r="AE28" s="1638"/>
      <c r="AF28" s="1638"/>
      <c r="AG28" s="1638"/>
      <c r="AH28" s="1638"/>
      <c r="AI28" s="1638"/>
      <c r="AJ28" s="1638"/>
      <c r="AK28" s="1638"/>
      <c r="AL28" s="25"/>
    </row>
    <row r="29" spans="1:67" ht="14.1" customHeight="1">
      <c r="A29" s="245"/>
      <c r="B29" s="17"/>
      <c r="C29" s="231"/>
      <c r="D29" s="228" t="s">
        <v>36</v>
      </c>
      <c r="E29" s="1632" t="s">
        <v>620</v>
      </c>
      <c r="F29" s="1632"/>
      <c r="G29" s="1632"/>
      <c r="H29" s="1632"/>
      <c r="I29" s="1632"/>
      <c r="J29" s="1632"/>
      <c r="K29" s="1632"/>
      <c r="L29" s="1632"/>
      <c r="M29" s="1632"/>
      <c r="N29" s="1632"/>
      <c r="O29" s="1632"/>
      <c r="P29" s="1632"/>
      <c r="Q29" s="1632"/>
      <c r="R29" s="1632"/>
      <c r="S29" s="1632"/>
      <c r="T29" s="1632"/>
      <c r="U29" s="1632"/>
      <c r="V29" s="1632"/>
      <c r="W29" s="1632"/>
      <c r="X29" s="1632"/>
      <c r="Y29" s="1632"/>
      <c r="Z29" s="1632"/>
      <c r="AA29" s="157"/>
      <c r="AB29" s="1638"/>
      <c r="AC29" s="1638"/>
      <c r="AD29" s="1638"/>
      <c r="AE29" s="1638"/>
      <c r="AF29" s="1638"/>
      <c r="AG29" s="1638"/>
      <c r="AH29" s="1638"/>
      <c r="AI29" s="1638"/>
      <c r="AJ29" s="1638"/>
      <c r="AK29" s="1638"/>
      <c r="AL29" s="25"/>
    </row>
    <row r="30" spans="1:67" ht="14.1" customHeight="1">
      <c r="A30" s="245"/>
      <c r="B30" s="17"/>
      <c r="D30" s="1645"/>
      <c r="E30" s="1646"/>
      <c r="F30" s="1646"/>
      <c r="G30" s="1646"/>
      <c r="H30" s="1646"/>
      <c r="I30" s="1646"/>
      <c r="J30" s="1646"/>
      <c r="K30" s="1647"/>
      <c r="L30" s="1852" t="s">
        <v>621</v>
      </c>
      <c r="M30" s="1853"/>
      <c r="N30" s="1853"/>
      <c r="O30" s="1853"/>
      <c r="P30" s="1853"/>
      <c r="Q30" s="1853"/>
      <c r="R30" s="1853"/>
      <c r="S30" s="1852" t="s">
        <v>622</v>
      </c>
      <c r="T30" s="1853"/>
      <c r="U30" s="1853"/>
      <c r="V30" s="1853"/>
      <c r="W30" s="1853"/>
      <c r="X30" s="1853"/>
      <c r="Y30" s="1854"/>
      <c r="AA30" s="11"/>
      <c r="AB30" s="1638" t="s">
        <v>767</v>
      </c>
      <c r="AC30" s="1638"/>
      <c r="AD30" s="1638"/>
      <c r="AE30" s="1638"/>
      <c r="AF30" s="1638"/>
      <c r="AG30" s="1638"/>
      <c r="AH30" s="1638"/>
      <c r="AI30" s="1638"/>
      <c r="AJ30" s="1638"/>
      <c r="AK30" s="1638"/>
      <c r="AL30" s="25"/>
    </row>
    <row r="31" spans="1:67" ht="14.1" customHeight="1">
      <c r="A31" s="245"/>
      <c r="B31" s="17"/>
      <c r="C31" s="231"/>
      <c r="D31" s="1648"/>
      <c r="E31" s="1649"/>
      <c r="F31" s="1649"/>
      <c r="G31" s="1649"/>
      <c r="H31" s="1649"/>
      <c r="I31" s="1649"/>
      <c r="J31" s="1649"/>
      <c r="K31" s="1650"/>
      <c r="L31" s="1852" t="s">
        <v>121</v>
      </c>
      <c r="M31" s="1853"/>
      <c r="N31" s="1853"/>
      <c r="O31" s="1854"/>
      <c r="P31" s="1852" t="s">
        <v>125</v>
      </c>
      <c r="Q31" s="1853"/>
      <c r="R31" s="1854"/>
      <c r="S31" s="1852" t="s">
        <v>121</v>
      </c>
      <c r="T31" s="1853"/>
      <c r="U31" s="1853"/>
      <c r="V31" s="1854"/>
      <c r="W31" s="1852" t="s">
        <v>125</v>
      </c>
      <c r="X31" s="1853"/>
      <c r="Y31" s="1854"/>
      <c r="AA31" s="11"/>
      <c r="AB31" s="1638"/>
      <c r="AC31" s="1638"/>
      <c r="AD31" s="1638"/>
      <c r="AE31" s="1638"/>
      <c r="AF31" s="1638"/>
      <c r="AG31" s="1638"/>
      <c r="AH31" s="1638"/>
      <c r="AI31" s="1638"/>
      <c r="AJ31" s="1638"/>
      <c r="AK31" s="1638"/>
      <c r="AL31" s="25"/>
    </row>
    <row r="32" spans="1:67" ht="14.1" customHeight="1">
      <c r="A32" s="245"/>
      <c r="B32" s="14"/>
      <c r="C32" s="231"/>
      <c r="D32" s="1645" t="s">
        <v>117</v>
      </c>
      <c r="E32" s="1646"/>
      <c r="F32" s="1646"/>
      <c r="G32" s="1646"/>
      <c r="H32" s="1646"/>
      <c r="I32" s="1646"/>
      <c r="J32" s="1646"/>
      <c r="K32" s="1647"/>
      <c r="L32" s="4173"/>
      <c r="M32" s="4174"/>
      <c r="N32" s="4174"/>
      <c r="O32" s="4175"/>
      <c r="P32" s="4167"/>
      <c r="Q32" s="4168"/>
      <c r="R32" s="4169"/>
      <c r="S32" s="4173"/>
      <c r="T32" s="4174"/>
      <c r="U32" s="4174"/>
      <c r="V32" s="4175"/>
      <c r="W32" s="4167"/>
      <c r="X32" s="4168"/>
      <c r="Y32" s="4169"/>
      <c r="AA32" s="11"/>
      <c r="AB32" s="1638"/>
      <c r="AC32" s="1638"/>
      <c r="AD32" s="1638"/>
      <c r="AE32" s="1638"/>
      <c r="AF32" s="1638"/>
      <c r="AG32" s="1638"/>
      <c r="AH32" s="1638"/>
      <c r="AI32" s="1638"/>
      <c r="AJ32" s="1638"/>
      <c r="AK32" s="1638"/>
      <c r="AL32" s="25"/>
    </row>
    <row r="33" spans="1:38" ht="14.1" customHeight="1">
      <c r="A33" s="245"/>
      <c r="B33" s="17"/>
      <c r="D33" s="2127"/>
      <c r="E33" s="1969"/>
      <c r="F33" s="1969"/>
      <c r="G33" s="1969"/>
      <c r="H33" s="1969"/>
      <c r="I33" s="1969"/>
      <c r="J33" s="1969"/>
      <c r="K33" s="2102"/>
      <c r="L33" s="4145"/>
      <c r="M33" s="4146"/>
      <c r="N33" s="4146"/>
      <c r="O33" s="4147"/>
      <c r="P33" s="4151"/>
      <c r="Q33" s="4152"/>
      <c r="R33" s="4153"/>
      <c r="S33" s="4145"/>
      <c r="T33" s="4146"/>
      <c r="U33" s="4146"/>
      <c r="V33" s="4147"/>
      <c r="W33" s="4151"/>
      <c r="X33" s="4152"/>
      <c r="Y33" s="4153"/>
      <c r="AA33" s="244" t="s">
        <v>15</v>
      </c>
      <c r="AB33" s="3970" t="s">
        <v>1176</v>
      </c>
      <c r="AC33" s="3970"/>
      <c r="AD33" s="3970"/>
      <c r="AE33" s="3970"/>
      <c r="AF33" s="3970"/>
      <c r="AG33" s="3970"/>
      <c r="AH33" s="3970"/>
      <c r="AI33" s="3970"/>
      <c r="AJ33" s="3970"/>
      <c r="AK33" s="3970"/>
      <c r="AL33" s="25"/>
    </row>
    <row r="34" spans="1:38" ht="14.1" customHeight="1">
      <c r="A34" s="245"/>
      <c r="B34" s="17"/>
      <c r="D34" s="2108" t="s">
        <v>118</v>
      </c>
      <c r="E34" s="1956"/>
      <c r="F34" s="1956"/>
      <c r="G34" s="1956"/>
      <c r="H34" s="1956"/>
      <c r="I34" s="1956"/>
      <c r="J34" s="1956"/>
      <c r="K34" s="2128"/>
      <c r="L34" s="4157"/>
      <c r="M34" s="4158"/>
      <c r="N34" s="4158"/>
      <c r="O34" s="4159"/>
      <c r="P34" s="4160"/>
      <c r="Q34" s="4161"/>
      <c r="R34" s="4162"/>
      <c r="S34" s="4157"/>
      <c r="T34" s="4158"/>
      <c r="U34" s="4158"/>
      <c r="V34" s="4159"/>
      <c r="W34" s="4160"/>
      <c r="X34" s="4161"/>
      <c r="Y34" s="4162"/>
      <c r="AA34" s="239" t="s">
        <v>15</v>
      </c>
      <c r="AB34" s="1638" t="s">
        <v>989</v>
      </c>
      <c r="AC34" s="1638"/>
      <c r="AD34" s="1638"/>
      <c r="AE34" s="1638"/>
      <c r="AF34" s="1638"/>
      <c r="AG34" s="1638"/>
      <c r="AH34" s="1638"/>
      <c r="AI34" s="1638"/>
      <c r="AJ34" s="1638"/>
      <c r="AK34" s="1638"/>
      <c r="AL34" s="25"/>
    </row>
    <row r="35" spans="1:38" ht="14.1" customHeight="1">
      <c r="A35" s="245"/>
      <c r="B35" s="17"/>
      <c r="D35" s="2127"/>
      <c r="E35" s="1969"/>
      <c r="F35" s="1969"/>
      <c r="G35" s="1969"/>
      <c r="H35" s="1969"/>
      <c r="I35" s="1969"/>
      <c r="J35" s="1969"/>
      <c r="K35" s="2102"/>
      <c r="L35" s="4157"/>
      <c r="M35" s="4158"/>
      <c r="N35" s="4158"/>
      <c r="O35" s="4159"/>
      <c r="P35" s="4160"/>
      <c r="Q35" s="4161"/>
      <c r="R35" s="4162"/>
      <c r="S35" s="4157"/>
      <c r="T35" s="4158"/>
      <c r="U35" s="4158"/>
      <c r="V35" s="4159"/>
      <c r="W35" s="4160"/>
      <c r="X35" s="4161"/>
      <c r="Y35" s="4162"/>
      <c r="AA35" s="239"/>
      <c r="AB35" s="1638"/>
      <c r="AC35" s="1638"/>
      <c r="AD35" s="1638"/>
      <c r="AE35" s="1638"/>
      <c r="AF35" s="1638"/>
      <c r="AG35" s="1638"/>
      <c r="AH35" s="1638"/>
      <c r="AI35" s="1638"/>
      <c r="AJ35" s="1638"/>
      <c r="AK35" s="1638"/>
      <c r="AL35" s="25"/>
    </row>
    <row r="36" spans="1:38" ht="14.1" customHeight="1">
      <c r="A36" s="245"/>
      <c r="B36" s="17"/>
      <c r="D36" s="2108" t="s">
        <v>119</v>
      </c>
      <c r="E36" s="1956"/>
      <c r="F36" s="1956"/>
      <c r="G36" s="1956"/>
      <c r="H36" s="1956"/>
      <c r="I36" s="1956"/>
      <c r="J36" s="1956"/>
      <c r="K36" s="2128"/>
      <c r="L36" s="4157"/>
      <c r="M36" s="4158"/>
      <c r="N36" s="4158"/>
      <c r="O36" s="4159"/>
      <c r="P36" s="4160"/>
      <c r="Q36" s="4161"/>
      <c r="R36" s="4162"/>
      <c r="S36" s="4157"/>
      <c r="T36" s="4158"/>
      <c r="U36" s="4158"/>
      <c r="V36" s="4159"/>
      <c r="W36" s="4160"/>
      <c r="X36" s="4161"/>
      <c r="Y36" s="4162"/>
      <c r="AA36" s="157"/>
      <c r="AB36" s="1638"/>
      <c r="AC36" s="1638"/>
      <c r="AD36" s="1638"/>
      <c r="AE36" s="1638"/>
      <c r="AF36" s="1638"/>
      <c r="AG36" s="1638"/>
      <c r="AH36" s="1638"/>
      <c r="AI36" s="1638"/>
      <c r="AJ36" s="1638"/>
      <c r="AK36" s="1638"/>
      <c r="AL36" s="159"/>
    </row>
    <row r="37" spans="1:38" ht="14.1" customHeight="1">
      <c r="A37" s="245"/>
      <c r="B37" s="17"/>
      <c r="D37" s="2127"/>
      <c r="E37" s="1969"/>
      <c r="F37" s="1969"/>
      <c r="G37" s="1969"/>
      <c r="H37" s="1969"/>
      <c r="I37" s="1969"/>
      <c r="J37" s="1969"/>
      <c r="K37" s="2102"/>
      <c r="L37" s="4157"/>
      <c r="M37" s="4158"/>
      <c r="N37" s="4158"/>
      <c r="O37" s="4159"/>
      <c r="P37" s="4160"/>
      <c r="Q37" s="4161"/>
      <c r="R37" s="4162"/>
      <c r="S37" s="4157"/>
      <c r="T37" s="4158"/>
      <c r="U37" s="4158"/>
      <c r="V37" s="4159"/>
      <c r="W37" s="4160"/>
      <c r="X37" s="4161"/>
      <c r="Y37" s="4162"/>
      <c r="AA37" s="157"/>
      <c r="AB37" s="1638"/>
      <c r="AC37" s="1638"/>
      <c r="AD37" s="1638"/>
      <c r="AE37" s="1638"/>
      <c r="AF37" s="1638"/>
      <c r="AG37" s="1638"/>
      <c r="AH37" s="1638"/>
      <c r="AI37" s="1638"/>
      <c r="AJ37" s="1638"/>
      <c r="AK37" s="1638"/>
      <c r="AL37" s="159"/>
    </row>
    <row r="38" spans="1:38" ht="14.1" customHeight="1">
      <c r="A38" s="245"/>
      <c r="B38" s="17"/>
      <c r="D38" s="4142" t="s">
        <v>120</v>
      </c>
      <c r="E38" s="4143"/>
      <c r="F38" s="4143"/>
      <c r="G38" s="4143"/>
      <c r="H38" s="4143"/>
      <c r="I38" s="4143"/>
      <c r="J38" s="4143"/>
      <c r="K38" s="4144"/>
      <c r="L38" s="4145"/>
      <c r="M38" s="4146"/>
      <c r="N38" s="4146"/>
      <c r="O38" s="4147"/>
      <c r="P38" s="4151"/>
      <c r="Q38" s="4152"/>
      <c r="R38" s="4153"/>
      <c r="S38" s="4145"/>
      <c r="T38" s="4146"/>
      <c r="U38" s="4146"/>
      <c r="V38" s="4147"/>
      <c r="W38" s="4151"/>
      <c r="X38" s="4152"/>
      <c r="Y38" s="4153"/>
      <c r="AA38" s="239" t="s">
        <v>15</v>
      </c>
      <c r="AB38" s="1638" t="s">
        <v>1177</v>
      </c>
      <c r="AC38" s="1638"/>
      <c r="AD38" s="1638"/>
      <c r="AE38" s="1638"/>
      <c r="AF38" s="1638"/>
      <c r="AG38" s="1638"/>
      <c r="AH38" s="1638"/>
      <c r="AI38" s="1638"/>
      <c r="AJ38" s="1638"/>
      <c r="AK38" s="1638"/>
      <c r="AL38" s="159"/>
    </row>
    <row r="39" spans="1:38" ht="14.1" customHeight="1">
      <c r="A39" s="245"/>
      <c r="B39" s="17"/>
      <c r="D39" s="1218" t="s">
        <v>27</v>
      </c>
      <c r="E39" s="2467"/>
      <c r="F39" s="2467"/>
      <c r="G39" s="2467"/>
      <c r="H39" s="2467"/>
      <c r="I39" s="2467"/>
      <c r="J39" s="2467"/>
      <c r="K39" s="1219" t="s">
        <v>136</v>
      </c>
      <c r="L39" s="4148"/>
      <c r="M39" s="4149"/>
      <c r="N39" s="4149"/>
      <c r="O39" s="4150"/>
      <c r="P39" s="4154"/>
      <c r="Q39" s="4155"/>
      <c r="R39" s="4156"/>
      <c r="S39" s="4148"/>
      <c r="T39" s="4149"/>
      <c r="U39" s="4149"/>
      <c r="V39" s="4150"/>
      <c r="W39" s="4154"/>
      <c r="X39" s="4155"/>
      <c r="Y39" s="4156"/>
      <c r="AA39" s="157"/>
      <c r="AB39" s="1638"/>
      <c r="AC39" s="1638"/>
      <c r="AD39" s="1638"/>
      <c r="AE39" s="1638"/>
      <c r="AF39" s="1638"/>
      <c r="AG39" s="1638"/>
      <c r="AH39" s="1638"/>
      <c r="AI39" s="1638"/>
      <c r="AJ39" s="1638"/>
      <c r="AK39" s="1638"/>
      <c r="AL39" s="25"/>
    </row>
    <row r="40" spans="1:38" ht="14.1" customHeight="1">
      <c r="A40" s="245"/>
      <c r="B40" s="14"/>
      <c r="AA40" s="11"/>
      <c r="AL40" s="25"/>
    </row>
    <row r="41" spans="1:38" ht="14.1" customHeight="1">
      <c r="A41" s="245"/>
      <c r="B41" s="17"/>
      <c r="D41" s="939" t="s">
        <v>33</v>
      </c>
      <c r="E41" s="4087" t="s">
        <v>832</v>
      </c>
      <c r="F41" s="4087"/>
      <c r="G41" s="4087"/>
      <c r="H41" s="4087"/>
      <c r="I41" s="4087"/>
      <c r="J41" s="4087"/>
      <c r="K41" s="4087"/>
      <c r="L41" s="4087"/>
      <c r="M41" s="4087"/>
      <c r="N41" s="4087"/>
      <c r="O41" s="4087"/>
      <c r="P41" s="4087"/>
      <c r="Q41" s="4087"/>
      <c r="R41" s="4087"/>
      <c r="S41" s="4087"/>
      <c r="T41" s="4087"/>
      <c r="U41" s="4087"/>
      <c r="V41" s="4087"/>
      <c r="W41" s="4087"/>
      <c r="X41" s="4087"/>
      <c r="Y41" s="4087"/>
      <c r="Z41" s="977"/>
      <c r="AA41" s="11"/>
      <c r="AL41" s="16"/>
    </row>
    <row r="42" spans="1:38" ht="14.1" customHeight="1">
      <c r="A42" s="245"/>
      <c r="B42" s="17"/>
      <c r="E42" s="246"/>
      <c r="F42" s="246"/>
      <c r="G42" s="246"/>
      <c r="H42" s="246"/>
      <c r="I42" s="246"/>
      <c r="J42" s="246"/>
      <c r="K42" s="246"/>
      <c r="L42" s="246"/>
      <c r="M42" s="246"/>
      <c r="N42" s="246"/>
      <c r="O42" s="246"/>
      <c r="P42" s="246"/>
      <c r="Q42" s="246"/>
      <c r="R42" s="246"/>
      <c r="S42" s="246"/>
      <c r="T42" s="246"/>
      <c r="U42" s="246"/>
      <c r="V42" s="246"/>
      <c r="W42" s="246"/>
      <c r="X42" s="246"/>
      <c r="Y42" s="246"/>
      <c r="Z42" s="246"/>
      <c r="AA42" s="11"/>
      <c r="AL42" s="16"/>
    </row>
    <row r="43" spans="1:38" ht="14.1" customHeight="1">
      <c r="A43" s="245"/>
      <c r="B43" s="17"/>
      <c r="D43" s="939" t="s">
        <v>593</v>
      </c>
      <c r="E43" s="2045" t="s">
        <v>1310</v>
      </c>
      <c r="F43" s="2045"/>
      <c r="G43" s="2045"/>
      <c r="H43" s="2045"/>
      <c r="I43" s="2045"/>
      <c r="J43" s="2045"/>
      <c r="K43" s="2045"/>
      <c r="L43" s="2045"/>
      <c r="M43" s="2045"/>
      <c r="N43" s="2045"/>
      <c r="O43" s="2045"/>
      <c r="P43" s="2045"/>
      <c r="Q43" s="2045"/>
      <c r="R43" s="2045"/>
      <c r="S43" s="2045"/>
      <c r="T43" s="2045"/>
      <c r="U43" s="2045"/>
      <c r="V43" s="2045"/>
      <c r="W43" s="2045"/>
      <c r="X43" s="2045"/>
      <c r="Y43" s="2045"/>
      <c r="Z43" s="236"/>
      <c r="AA43" s="19"/>
      <c r="AB43" s="264"/>
      <c r="AC43" s="264"/>
      <c r="AD43" s="264"/>
      <c r="AE43" s="264"/>
      <c r="AF43" s="264"/>
      <c r="AG43" s="264"/>
      <c r="AH43" s="264"/>
      <c r="AI43" s="264"/>
      <c r="AJ43" s="264"/>
      <c r="AK43" s="264"/>
      <c r="AL43" s="266"/>
    </row>
    <row r="44" spans="1:38" ht="14.1" customHeight="1">
      <c r="A44" s="245"/>
      <c r="B44" s="17"/>
      <c r="D44" s="246"/>
      <c r="E44" s="1792"/>
      <c r="F44" s="1792"/>
      <c r="G44" s="1792"/>
      <c r="H44" s="1792"/>
      <c r="I44" s="1792"/>
      <c r="J44" s="1792"/>
      <c r="K44" s="1792"/>
      <c r="L44" s="1792"/>
      <c r="M44" s="1792"/>
      <c r="N44" s="1792"/>
      <c r="O44" s="1792"/>
      <c r="P44" s="1792"/>
      <c r="Q44" s="1792"/>
      <c r="R44" s="1792"/>
      <c r="S44" s="1792"/>
      <c r="T44" s="1792"/>
      <c r="U44" s="1792"/>
      <c r="V44" s="1792"/>
      <c r="W44" s="1792"/>
      <c r="X44" s="1792"/>
      <c r="Y44" s="1792"/>
      <c r="Z44" s="1792"/>
      <c r="AA44" s="1792"/>
      <c r="AB44" s="1792"/>
      <c r="AC44" s="1792"/>
      <c r="AD44" s="1792"/>
      <c r="AE44" s="1792"/>
      <c r="AF44" s="1792"/>
      <c r="AG44" s="1792"/>
      <c r="AH44" s="1792"/>
      <c r="AI44" s="1792"/>
      <c r="AJ44" s="1792"/>
      <c r="AK44" s="253"/>
      <c r="AL44" s="266"/>
    </row>
    <row r="45" spans="1:38" ht="14.1" customHeight="1">
      <c r="A45" s="245"/>
      <c r="B45" s="17"/>
      <c r="D45" s="246"/>
      <c r="E45" s="1792"/>
      <c r="F45" s="1792"/>
      <c r="G45" s="1792"/>
      <c r="H45" s="1792"/>
      <c r="I45" s="1792"/>
      <c r="J45" s="1792"/>
      <c r="K45" s="1792"/>
      <c r="L45" s="1792"/>
      <c r="M45" s="1792"/>
      <c r="N45" s="1792"/>
      <c r="O45" s="1792"/>
      <c r="P45" s="1792"/>
      <c r="Q45" s="1792"/>
      <c r="R45" s="1792"/>
      <c r="S45" s="1792"/>
      <c r="T45" s="1792"/>
      <c r="U45" s="1792"/>
      <c r="V45" s="1792"/>
      <c r="W45" s="1792"/>
      <c r="X45" s="1792"/>
      <c r="Y45" s="1792"/>
      <c r="Z45" s="1792"/>
      <c r="AA45" s="1792"/>
      <c r="AB45" s="1792"/>
      <c r="AC45" s="1792"/>
      <c r="AD45" s="1792"/>
      <c r="AE45" s="1792"/>
      <c r="AF45" s="1792"/>
      <c r="AG45" s="1792"/>
      <c r="AH45" s="1792"/>
      <c r="AI45" s="1792"/>
      <c r="AJ45" s="1792"/>
      <c r="AK45" s="253"/>
      <c r="AL45" s="266"/>
    </row>
    <row r="46" spans="1:38" ht="14.1" customHeight="1">
      <c r="A46" s="245"/>
      <c r="B46" s="14"/>
      <c r="AA46" s="11"/>
      <c r="AL46" s="16"/>
    </row>
    <row r="47" spans="1:38" ht="14.1" customHeight="1">
      <c r="A47" s="245"/>
      <c r="B47" s="17"/>
      <c r="C47" s="228"/>
      <c r="D47" s="228" t="s">
        <v>39</v>
      </c>
      <c r="E47" s="1632" t="s">
        <v>623</v>
      </c>
      <c r="F47" s="1632"/>
      <c r="G47" s="1632"/>
      <c r="H47" s="1632"/>
      <c r="I47" s="1632"/>
      <c r="J47" s="1632"/>
      <c r="K47" s="1632"/>
      <c r="L47" s="1632"/>
      <c r="M47" s="1632"/>
      <c r="N47" s="1632"/>
      <c r="O47" s="1632"/>
      <c r="P47" s="1632"/>
      <c r="Q47" s="1632"/>
      <c r="R47" s="1632"/>
      <c r="S47" s="1632"/>
      <c r="T47" s="1632"/>
      <c r="U47" s="1632"/>
      <c r="V47" s="1632"/>
      <c r="W47" s="1632"/>
      <c r="X47" s="1632"/>
      <c r="Y47" s="1632"/>
      <c r="Z47" s="59"/>
      <c r="AA47" s="244" t="s">
        <v>15</v>
      </c>
      <c r="AB47" s="1851" t="s">
        <v>1178</v>
      </c>
      <c r="AC47" s="1851"/>
      <c r="AD47" s="1851"/>
      <c r="AE47" s="1851"/>
      <c r="AF47" s="1851"/>
      <c r="AG47" s="1851"/>
      <c r="AH47" s="1851"/>
      <c r="AI47" s="1851"/>
      <c r="AJ47" s="1851"/>
      <c r="AK47" s="1851"/>
      <c r="AL47" s="16"/>
    </row>
    <row r="48" spans="1:38" ht="14.1" customHeight="1">
      <c r="A48" s="245"/>
      <c r="B48" s="17"/>
      <c r="Z48" s="15"/>
      <c r="AL48" s="16"/>
    </row>
    <row r="49" spans="1:38" ht="14.1" customHeight="1">
      <c r="A49" s="245"/>
      <c r="B49" s="17"/>
      <c r="AA49" s="11"/>
      <c r="AL49" s="16"/>
    </row>
    <row r="50" spans="1:38" ht="14.1" customHeight="1">
      <c r="A50" s="245"/>
      <c r="B50" s="335"/>
      <c r="C50" s="4166" t="s">
        <v>289</v>
      </c>
      <c r="D50" s="4166"/>
      <c r="E50" s="4166"/>
      <c r="F50" s="4166"/>
      <c r="G50" s="4166"/>
      <c r="H50" s="4166"/>
      <c r="I50" s="4166"/>
      <c r="J50" s="4166"/>
      <c r="K50" s="4166"/>
      <c r="L50" s="4166"/>
      <c r="M50" s="4166"/>
      <c r="N50" s="4166"/>
      <c r="O50" s="4166"/>
      <c r="P50" s="4166"/>
      <c r="Q50" s="4166"/>
      <c r="R50" s="4166"/>
      <c r="S50" s="4166"/>
      <c r="T50" s="4166"/>
      <c r="U50" s="4166"/>
      <c r="V50" s="4166"/>
      <c r="W50" s="4166"/>
      <c r="X50" s="4166"/>
      <c r="Y50" s="4166"/>
      <c r="Z50" s="236"/>
      <c r="AL50" s="16"/>
    </row>
    <row r="51" spans="1:38" ht="14.1" customHeight="1">
      <c r="A51" s="245"/>
      <c r="B51" s="4128" t="s">
        <v>451</v>
      </c>
      <c r="C51" s="4129"/>
      <c r="D51" s="2045" t="s">
        <v>1400</v>
      </c>
      <c r="E51" s="2045"/>
      <c r="F51" s="2045"/>
      <c r="G51" s="2045"/>
      <c r="H51" s="2045"/>
      <c r="I51" s="2045"/>
      <c r="J51" s="2045"/>
      <c r="K51" s="2045"/>
      <c r="L51" s="2045"/>
      <c r="M51" s="2045"/>
      <c r="N51" s="2045"/>
      <c r="O51" s="2045"/>
      <c r="P51" s="2045"/>
      <c r="Q51" s="2045"/>
      <c r="R51" s="2045"/>
      <c r="S51" s="2045"/>
      <c r="T51" s="2045"/>
      <c r="U51" s="2045"/>
      <c r="V51" s="2045"/>
      <c r="W51" s="2045"/>
      <c r="X51" s="2045"/>
      <c r="Y51" s="2045"/>
      <c r="Z51" s="246"/>
      <c r="AA51" s="239" t="s">
        <v>124</v>
      </c>
      <c r="AB51" s="1638" t="s">
        <v>580</v>
      </c>
      <c r="AC51" s="1638"/>
      <c r="AD51" s="1638"/>
      <c r="AE51" s="1638"/>
      <c r="AF51" s="1638"/>
      <c r="AG51" s="1638"/>
      <c r="AH51" s="1638"/>
      <c r="AI51" s="1638"/>
      <c r="AJ51" s="1638"/>
      <c r="AK51" s="1638"/>
      <c r="AL51" s="25"/>
    </row>
    <row r="52" spans="1:38" ht="14.1" customHeight="1">
      <c r="A52" s="245"/>
      <c r="B52" s="14"/>
      <c r="D52" s="939" t="s">
        <v>36</v>
      </c>
      <c r="E52" s="4087" t="s">
        <v>624</v>
      </c>
      <c r="F52" s="4087"/>
      <c r="G52" s="4087"/>
      <c r="H52" s="4087"/>
      <c r="I52" s="4087"/>
      <c r="J52" s="4087"/>
      <c r="K52" s="4087"/>
      <c r="L52" s="4087"/>
      <c r="M52" s="4087"/>
      <c r="N52" s="4087"/>
      <c r="O52" s="4087"/>
      <c r="P52" s="4087"/>
      <c r="Q52" s="4087"/>
      <c r="R52" s="4087"/>
      <c r="S52" s="4087"/>
      <c r="T52" s="4087"/>
      <c r="U52" s="4087"/>
      <c r="V52" s="4087"/>
      <c r="W52" s="4087"/>
      <c r="X52" s="4087"/>
      <c r="Y52" s="4087"/>
      <c r="Z52" s="977"/>
      <c r="AA52" s="10"/>
      <c r="AB52" s="1638"/>
      <c r="AC52" s="1638"/>
      <c r="AD52" s="1638"/>
      <c r="AE52" s="1638"/>
      <c r="AF52" s="1638"/>
      <c r="AG52" s="1638"/>
      <c r="AH52" s="1638"/>
      <c r="AI52" s="1638"/>
      <c r="AJ52" s="1638"/>
      <c r="AK52" s="1638"/>
      <c r="AL52" s="25"/>
    </row>
    <row r="53" spans="1:38" ht="14.1" customHeight="1">
      <c r="A53" s="245"/>
      <c r="B53" s="1214"/>
      <c r="D53" s="2031" t="s">
        <v>1085</v>
      </c>
      <c r="E53" s="2032"/>
      <c r="F53" s="2032"/>
      <c r="G53" s="2032"/>
      <c r="H53" s="2033"/>
      <c r="I53" s="2031" t="s">
        <v>1086</v>
      </c>
      <c r="J53" s="2032"/>
      <c r="K53" s="2032"/>
      <c r="L53" s="2032"/>
      <c r="M53" s="2032"/>
      <c r="N53" s="2032"/>
      <c r="O53" s="2032"/>
      <c r="P53" s="2032"/>
      <c r="Q53" s="2032"/>
      <c r="R53" s="2032"/>
      <c r="S53" s="2032"/>
      <c r="T53" s="2032"/>
      <c r="U53" s="2033"/>
      <c r="V53" s="1852" t="s">
        <v>86</v>
      </c>
      <c r="W53" s="1853"/>
      <c r="X53" s="1853"/>
      <c r="Y53" s="1854"/>
      <c r="Z53" s="59"/>
      <c r="AA53" s="11"/>
      <c r="AL53" s="25"/>
    </row>
    <row r="54" spans="1:38" ht="14.1" customHeight="1">
      <c r="A54" s="245"/>
      <c r="B54" s="18"/>
      <c r="D54" s="4219"/>
      <c r="E54" s="4220"/>
      <c r="F54" s="4220"/>
      <c r="G54" s="4220"/>
      <c r="H54" s="4221"/>
      <c r="I54" s="4222"/>
      <c r="J54" s="2560"/>
      <c r="K54" s="2560"/>
      <c r="L54" s="2560"/>
      <c r="M54" s="2560"/>
      <c r="N54" s="2560"/>
      <c r="O54" s="2560"/>
      <c r="P54" s="2560"/>
      <c r="Q54" s="2560"/>
      <c r="R54" s="2560"/>
      <c r="S54" s="2560"/>
      <c r="T54" s="2560"/>
      <c r="U54" s="2560"/>
      <c r="V54" s="4223"/>
      <c r="W54" s="4224"/>
      <c r="X54" s="4224"/>
      <c r="Y54" s="4225"/>
      <c r="Z54" s="59"/>
      <c r="AA54" s="239" t="s">
        <v>124</v>
      </c>
      <c r="AB54" s="1638" t="s">
        <v>1634</v>
      </c>
      <c r="AC54" s="1638"/>
      <c r="AD54" s="1638"/>
      <c r="AE54" s="1638"/>
      <c r="AF54" s="1638"/>
      <c r="AG54" s="1638"/>
      <c r="AH54" s="1638"/>
      <c r="AI54" s="1638"/>
      <c r="AJ54" s="1638"/>
      <c r="AK54" s="1638"/>
      <c r="AL54" s="25"/>
    </row>
    <row r="55" spans="1:38" ht="14.1" customHeight="1">
      <c r="A55" s="245"/>
      <c r="B55" s="17"/>
      <c r="D55" s="4211"/>
      <c r="E55" s="2476"/>
      <c r="F55" s="2476"/>
      <c r="G55" s="2476"/>
      <c r="H55" s="4212"/>
      <c r="I55" s="4211"/>
      <c r="J55" s="2476"/>
      <c r="K55" s="2476"/>
      <c r="L55" s="2476"/>
      <c r="M55" s="2476"/>
      <c r="N55" s="2476"/>
      <c r="O55" s="2476"/>
      <c r="P55" s="2476"/>
      <c r="Q55" s="2476"/>
      <c r="R55" s="2476"/>
      <c r="S55" s="2476"/>
      <c r="T55" s="2476"/>
      <c r="U55" s="2476"/>
      <c r="V55" s="4163"/>
      <c r="W55" s="4164"/>
      <c r="X55" s="4164"/>
      <c r="Y55" s="4165"/>
      <c r="Z55" s="936"/>
      <c r="AA55" s="239"/>
      <c r="AB55" s="1638"/>
      <c r="AC55" s="1638"/>
      <c r="AD55" s="1638"/>
      <c r="AE55" s="1638"/>
      <c r="AF55" s="1638"/>
      <c r="AG55" s="1638"/>
      <c r="AH55" s="1638"/>
      <c r="AI55" s="1638"/>
      <c r="AJ55" s="1638"/>
      <c r="AK55" s="1638"/>
      <c r="AL55" s="25"/>
    </row>
    <row r="56" spans="1:38" ht="14.1" customHeight="1">
      <c r="A56" s="245"/>
      <c r="B56" s="1214"/>
      <c r="C56" s="939"/>
      <c r="D56" s="4211"/>
      <c r="E56" s="2476"/>
      <c r="F56" s="2476"/>
      <c r="G56" s="2476"/>
      <c r="H56" s="4212"/>
      <c r="I56" s="4211"/>
      <c r="J56" s="2476"/>
      <c r="K56" s="2476"/>
      <c r="L56" s="2476"/>
      <c r="M56" s="2476"/>
      <c r="N56" s="2476"/>
      <c r="O56" s="2476"/>
      <c r="P56" s="2476"/>
      <c r="Q56" s="2476"/>
      <c r="R56" s="2476"/>
      <c r="S56" s="2476"/>
      <c r="T56" s="2476"/>
      <c r="U56" s="2476"/>
      <c r="V56" s="4163"/>
      <c r="W56" s="4164"/>
      <c r="X56" s="4164"/>
      <c r="Y56" s="4165"/>
      <c r="Z56" s="936"/>
      <c r="AA56" s="11"/>
      <c r="AB56" s="1638"/>
      <c r="AC56" s="1638"/>
      <c r="AD56" s="1638"/>
      <c r="AE56" s="1638"/>
      <c r="AF56" s="1638"/>
      <c r="AG56" s="1638"/>
      <c r="AH56" s="1638"/>
      <c r="AI56" s="1638"/>
      <c r="AJ56" s="1638"/>
      <c r="AK56" s="1638"/>
      <c r="AL56" s="16"/>
    </row>
    <row r="57" spans="1:38" ht="14.1" customHeight="1">
      <c r="A57" s="245"/>
      <c r="B57" s="14"/>
      <c r="D57" s="4211"/>
      <c r="E57" s="2476"/>
      <c r="F57" s="2476"/>
      <c r="G57" s="2476"/>
      <c r="H57" s="4212"/>
      <c r="I57" s="4211"/>
      <c r="J57" s="2476"/>
      <c r="K57" s="2476"/>
      <c r="L57" s="2476"/>
      <c r="M57" s="2476"/>
      <c r="N57" s="2476"/>
      <c r="O57" s="2476"/>
      <c r="P57" s="2476"/>
      <c r="Q57" s="2476"/>
      <c r="R57" s="2476"/>
      <c r="S57" s="2476"/>
      <c r="T57" s="2476"/>
      <c r="U57" s="2476"/>
      <c r="V57" s="4163"/>
      <c r="W57" s="4164"/>
      <c r="X57" s="4164"/>
      <c r="Y57" s="4165"/>
      <c r="AA57" s="11"/>
      <c r="AB57" s="1638"/>
      <c r="AC57" s="1638"/>
      <c r="AD57" s="1638"/>
      <c r="AE57" s="1638"/>
      <c r="AF57" s="1638"/>
      <c r="AG57" s="1638"/>
      <c r="AH57" s="1638"/>
      <c r="AI57" s="1638"/>
      <c r="AJ57" s="1638"/>
      <c r="AK57" s="1638"/>
      <c r="AL57" s="16"/>
    </row>
    <row r="58" spans="1:38" ht="14.1" customHeight="1">
      <c r="A58" s="245"/>
      <c r="B58" s="14"/>
      <c r="D58" s="4211"/>
      <c r="E58" s="2476"/>
      <c r="F58" s="2476"/>
      <c r="G58" s="2476"/>
      <c r="H58" s="4212"/>
      <c r="I58" s="4211"/>
      <c r="J58" s="2476"/>
      <c r="K58" s="2476"/>
      <c r="L58" s="2476"/>
      <c r="M58" s="2476"/>
      <c r="N58" s="2476"/>
      <c r="O58" s="2476"/>
      <c r="P58" s="2476"/>
      <c r="Q58" s="2476"/>
      <c r="R58" s="2476"/>
      <c r="S58" s="2476"/>
      <c r="T58" s="2476"/>
      <c r="U58" s="2476"/>
      <c r="V58" s="4163"/>
      <c r="W58" s="4164"/>
      <c r="X58" s="4164"/>
      <c r="Y58" s="4165"/>
      <c r="AA58" s="214"/>
      <c r="AB58" s="1638"/>
      <c r="AC58" s="1638"/>
      <c r="AD58" s="1638"/>
      <c r="AE58" s="1638"/>
      <c r="AF58" s="1638"/>
      <c r="AG58" s="1638"/>
      <c r="AH58" s="1638"/>
      <c r="AI58" s="1638"/>
      <c r="AJ58" s="1638"/>
      <c r="AK58" s="1638"/>
      <c r="AL58" s="16"/>
    </row>
    <row r="59" spans="1:38" ht="14.1" customHeight="1">
      <c r="A59" s="245"/>
      <c r="B59" s="14"/>
      <c r="D59" s="4211"/>
      <c r="E59" s="2476"/>
      <c r="F59" s="2476"/>
      <c r="G59" s="2476"/>
      <c r="H59" s="4212"/>
      <c r="I59" s="4211"/>
      <c r="J59" s="2476"/>
      <c r="K59" s="2476"/>
      <c r="L59" s="2476"/>
      <c r="M59" s="2476"/>
      <c r="N59" s="2476"/>
      <c r="O59" s="2476"/>
      <c r="P59" s="2476"/>
      <c r="Q59" s="2476"/>
      <c r="R59" s="2476"/>
      <c r="S59" s="2476"/>
      <c r="T59" s="2476"/>
      <c r="U59" s="2476"/>
      <c r="V59" s="4163"/>
      <c r="W59" s="4164"/>
      <c r="X59" s="4164"/>
      <c r="Y59" s="4165"/>
      <c r="Z59" s="246"/>
      <c r="AA59" s="327"/>
      <c r="AB59" s="253"/>
      <c r="AC59" s="253"/>
      <c r="AD59" s="253"/>
      <c r="AE59" s="253"/>
      <c r="AF59" s="253"/>
      <c r="AG59" s="253"/>
      <c r="AH59" s="253"/>
      <c r="AI59" s="253"/>
      <c r="AJ59" s="253"/>
      <c r="AK59" s="253"/>
      <c r="AL59" s="25"/>
    </row>
    <row r="60" spans="1:38" ht="12" customHeight="1">
      <c r="B60" s="17"/>
      <c r="D60" s="4211"/>
      <c r="E60" s="2476"/>
      <c r="F60" s="2476"/>
      <c r="G60" s="2476"/>
      <c r="H60" s="4212"/>
      <c r="I60" s="4211"/>
      <c r="J60" s="2476"/>
      <c r="K60" s="2476"/>
      <c r="L60" s="2476"/>
      <c r="M60" s="2476"/>
      <c r="N60" s="2476"/>
      <c r="O60" s="2476"/>
      <c r="P60" s="2476"/>
      <c r="Q60" s="2476"/>
      <c r="R60" s="2476"/>
      <c r="S60" s="2476"/>
      <c r="T60" s="2476"/>
      <c r="U60" s="2476"/>
      <c r="V60" s="4163"/>
      <c r="W60" s="4164"/>
      <c r="X60" s="4164"/>
      <c r="Y60" s="4165"/>
      <c r="AA60" s="11"/>
      <c r="AL60" s="16"/>
    </row>
    <row r="61" spans="1:38" ht="14.25" customHeight="1">
      <c r="B61" s="17"/>
      <c r="D61" s="4213"/>
      <c r="E61" s="4214"/>
      <c r="F61" s="4214"/>
      <c r="G61" s="4214"/>
      <c r="H61" s="4215"/>
      <c r="I61" s="4213"/>
      <c r="J61" s="4214"/>
      <c r="K61" s="4214"/>
      <c r="L61" s="4214"/>
      <c r="M61" s="4214"/>
      <c r="N61" s="4214"/>
      <c r="O61" s="4214"/>
      <c r="P61" s="4214"/>
      <c r="Q61" s="4214"/>
      <c r="R61" s="4214"/>
      <c r="S61" s="4214"/>
      <c r="T61" s="4214"/>
      <c r="U61" s="4214"/>
      <c r="V61" s="4216"/>
      <c r="W61" s="4217"/>
      <c r="X61" s="4217"/>
      <c r="Y61" s="4218"/>
      <c r="AA61" s="19"/>
      <c r="AB61" s="264"/>
      <c r="AC61" s="264"/>
      <c r="AD61" s="264"/>
      <c r="AE61" s="264"/>
      <c r="AF61" s="264"/>
      <c r="AG61" s="264"/>
      <c r="AH61" s="264"/>
      <c r="AI61" s="264"/>
      <c r="AJ61" s="264"/>
      <c r="AK61" s="264"/>
      <c r="AL61" s="16"/>
    </row>
    <row r="62" spans="1:38" ht="11.25" customHeight="1" thickBot="1">
      <c r="B62" s="1122"/>
      <c r="C62" s="1169"/>
      <c r="D62" s="8"/>
      <c r="E62" s="8"/>
      <c r="F62" s="8"/>
      <c r="G62" s="8"/>
      <c r="H62" s="8"/>
      <c r="I62" s="8"/>
      <c r="J62" s="8"/>
      <c r="K62" s="8"/>
      <c r="L62" s="8"/>
      <c r="M62" s="8"/>
      <c r="N62" s="8"/>
      <c r="O62" s="8"/>
      <c r="P62" s="8"/>
      <c r="Q62" s="8"/>
      <c r="R62" s="8"/>
      <c r="S62" s="8"/>
      <c r="T62" s="8"/>
      <c r="U62" s="8"/>
      <c r="V62" s="8"/>
      <c r="W62" s="8"/>
      <c r="X62" s="8"/>
      <c r="Y62" s="8"/>
      <c r="Z62" s="1169"/>
      <c r="AA62" s="162"/>
      <c r="AB62" s="8"/>
      <c r="AC62" s="8"/>
      <c r="AD62" s="8"/>
      <c r="AE62" s="8"/>
      <c r="AF62" s="8"/>
      <c r="AG62" s="8"/>
      <c r="AH62" s="8"/>
      <c r="AI62" s="8"/>
      <c r="AJ62" s="8"/>
      <c r="AK62" s="8"/>
      <c r="AL62" s="607"/>
    </row>
  </sheetData>
  <sheetProtection algorithmName="SHA-512" hashValue="TvvG+NSlo4NnCdIajYQS0H7WBUQfWS2KrYqe/xBCvjBv/x2G1T8R3gPYTNv5LZvSiwLmjKBzkrzmzYScfCwbfA==" saltValue="IQJVGmgWTlk9P4WRq/t35Q==" spinCount="100000" sheet="1" formatCells="0" formatColumns="0" formatRows="0" insertColumns="0" insertRows="0"/>
  <mergeCells count="112">
    <mergeCell ref="D56:H56"/>
    <mergeCell ref="I56:U56"/>
    <mergeCell ref="V56:Y56"/>
    <mergeCell ref="D57:H57"/>
    <mergeCell ref="I57:U57"/>
    <mergeCell ref="V57:Y57"/>
    <mergeCell ref="D54:H54"/>
    <mergeCell ref="I54:U54"/>
    <mergeCell ref="V54:Y54"/>
    <mergeCell ref="D55:H55"/>
    <mergeCell ref="I55:U55"/>
    <mergeCell ref="D60:H60"/>
    <mergeCell ref="I60:U60"/>
    <mergeCell ref="V60:Y60"/>
    <mergeCell ref="D61:H61"/>
    <mergeCell ref="I61:U61"/>
    <mergeCell ref="V61:Y61"/>
    <mergeCell ref="D58:H58"/>
    <mergeCell ref="I58:U58"/>
    <mergeCell ref="V58:Y58"/>
    <mergeCell ref="D59:H59"/>
    <mergeCell ref="I59:U59"/>
    <mergeCell ref="V59:Y59"/>
    <mergeCell ref="D53:H53"/>
    <mergeCell ref="I53:U53"/>
    <mergeCell ref="V53:Y53"/>
    <mergeCell ref="AB19:AK20"/>
    <mergeCell ref="E20:Y20"/>
    <mergeCell ref="D23:I24"/>
    <mergeCell ref="J23:M24"/>
    <mergeCell ref="N23:V24"/>
    <mergeCell ref="W23:AE24"/>
    <mergeCell ref="AF23:AK24"/>
    <mergeCell ref="D25:I26"/>
    <mergeCell ref="J25:M26"/>
    <mergeCell ref="N25:V26"/>
    <mergeCell ref="W25:AE26"/>
    <mergeCell ref="AF25:AK26"/>
    <mergeCell ref="AB28:AK29"/>
    <mergeCell ref="E29:Z29"/>
    <mergeCell ref="D30:K31"/>
    <mergeCell ref="L30:R30"/>
    <mergeCell ref="AB51:AK52"/>
    <mergeCell ref="A1:AL1"/>
    <mergeCell ref="B5:C5"/>
    <mergeCell ref="D5:Y5"/>
    <mergeCell ref="B7:C7"/>
    <mergeCell ref="D7:Y7"/>
    <mergeCell ref="AB7:AK7"/>
    <mergeCell ref="AB8:AK9"/>
    <mergeCell ref="B9:C9"/>
    <mergeCell ref="D9:Y10"/>
    <mergeCell ref="AB10:AK10"/>
    <mergeCell ref="AB12:AK13"/>
    <mergeCell ref="B15:C15"/>
    <mergeCell ref="D15:Y15"/>
    <mergeCell ref="AB15:AK18"/>
    <mergeCell ref="D16:Y16"/>
    <mergeCell ref="E17:Y17"/>
    <mergeCell ref="D21:I22"/>
    <mergeCell ref="J21:M22"/>
    <mergeCell ref="N21:V22"/>
    <mergeCell ref="W21:AE22"/>
    <mergeCell ref="AF21:AK22"/>
    <mergeCell ref="B28:C28"/>
    <mergeCell ref="D28:Y28"/>
    <mergeCell ref="W32:Y33"/>
    <mergeCell ref="D34:K35"/>
    <mergeCell ref="L34:O35"/>
    <mergeCell ref="P34:R35"/>
    <mergeCell ref="S34:V35"/>
    <mergeCell ref="W34:Y35"/>
    <mergeCell ref="AA3:AL3"/>
    <mergeCell ref="B3:Z3"/>
    <mergeCell ref="AB11:AK11"/>
    <mergeCell ref="S30:Y30"/>
    <mergeCell ref="AB30:AK32"/>
    <mergeCell ref="L31:O31"/>
    <mergeCell ref="P31:R31"/>
    <mergeCell ref="S31:V31"/>
    <mergeCell ref="W31:Y31"/>
    <mergeCell ref="D32:K33"/>
    <mergeCell ref="L32:O33"/>
    <mergeCell ref="P32:R33"/>
    <mergeCell ref="S32:V33"/>
    <mergeCell ref="AB33:AK33"/>
    <mergeCell ref="B12:C12"/>
    <mergeCell ref="D12:Y12"/>
    <mergeCell ref="AB54:AK58"/>
    <mergeCell ref="AB47:AK47"/>
    <mergeCell ref="E41:Y41"/>
    <mergeCell ref="E43:Y43"/>
    <mergeCell ref="E44:AJ45"/>
    <mergeCell ref="E47:Y47"/>
    <mergeCell ref="AB34:AK37"/>
    <mergeCell ref="D36:K37"/>
    <mergeCell ref="AB38:AK39"/>
    <mergeCell ref="E39:J39"/>
    <mergeCell ref="D38:K38"/>
    <mergeCell ref="L38:O39"/>
    <mergeCell ref="P38:R39"/>
    <mergeCell ref="S38:V39"/>
    <mergeCell ref="W38:Y39"/>
    <mergeCell ref="L36:O37"/>
    <mergeCell ref="P36:R37"/>
    <mergeCell ref="S36:V37"/>
    <mergeCell ref="W36:Y37"/>
    <mergeCell ref="V55:Y55"/>
    <mergeCell ref="C50:Y50"/>
    <mergeCell ref="B51:C51"/>
    <mergeCell ref="D51:Y51"/>
    <mergeCell ref="E52:Y52"/>
  </mergeCells>
  <phoneticPr fontId="4"/>
  <conditionalFormatting sqref="D23 J23 N23 AF23 D25 J25 N25 AF25">
    <cfRule type="containsBlanks" dxfId="50" priority="15">
      <formula>LEN(TRIM(D23))=0</formula>
    </cfRule>
  </conditionalFormatting>
  <conditionalFormatting sqref="D54:D61">
    <cfRule type="containsBlanks" dxfId="49" priority="2">
      <formula>LEN(TRIM(D54))=0</formula>
    </cfRule>
  </conditionalFormatting>
  <conditionalFormatting sqref="E44">
    <cfRule type="containsBlanks" dxfId="48" priority="3">
      <formula>LEN(TRIM(E44))=0</formula>
    </cfRule>
  </conditionalFormatting>
  <conditionalFormatting sqref="E39:J39">
    <cfRule type="containsBlanks" dxfId="47" priority="4">
      <formula>LEN(TRIM(E39))=0</formula>
    </cfRule>
  </conditionalFormatting>
  <conditionalFormatting sqref="I54:Y61">
    <cfRule type="containsBlanks" dxfId="46" priority="1">
      <formula>LEN(TRIM(I54))=0</formula>
    </cfRule>
  </conditionalFormatting>
  <conditionalFormatting sqref="L32">
    <cfRule type="containsBlanks" dxfId="45" priority="12">
      <formula>LEN(TRIM(L32))=0</formula>
    </cfRule>
  </conditionalFormatting>
  <conditionalFormatting sqref="L34 L36 L38">
    <cfRule type="containsBlanks" dxfId="44" priority="11">
      <formula>LEN(TRIM(L34))=0</formula>
    </cfRule>
  </conditionalFormatting>
  <conditionalFormatting sqref="P32">
    <cfRule type="containsBlanks" dxfId="43" priority="10">
      <formula>LEN(TRIM(P32))=0</formula>
    </cfRule>
  </conditionalFormatting>
  <conditionalFormatting sqref="P34 P36 P38">
    <cfRule type="containsBlanks" dxfId="42" priority="9">
      <formula>LEN(TRIM(P34))=0</formula>
    </cfRule>
  </conditionalFormatting>
  <conditionalFormatting sqref="S32">
    <cfRule type="containsBlanks" dxfId="41" priority="8">
      <formula>LEN(TRIM(S32))=0</formula>
    </cfRule>
  </conditionalFormatting>
  <conditionalFormatting sqref="S34 S36 S38">
    <cfRule type="containsBlanks" dxfId="40" priority="7">
      <formula>LEN(TRIM(S34))=0</formula>
    </cfRule>
  </conditionalFormatting>
  <conditionalFormatting sqref="W23">
    <cfRule type="containsBlanks" dxfId="39" priority="14">
      <formula>LEN(TRIM(W23))=0</formula>
    </cfRule>
  </conditionalFormatting>
  <conditionalFormatting sqref="W25">
    <cfRule type="containsBlanks" dxfId="38" priority="13">
      <formula>LEN(TRIM(W25))=0</formula>
    </cfRule>
  </conditionalFormatting>
  <conditionalFormatting sqref="W32">
    <cfRule type="containsBlanks" dxfId="37" priority="6">
      <formula>LEN(TRIM(W32))=0</formula>
    </cfRule>
  </conditionalFormatting>
  <conditionalFormatting sqref="W34 W36 W38">
    <cfRule type="containsBlanks" dxfId="36" priority="5">
      <formula>LEN(TRIM(W34))=0</formula>
    </cfRule>
  </conditionalFormatting>
  <dataValidations count="2">
    <dataValidation type="list" allowBlank="1" showInputMessage="1" showErrorMessage="1" sqref="P38 P32 P34 P36 W36 W38 W32 W34" xr:uid="{EF658F51-911F-4387-83F1-54C46BFF236E}">
      <formula1>"有,無"</formula1>
    </dataValidation>
    <dataValidation imeMode="off" allowBlank="1" showInputMessage="1" showErrorMessage="1" sqref="L32:O39 S32:V39 AF23:AK26" xr:uid="{04DF3AF2-1FDB-485A-9020-E551FB4006D6}"/>
  </dataValidations>
  <printOptions horizontalCentered="1"/>
  <pageMargins left="0.70866141732283472" right="0.31496062992125984" top="0.39370078740157483" bottom="0.39370078740157483" header="0.19685039370078741" footer="0.31496062992125984"/>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0964" r:id="rId4" name="Check Box 24">
              <controlPr defaultSize="0" autoFill="0" autoLine="0" autoPict="0">
                <anchor moveWithCells="1">
                  <from>
                    <xdr:col>19</xdr:col>
                    <xdr:colOff>57150</xdr:colOff>
                    <xdr:row>14</xdr:row>
                    <xdr:rowOff>9525</xdr:rowOff>
                  </from>
                  <to>
                    <xdr:col>23</xdr:col>
                    <xdr:colOff>19050</xdr:colOff>
                    <xdr:row>15</xdr:row>
                    <xdr:rowOff>47625</xdr:rowOff>
                  </to>
                </anchor>
              </controlPr>
            </control>
          </mc:Choice>
        </mc:AlternateContent>
        <mc:AlternateContent xmlns:mc="http://schemas.openxmlformats.org/markup-compatibility/2006">
          <mc:Choice Requires="x14">
            <control shapeId="680965" r:id="rId5" name="Check Box 25">
              <controlPr defaultSize="0" autoFill="0" autoLine="0" autoPict="0">
                <anchor moveWithCells="1">
                  <from>
                    <xdr:col>22</xdr:col>
                    <xdr:colOff>66675</xdr:colOff>
                    <xdr:row>14</xdr:row>
                    <xdr:rowOff>9525</xdr:rowOff>
                  </from>
                  <to>
                    <xdr:col>26</xdr:col>
                    <xdr:colOff>28575</xdr:colOff>
                    <xdr:row>15</xdr:row>
                    <xdr:rowOff>47625</xdr:rowOff>
                  </to>
                </anchor>
              </controlPr>
            </control>
          </mc:Choice>
        </mc:AlternateContent>
        <mc:AlternateContent xmlns:mc="http://schemas.openxmlformats.org/markup-compatibility/2006">
          <mc:Choice Requires="x14">
            <control shapeId="680971" r:id="rId6" name="Check Box 30">
              <controlPr defaultSize="0" autoFill="0" autoLine="0" autoPict="0">
                <anchor moveWithCells="1">
                  <from>
                    <xdr:col>19</xdr:col>
                    <xdr:colOff>57150</xdr:colOff>
                    <xdr:row>11</xdr:row>
                    <xdr:rowOff>133350</xdr:rowOff>
                  </from>
                  <to>
                    <xdr:col>23</xdr:col>
                    <xdr:colOff>19050</xdr:colOff>
                    <xdr:row>12</xdr:row>
                    <xdr:rowOff>171450</xdr:rowOff>
                  </to>
                </anchor>
              </controlPr>
            </control>
          </mc:Choice>
        </mc:AlternateContent>
        <mc:AlternateContent xmlns:mc="http://schemas.openxmlformats.org/markup-compatibility/2006">
          <mc:Choice Requires="x14">
            <control shapeId="680972" r:id="rId7" name="Check Box 31">
              <controlPr defaultSize="0" autoFill="0" autoLine="0" autoPict="0">
                <anchor moveWithCells="1">
                  <from>
                    <xdr:col>22</xdr:col>
                    <xdr:colOff>66675</xdr:colOff>
                    <xdr:row>11</xdr:row>
                    <xdr:rowOff>133350</xdr:rowOff>
                  </from>
                  <to>
                    <xdr:col>26</xdr:col>
                    <xdr:colOff>28575</xdr:colOff>
                    <xdr:row>12</xdr:row>
                    <xdr:rowOff>171450</xdr:rowOff>
                  </to>
                </anchor>
              </controlPr>
            </control>
          </mc:Choice>
        </mc:AlternateContent>
        <mc:AlternateContent xmlns:mc="http://schemas.openxmlformats.org/markup-compatibility/2006">
          <mc:Choice Requires="x14">
            <control shapeId="680980" r:id="rId8" name="Check Box 39">
              <controlPr defaultSize="0" autoFill="0" autoLine="0" autoPict="0">
                <anchor moveWithCells="1">
                  <from>
                    <xdr:col>19</xdr:col>
                    <xdr:colOff>57150</xdr:colOff>
                    <xdr:row>5</xdr:row>
                    <xdr:rowOff>152400</xdr:rowOff>
                  </from>
                  <to>
                    <xdr:col>23</xdr:col>
                    <xdr:colOff>19050</xdr:colOff>
                    <xdr:row>7</xdr:row>
                    <xdr:rowOff>19050</xdr:rowOff>
                  </to>
                </anchor>
              </controlPr>
            </control>
          </mc:Choice>
        </mc:AlternateContent>
        <mc:AlternateContent xmlns:mc="http://schemas.openxmlformats.org/markup-compatibility/2006">
          <mc:Choice Requires="x14">
            <control shapeId="680981" r:id="rId9" name="Check Box 40">
              <controlPr defaultSize="0" autoFill="0" autoLine="0" autoPict="0">
                <anchor moveWithCells="1">
                  <from>
                    <xdr:col>22</xdr:col>
                    <xdr:colOff>66675</xdr:colOff>
                    <xdr:row>5</xdr:row>
                    <xdr:rowOff>152400</xdr:rowOff>
                  </from>
                  <to>
                    <xdr:col>26</xdr:col>
                    <xdr:colOff>28575</xdr:colOff>
                    <xdr:row>7</xdr:row>
                    <xdr:rowOff>19050</xdr:rowOff>
                  </to>
                </anchor>
              </controlPr>
            </control>
          </mc:Choice>
        </mc:AlternateContent>
        <mc:AlternateContent xmlns:mc="http://schemas.openxmlformats.org/markup-compatibility/2006">
          <mc:Choice Requires="x14">
            <control shapeId="2" r:id="rId10" name="Check Box 26">
              <controlPr defaultSize="0" autoFill="0" autoLine="0" autoPict="0">
                <anchor moveWithCells="1" sizeWithCells="1">
                  <from>
                    <xdr:col>19</xdr:col>
                    <xdr:colOff>57150</xdr:colOff>
                    <xdr:row>9</xdr:row>
                    <xdr:rowOff>0</xdr:rowOff>
                  </from>
                  <to>
                    <xdr:col>23</xdr:col>
                    <xdr:colOff>19050</xdr:colOff>
                    <xdr:row>10</xdr:row>
                    <xdr:rowOff>38100</xdr:rowOff>
                  </to>
                </anchor>
              </controlPr>
            </control>
          </mc:Choice>
        </mc:AlternateContent>
        <mc:AlternateContent xmlns:mc="http://schemas.openxmlformats.org/markup-compatibility/2006">
          <mc:Choice Requires="x14">
            <control shapeId="3" r:id="rId11" name="Check Box 27">
              <controlPr defaultSize="0" autoFill="0" autoLine="0" autoPict="0">
                <anchor moveWithCells="1" sizeWithCells="1">
                  <from>
                    <xdr:col>22</xdr:col>
                    <xdr:colOff>76200</xdr:colOff>
                    <xdr:row>9</xdr:row>
                    <xdr:rowOff>0</xdr:rowOff>
                  </from>
                  <to>
                    <xdr:col>26</xdr:col>
                    <xdr:colOff>38100</xdr:colOff>
                    <xdr:row>10</xdr:row>
                    <xdr:rowOff>38100</xdr:rowOff>
                  </to>
                </anchor>
              </controlPr>
            </control>
          </mc:Choice>
        </mc:AlternateContent>
        <mc:AlternateContent xmlns:mc="http://schemas.openxmlformats.org/markup-compatibility/2006">
          <mc:Choice Requires="x14">
            <control shapeId="4" r:id="rId12" name="Check Box 32">
              <controlPr defaultSize="0" autoFill="0" autoLine="0" autoPict="0">
                <anchor moveWithCells="1" sizeWithCells="1">
                  <from>
                    <xdr:col>19</xdr:col>
                    <xdr:colOff>57150</xdr:colOff>
                    <xdr:row>15</xdr:row>
                    <xdr:rowOff>161925</xdr:rowOff>
                  </from>
                  <to>
                    <xdr:col>23</xdr:col>
                    <xdr:colOff>19050</xdr:colOff>
                    <xdr:row>17</xdr:row>
                    <xdr:rowOff>38100</xdr:rowOff>
                  </to>
                </anchor>
              </controlPr>
            </control>
          </mc:Choice>
        </mc:AlternateContent>
        <mc:AlternateContent xmlns:mc="http://schemas.openxmlformats.org/markup-compatibility/2006">
          <mc:Choice Requires="x14">
            <control shapeId="6" r:id="rId13" name="Check Box 33">
              <controlPr defaultSize="0" autoFill="0" autoLine="0" autoPict="0">
                <anchor moveWithCells="1" sizeWithCells="1">
                  <from>
                    <xdr:col>22</xdr:col>
                    <xdr:colOff>66675</xdr:colOff>
                    <xdr:row>15</xdr:row>
                    <xdr:rowOff>161925</xdr:rowOff>
                  </from>
                  <to>
                    <xdr:col>26</xdr:col>
                    <xdr:colOff>28575</xdr:colOff>
                    <xdr:row>17</xdr:row>
                    <xdr:rowOff>38100</xdr:rowOff>
                  </to>
                </anchor>
              </controlPr>
            </control>
          </mc:Choice>
        </mc:AlternateContent>
        <mc:AlternateContent xmlns:mc="http://schemas.openxmlformats.org/markup-compatibility/2006">
          <mc:Choice Requires="x14">
            <control shapeId="680987" r:id="rId14" name="Check Box 27">
              <controlPr defaultSize="0" autoFill="0" autoLine="0" autoPict="0">
                <anchor moveWithCells="1" sizeWithCells="1">
                  <from>
                    <xdr:col>19</xdr:col>
                    <xdr:colOff>57150</xdr:colOff>
                    <xdr:row>40</xdr:row>
                    <xdr:rowOff>161925</xdr:rowOff>
                  </from>
                  <to>
                    <xdr:col>23</xdr:col>
                    <xdr:colOff>19050</xdr:colOff>
                    <xdr:row>42</xdr:row>
                    <xdr:rowOff>28575</xdr:rowOff>
                  </to>
                </anchor>
              </controlPr>
            </control>
          </mc:Choice>
        </mc:AlternateContent>
        <mc:AlternateContent xmlns:mc="http://schemas.openxmlformats.org/markup-compatibility/2006">
          <mc:Choice Requires="x14">
            <control shapeId="680988" r:id="rId15" name="Check Box 28">
              <controlPr defaultSize="0" autoFill="0" autoLine="0" autoPict="0">
                <anchor moveWithCells="1" sizeWithCells="1">
                  <from>
                    <xdr:col>22</xdr:col>
                    <xdr:colOff>66675</xdr:colOff>
                    <xdr:row>40</xdr:row>
                    <xdr:rowOff>161925</xdr:rowOff>
                  </from>
                  <to>
                    <xdr:col>26</xdr:col>
                    <xdr:colOff>28575</xdr:colOff>
                    <xdr:row>42</xdr:row>
                    <xdr:rowOff>28575</xdr:rowOff>
                  </to>
                </anchor>
              </controlPr>
            </control>
          </mc:Choice>
        </mc:AlternateContent>
        <mc:AlternateContent xmlns:mc="http://schemas.openxmlformats.org/markup-compatibility/2006">
          <mc:Choice Requires="x14">
            <control shapeId="680989" r:id="rId16" name="Check Box 29">
              <controlPr defaultSize="0" autoFill="0" autoLine="0" autoPict="0">
                <anchor moveWithCells="1" sizeWithCells="1">
                  <from>
                    <xdr:col>19</xdr:col>
                    <xdr:colOff>57150</xdr:colOff>
                    <xdr:row>47</xdr:row>
                    <xdr:rowOff>0</xdr:rowOff>
                  </from>
                  <to>
                    <xdr:col>23</xdr:col>
                    <xdr:colOff>19050</xdr:colOff>
                    <xdr:row>48</xdr:row>
                    <xdr:rowOff>28575</xdr:rowOff>
                  </to>
                </anchor>
              </controlPr>
            </control>
          </mc:Choice>
        </mc:AlternateContent>
        <mc:AlternateContent xmlns:mc="http://schemas.openxmlformats.org/markup-compatibility/2006">
          <mc:Choice Requires="x14">
            <control shapeId="7" r:id="rId17" name="Check Box 30">
              <controlPr defaultSize="0" autoFill="0" autoLine="0" autoPict="0">
                <anchor moveWithCells="1" sizeWithCells="1">
                  <from>
                    <xdr:col>22</xdr:col>
                    <xdr:colOff>66675</xdr:colOff>
                    <xdr:row>47</xdr:row>
                    <xdr:rowOff>0</xdr:rowOff>
                  </from>
                  <to>
                    <xdr:col>26</xdr:col>
                    <xdr:colOff>28575</xdr:colOff>
                    <xdr:row>48</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1D0B-1DF6-4B7B-9ABF-0FC5DB00B8CA}">
  <sheetPr>
    <tabColor rgb="FFFFCCFF"/>
  </sheetPr>
  <dimension ref="A1:O53"/>
  <sheetViews>
    <sheetView showGridLines="0" zoomScale="85" zoomScaleNormal="85" zoomScaleSheetLayoutView="85" workbookViewId="0">
      <selection activeCell="O10" sqref="O10"/>
    </sheetView>
  </sheetViews>
  <sheetFormatPr defaultColWidth="9.75" defaultRowHeight="18.75"/>
  <cols>
    <col min="1" max="2" width="9.375" style="900" customWidth="1"/>
    <col min="3" max="11" width="6.875" style="900" customWidth="1"/>
    <col min="12" max="12" width="12.25" style="900" customWidth="1"/>
    <col min="13" max="13" width="12.375" style="900" customWidth="1"/>
    <col min="14" max="14" width="10.875" style="901" customWidth="1"/>
    <col min="15" max="16384" width="9.75" style="901"/>
  </cols>
  <sheetData>
    <row r="1" spans="1:15">
      <c r="F1" s="1486" t="s">
        <v>1677</v>
      </c>
      <c r="G1" s="1486"/>
      <c r="H1" s="1486"/>
      <c r="I1" s="1486"/>
    </row>
    <row r="2" spans="1:15" ht="28.5" customHeight="1">
      <c r="L2" s="1487" t="s">
        <v>1686</v>
      </c>
      <c r="M2" s="1482"/>
    </row>
    <row r="3" spans="1:15" ht="28.5" customHeight="1">
      <c r="A3" s="902" t="s">
        <v>1662</v>
      </c>
      <c r="L3" s="903"/>
      <c r="M3" s="903"/>
    </row>
    <row r="4" spans="1:15" ht="28.5" customHeight="1">
      <c r="A4" s="902" t="s">
        <v>1663</v>
      </c>
    </row>
    <row r="6" spans="1:15" ht="28.5" customHeight="1">
      <c r="C6" s="904"/>
      <c r="D6" s="904"/>
      <c r="E6" s="904"/>
      <c r="F6" s="904"/>
      <c r="G6" s="905" t="s">
        <v>1664</v>
      </c>
      <c r="H6" s="906"/>
      <c r="I6" s="907"/>
      <c r="J6" s="908"/>
      <c r="K6" s="1488" t="s">
        <v>1678</v>
      </c>
      <c r="L6" s="1488"/>
      <c r="M6" s="1488"/>
      <c r="N6" s="910"/>
    </row>
    <row r="7" spans="1:15" ht="28.5" customHeight="1">
      <c r="C7" s="904"/>
      <c r="D7" s="904"/>
      <c r="E7" s="904"/>
      <c r="F7" s="904"/>
      <c r="G7" s="905" t="s">
        <v>1666</v>
      </c>
      <c r="H7" s="906"/>
      <c r="I7" s="907"/>
      <c r="J7" s="908"/>
      <c r="K7" s="1488" t="s">
        <v>1679</v>
      </c>
      <c r="L7" s="1488"/>
      <c r="M7" s="1488"/>
      <c r="N7" s="910"/>
    </row>
    <row r="8" spans="1:15" ht="28.5" customHeight="1">
      <c r="B8" s="911"/>
      <c r="D8" s="912"/>
      <c r="E8" s="912"/>
      <c r="F8" s="912"/>
      <c r="G8" s="913"/>
      <c r="H8" s="913"/>
      <c r="I8" s="906"/>
      <c r="J8" s="906"/>
      <c r="K8" s="1488" t="s">
        <v>1680</v>
      </c>
      <c r="L8" s="1488"/>
      <c r="M8" s="1488"/>
      <c r="N8" s="914"/>
      <c r="O8" s="915"/>
    </row>
    <row r="9" spans="1:15" ht="22.5" customHeight="1">
      <c r="A9" s="916"/>
      <c r="B9" s="912"/>
      <c r="C9" s="912"/>
      <c r="D9" s="912"/>
      <c r="E9" s="912"/>
      <c r="F9" s="912"/>
      <c r="G9" s="913"/>
      <c r="H9" s="913"/>
      <c r="I9" s="934" t="s">
        <v>1681</v>
      </c>
      <c r="J9" s="917"/>
      <c r="K9" s="918"/>
      <c r="L9" s="909" t="s">
        <v>1682</v>
      </c>
      <c r="M9" s="918"/>
      <c r="O9" s="919"/>
    </row>
    <row r="10" spans="1:15" ht="22.5" customHeight="1">
      <c r="A10" s="916"/>
      <c r="B10" s="912"/>
      <c r="C10" s="912"/>
      <c r="D10" s="912"/>
      <c r="E10" s="912"/>
      <c r="F10" s="912"/>
      <c r="G10" s="913"/>
      <c r="H10" s="913"/>
      <c r="I10" s="934"/>
      <c r="J10" s="917"/>
      <c r="K10" s="918"/>
      <c r="L10" s="909" t="s">
        <v>1683</v>
      </c>
      <c r="M10" s="918"/>
    </row>
    <row r="11" spans="1:15" ht="22.5" customHeight="1">
      <c r="A11" s="916"/>
      <c r="B11" s="912"/>
      <c r="C11" s="912"/>
      <c r="D11" s="912"/>
      <c r="E11" s="912"/>
      <c r="F11" s="912"/>
      <c r="G11" s="913"/>
      <c r="H11" s="913"/>
      <c r="I11" s="906"/>
      <c r="J11" s="906"/>
      <c r="K11" s="918"/>
      <c r="L11" s="920" t="s">
        <v>1684</v>
      </c>
      <c r="M11" s="918"/>
      <c r="N11" s="921"/>
    </row>
    <row r="12" spans="1:15" ht="22.5" customHeight="1">
      <c r="A12" s="916"/>
      <c r="B12" s="912"/>
      <c r="C12" s="912"/>
      <c r="D12" s="912"/>
      <c r="E12" s="912"/>
      <c r="F12" s="912"/>
      <c r="G12" s="912"/>
      <c r="H12" s="912"/>
      <c r="L12" s="922"/>
      <c r="N12" s="921"/>
    </row>
    <row r="13" spans="1:15" ht="12.75" customHeight="1">
      <c r="A13" s="916"/>
      <c r="B13" s="912"/>
      <c r="C13" s="912"/>
      <c r="D13" s="912"/>
      <c r="E13" s="912"/>
      <c r="F13" s="912"/>
      <c r="G13" s="912"/>
      <c r="H13" s="912"/>
      <c r="L13" s="922"/>
      <c r="M13" s="922"/>
      <c r="N13" s="923"/>
    </row>
    <row r="14" spans="1:15" ht="45" customHeight="1">
      <c r="A14" s="916"/>
      <c r="B14" s="912"/>
      <c r="C14" s="1484" t="s">
        <v>1687</v>
      </c>
      <c r="D14" s="1484"/>
      <c r="E14" s="1484"/>
      <c r="F14" s="1484"/>
      <c r="G14" s="1484"/>
      <c r="H14" s="1484"/>
      <c r="I14" s="1484"/>
      <c r="J14" s="1484"/>
      <c r="K14" s="1484"/>
      <c r="L14" s="1484"/>
      <c r="M14" s="922"/>
      <c r="N14" s="923"/>
    </row>
    <row r="15" spans="1:15" ht="12.75" customHeight="1">
      <c r="A15" s="916"/>
      <c r="B15" s="912"/>
      <c r="C15" s="912"/>
      <c r="D15" s="912"/>
      <c r="E15" s="912"/>
      <c r="F15" s="912"/>
      <c r="G15" s="912"/>
      <c r="H15" s="912"/>
      <c r="L15" s="922"/>
      <c r="M15" s="922"/>
      <c r="N15" s="923"/>
    </row>
    <row r="16" spans="1:15" ht="15" customHeight="1">
      <c r="B16" s="924"/>
    </row>
    <row r="17" spans="1:13" ht="26.25" customHeight="1">
      <c r="A17" s="1481" t="s">
        <v>1688</v>
      </c>
      <c r="B17" s="1481"/>
      <c r="C17" s="1481"/>
      <c r="D17" s="1481"/>
      <c r="E17" s="1481"/>
      <c r="F17" s="1481"/>
      <c r="G17" s="1481"/>
      <c r="H17" s="1481"/>
      <c r="I17" s="1481"/>
      <c r="J17" s="1481"/>
      <c r="K17" s="1481"/>
      <c r="L17" s="1481"/>
      <c r="M17" s="1481"/>
    </row>
    <row r="18" spans="1:13" ht="26.25" customHeight="1">
      <c r="A18" s="1481"/>
      <c r="B18" s="1481"/>
      <c r="C18" s="1481"/>
      <c r="D18" s="1481"/>
      <c r="E18" s="1481"/>
      <c r="F18" s="1481"/>
      <c r="G18" s="1481"/>
      <c r="H18" s="1481"/>
      <c r="I18" s="1481"/>
      <c r="J18" s="1481"/>
      <c r="K18" s="1481"/>
      <c r="L18" s="1481"/>
      <c r="M18" s="1481"/>
    </row>
    <row r="19" spans="1:13" ht="26.25" customHeight="1">
      <c r="A19" s="1481" t="s">
        <v>1672</v>
      </c>
      <c r="B19" s="1481"/>
      <c r="C19" s="1481"/>
      <c r="D19" s="1481"/>
      <c r="E19" s="1481"/>
      <c r="F19" s="1481"/>
      <c r="G19" s="1481"/>
      <c r="H19" s="1481"/>
      <c r="I19" s="1481"/>
      <c r="J19" s="1481"/>
      <c r="K19" s="1481"/>
      <c r="L19" s="1481"/>
      <c r="M19" s="1481"/>
    </row>
    <row r="20" spans="1:13" ht="26.25" customHeight="1">
      <c r="A20" s="1481"/>
      <c r="B20" s="1481"/>
      <c r="C20" s="1481"/>
      <c r="D20" s="1481"/>
      <c r="E20" s="1481"/>
      <c r="F20" s="1481"/>
      <c r="G20" s="1481"/>
      <c r="H20" s="1481"/>
      <c r="I20" s="1481"/>
      <c r="J20" s="1481"/>
      <c r="K20" s="1481"/>
      <c r="L20" s="1481"/>
      <c r="M20" s="1481"/>
    </row>
    <row r="21" spans="1:13" ht="15" customHeight="1">
      <c r="B21" s="902"/>
      <c r="C21" s="924"/>
      <c r="D21" s="924"/>
      <c r="E21" s="924"/>
      <c r="F21" s="924"/>
      <c r="G21" s="924"/>
      <c r="H21" s="924"/>
      <c r="I21" s="924"/>
      <c r="J21" s="924"/>
      <c r="K21" s="924"/>
      <c r="L21" s="924"/>
      <c r="M21" s="924"/>
    </row>
    <row r="22" spans="1:13" ht="26.25" customHeight="1">
      <c r="B22" s="902"/>
      <c r="C22" s="924"/>
      <c r="D22" s="924"/>
      <c r="E22" s="924"/>
      <c r="F22" s="924"/>
      <c r="G22" s="924"/>
      <c r="H22" s="924"/>
      <c r="I22" s="924"/>
      <c r="J22" s="924"/>
      <c r="K22" s="924"/>
      <c r="L22" s="924"/>
      <c r="M22" s="925" t="s">
        <v>1673</v>
      </c>
    </row>
    <row r="23" spans="1:13" ht="26.25" customHeight="1">
      <c r="B23" s="902"/>
      <c r="C23" s="924"/>
      <c r="D23" s="924"/>
      <c r="E23" s="924"/>
      <c r="F23" s="924"/>
      <c r="G23" s="924"/>
      <c r="H23" s="924"/>
      <c r="I23" s="924"/>
      <c r="J23" s="924"/>
      <c r="K23" s="924"/>
      <c r="L23" s="924"/>
      <c r="M23" s="926"/>
    </row>
    <row r="24" spans="1:13" ht="26.25" customHeight="1">
      <c r="B24" s="902"/>
      <c r="C24" s="924"/>
      <c r="D24" s="924"/>
      <c r="E24" s="924"/>
      <c r="F24" s="924"/>
      <c r="G24" s="924"/>
      <c r="H24" s="924"/>
      <c r="I24" s="924"/>
      <c r="J24" s="924"/>
      <c r="K24" s="924"/>
      <c r="L24" s="924"/>
      <c r="M24" s="924"/>
    </row>
    <row r="25" spans="1:13" ht="26.25" customHeight="1">
      <c r="A25" s="924"/>
      <c r="B25" s="924"/>
      <c r="C25" s="924"/>
      <c r="D25" s="924"/>
      <c r="E25" s="924"/>
      <c r="F25" s="924"/>
      <c r="G25" s="924"/>
      <c r="H25" s="927" t="s">
        <v>1674</v>
      </c>
      <c r="I25" s="924"/>
      <c r="J25" s="924"/>
      <c r="K25" s="924"/>
    </row>
    <row r="26" spans="1:13" ht="26.25" customHeight="1">
      <c r="A26" s="924"/>
      <c r="B26" s="924"/>
      <c r="C26" s="924"/>
      <c r="D26" s="924"/>
      <c r="E26" s="924"/>
      <c r="F26" s="924"/>
      <c r="G26" s="924"/>
      <c r="H26" s="927"/>
      <c r="I26" s="924"/>
      <c r="J26" s="924"/>
      <c r="K26" s="924"/>
    </row>
    <row r="27" spans="1:13" ht="26.25" customHeight="1">
      <c r="A27" s="924"/>
      <c r="B27" s="924"/>
      <c r="C27" s="924"/>
      <c r="D27" s="924"/>
      <c r="E27" s="924"/>
      <c r="F27" s="924"/>
      <c r="G27" s="924"/>
    </row>
    <row r="28" spans="1:13" ht="26.25" customHeight="1">
      <c r="A28" s="928"/>
      <c r="B28" s="928"/>
      <c r="C28" s="928"/>
      <c r="D28" s="905" t="s">
        <v>1689</v>
      </c>
      <c r="E28" s="905"/>
      <c r="F28" s="905"/>
      <c r="G28" s="905"/>
      <c r="H28" s="929"/>
      <c r="I28" s="905"/>
      <c r="J28" s="907"/>
      <c r="K28" s="907"/>
      <c r="L28" s="906"/>
      <c r="M28" s="906"/>
    </row>
    <row r="29" spans="1:13" ht="26.25" customHeight="1">
      <c r="A29" s="928"/>
      <c r="B29" s="928"/>
      <c r="C29" s="928"/>
      <c r="D29" s="905" t="s">
        <v>1675</v>
      </c>
      <c r="E29" s="905"/>
      <c r="F29" s="905"/>
      <c r="G29" s="905"/>
      <c r="H29" s="929"/>
      <c r="I29" s="905"/>
      <c r="J29" s="907"/>
      <c r="K29" s="1485" t="s">
        <v>1685</v>
      </c>
      <c r="L29" s="1485"/>
      <c r="M29" s="1485"/>
    </row>
    <row r="30" spans="1:13" ht="26.25" customHeight="1">
      <c r="A30" s="928"/>
      <c r="B30" s="928"/>
      <c r="C30" s="928"/>
      <c r="D30" s="905"/>
      <c r="E30" s="905"/>
      <c r="F30" s="905"/>
      <c r="G30" s="905"/>
      <c r="H30" s="929"/>
      <c r="I30" s="930"/>
      <c r="J30" s="907"/>
      <c r="K30" s="1485"/>
      <c r="L30" s="1485"/>
      <c r="M30" s="1485"/>
    </row>
    <row r="31" spans="1:13" ht="26.25" customHeight="1">
      <c r="A31" s="928"/>
      <c r="B31" s="928"/>
      <c r="C31" s="928"/>
      <c r="D31" s="918"/>
      <c r="E31" s="918"/>
      <c r="F31" s="918"/>
      <c r="G31" s="918"/>
      <c r="H31" s="931"/>
      <c r="I31" s="931"/>
      <c r="J31" s="931"/>
      <c r="K31" s="1485"/>
      <c r="L31" s="1485"/>
      <c r="M31" s="1485"/>
    </row>
    <row r="32" spans="1:13" ht="26.25" customHeight="1">
      <c r="A32" s="928"/>
      <c r="B32" s="928"/>
      <c r="C32" s="928"/>
      <c r="D32" s="918"/>
      <c r="E32" s="918"/>
      <c r="F32" s="918"/>
      <c r="G32" s="918"/>
      <c r="H32" s="906"/>
      <c r="I32" s="906"/>
      <c r="J32" s="906"/>
      <c r="K32" s="906"/>
      <c r="L32" s="907"/>
      <c r="M32" s="931"/>
    </row>
    <row r="33" spans="1:15" ht="26.25" customHeight="1">
      <c r="A33" s="928"/>
      <c r="B33" s="928"/>
      <c r="C33" s="928"/>
      <c r="D33" s="928"/>
      <c r="E33" s="928"/>
      <c r="F33" s="928"/>
      <c r="G33" s="928"/>
      <c r="M33" s="925" t="s">
        <v>1676</v>
      </c>
      <c r="O33" s="932"/>
    </row>
    <row r="34" spans="1:15" ht="26.25" customHeight="1">
      <c r="A34" s="928"/>
      <c r="B34" s="928"/>
      <c r="C34" s="928"/>
      <c r="D34" s="928"/>
      <c r="E34" s="928"/>
      <c r="F34" s="928"/>
      <c r="G34" s="928"/>
      <c r="L34" s="928"/>
      <c r="M34" s="928"/>
      <c r="N34" s="932"/>
      <c r="O34" s="932"/>
    </row>
    <row r="35" spans="1:15" ht="26.25" customHeight="1">
      <c r="A35" s="928"/>
      <c r="B35" s="928"/>
      <c r="C35" s="928"/>
      <c r="D35" s="928"/>
      <c r="E35" s="928"/>
      <c r="F35" s="928"/>
      <c r="G35" s="928"/>
      <c r="L35" s="928"/>
      <c r="M35" s="928"/>
      <c r="N35" s="932"/>
      <c r="O35" s="932"/>
    </row>
    <row r="36" spans="1:15" ht="26.25" customHeight="1">
      <c r="A36" s="928"/>
      <c r="B36" s="928"/>
      <c r="M36" s="928"/>
      <c r="N36" s="932"/>
      <c r="O36" s="932"/>
    </row>
    <row r="37" spans="1:15" ht="26.25" customHeight="1">
      <c r="A37" s="928"/>
      <c r="B37" s="928"/>
      <c r="C37" s="928"/>
      <c r="D37" s="928"/>
      <c r="E37" s="928"/>
      <c r="F37" s="928"/>
      <c r="G37" s="928"/>
      <c r="M37" s="928"/>
      <c r="N37" s="932"/>
      <c r="O37" s="932"/>
    </row>
    <row r="38" spans="1:15" ht="26.25" customHeight="1">
      <c r="A38" s="928"/>
      <c r="B38" s="928"/>
      <c r="C38" s="928"/>
      <c r="D38" s="928"/>
      <c r="E38" s="928"/>
      <c r="F38" s="928"/>
      <c r="G38" s="928"/>
      <c r="M38" s="928"/>
      <c r="N38" s="932"/>
      <c r="O38" s="932"/>
    </row>
    <row r="39" spans="1:15" ht="26.25" customHeight="1">
      <c r="A39" s="928"/>
      <c r="B39" s="928"/>
      <c r="C39" s="928"/>
      <c r="D39" s="928"/>
      <c r="E39" s="928"/>
      <c r="F39" s="928"/>
      <c r="G39" s="928"/>
      <c r="M39" s="928"/>
      <c r="N39" s="932"/>
      <c r="O39" s="932"/>
    </row>
    <row r="40" spans="1:15" ht="26.25" customHeight="1">
      <c r="A40" s="928"/>
      <c r="B40" s="928"/>
      <c r="C40" s="928"/>
      <c r="D40" s="928"/>
      <c r="E40" s="928"/>
      <c r="F40" s="928"/>
      <c r="G40" s="928"/>
      <c r="M40" s="928"/>
      <c r="N40" s="932"/>
      <c r="O40" s="932"/>
    </row>
    <row r="41" spans="1:15" ht="26.25" customHeight="1">
      <c r="A41" s="928"/>
      <c r="B41" s="928"/>
      <c r="C41" s="928"/>
      <c r="D41" s="928"/>
      <c r="E41" s="928"/>
      <c r="F41" s="928"/>
      <c r="G41" s="928"/>
      <c r="M41" s="928"/>
      <c r="N41" s="932"/>
      <c r="O41" s="932"/>
    </row>
    <row r="42" spans="1:15" ht="26.25" customHeight="1">
      <c r="A42" s="928"/>
      <c r="B42" s="928"/>
      <c r="C42" s="928"/>
      <c r="D42" s="928"/>
      <c r="E42" s="928"/>
      <c r="F42" s="928"/>
      <c r="G42" s="928"/>
      <c r="H42" s="928"/>
      <c r="I42" s="928"/>
      <c r="J42" s="928"/>
      <c r="K42" s="928"/>
      <c r="L42" s="928"/>
      <c r="M42" s="928"/>
      <c r="N42" s="932"/>
      <c r="O42" s="932"/>
    </row>
    <row r="43" spans="1:15" ht="26.25" customHeight="1">
      <c r="A43" s="928"/>
      <c r="B43" s="928"/>
      <c r="C43" s="928"/>
      <c r="D43" s="928"/>
      <c r="E43" s="928"/>
      <c r="F43" s="928"/>
      <c r="G43" s="928"/>
      <c r="H43" s="928"/>
      <c r="I43" s="928"/>
      <c r="J43" s="928"/>
      <c r="K43" s="928"/>
      <c r="L43" s="928"/>
      <c r="M43" s="928"/>
      <c r="N43" s="932"/>
      <c r="O43" s="932"/>
    </row>
    <row r="44" spans="1:15" ht="26.25" customHeight="1">
      <c r="A44" s="928"/>
      <c r="B44" s="928"/>
      <c r="C44" s="928"/>
      <c r="D44" s="928"/>
      <c r="E44" s="928"/>
      <c r="F44" s="928"/>
      <c r="G44" s="928"/>
      <c r="H44" s="928"/>
      <c r="I44" s="928"/>
      <c r="J44" s="928"/>
      <c r="K44" s="928"/>
      <c r="L44" s="928"/>
      <c r="M44" s="928"/>
      <c r="N44" s="932"/>
      <c r="O44" s="932"/>
    </row>
    <row r="45" spans="1:15" ht="26.25" customHeight="1">
      <c r="A45" s="928"/>
      <c r="B45" s="928"/>
      <c r="C45" s="928"/>
      <c r="D45" s="928"/>
      <c r="E45" s="928"/>
      <c r="F45" s="928"/>
      <c r="G45" s="928"/>
      <c r="H45" s="928"/>
      <c r="I45" s="928"/>
      <c r="J45" s="928"/>
      <c r="K45" s="928"/>
      <c r="L45" s="928"/>
      <c r="M45" s="928"/>
      <c r="N45" s="932"/>
      <c r="O45" s="932"/>
    </row>
    <row r="46" spans="1:15" ht="26.25" customHeight="1">
      <c r="A46" s="928"/>
      <c r="B46" s="928"/>
      <c r="C46" s="928"/>
      <c r="D46" s="928"/>
      <c r="E46" s="928"/>
      <c r="F46" s="928"/>
      <c r="G46" s="928"/>
      <c r="H46" s="928"/>
      <c r="I46" s="928"/>
      <c r="J46" s="928"/>
      <c r="K46" s="928"/>
      <c r="L46" s="928"/>
      <c r="M46" s="928"/>
      <c r="N46" s="932"/>
      <c r="O46" s="932"/>
    </row>
    <row r="47" spans="1:15" ht="26.25" customHeight="1">
      <c r="A47" s="928"/>
      <c r="B47" s="928"/>
      <c r="C47" s="928"/>
      <c r="D47" s="928"/>
      <c r="E47" s="928"/>
      <c r="F47" s="928"/>
      <c r="G47" s="928"/>
      <c r="H47" s="928"/>
      <c r="I47" s="928"/>
      <c r="J47" s="928"/>
      <c r="K47" s="928"/>
      <c r="L47" s="928"/>
      <c r="M47" s="928"/>
      <c r="N47" s="932"/>
      <c r="O47" s="932"/>
    </row>
    <row r="48" spans="1:15" ht="26.25" customHeight="1">
      <c r="A48" s="928"/>
      <c r="B48" s="928"/>
      <c r="C48" s="928"/>
      <c r="D48" s="928"/>
      <c r="E48" s="928"/>
      <c r="F48" s="928"/>
      <c r="G48" s="928"/>
      <c r="H48" s="928"/>
      <c r="I48" s="928"/>
      <c r="J48" s="928"/>
      <c r="K48" s="928"/>
      <c r="L48" s="928"/>
      <c r="M48" s="928"/>
      <c r="N48" s="932"/>
      <c r="O48" s="932"/>
    </row>
    <row r="49" spans="1:15" ht="26.25" customHeight="1">
      <c r="A49" s="928"/>
      <c r="B49" s="928"/>
      <c r="C49" s="928"/>
      <c r="D49" s="928"/>
      <c r="E49" s="928"/>
      <c r="F49" s="928"/>
      <c r="G49" s="928"/>
      <c r="H49" s="928"/>
      <c r="I49" s="928"/>
      <c r="J49" s="928"/>
      <c r="K49" s="928"/>
      <c r="L49" s="928"/>
      <c r="M49" s="928"/>
      <c r="N49" s="932"/>
      <c r="O49" s="932"/>
    </row>
    <row r="50" spans="1:15" ht="24">
      <c r="A50" s="928"/>
      <c r="B50" s="928"/>
      <c r="C50" s="928"/>
      <c r="D50" s="928"/>
      <c r="E50" s="928"/>
      <c r="F50" s="928"/>
      <c r="G50" s="928"/>
      <c r="H50" s="928"/>
      <c r="I50" s="928"/>
      <c r="J50" s="928"/>
      <c r="K50" s="928"/>
      <c r="L50" s="928"/>
      <c r="M50" s="916"/>
      <c r="N50" s="933"/>
      <c r="O50" s="933"/>
    </row>
    <row r="51" spans="1:15" ht="24">
      <c r="A51" s="916"/>
      <c r="B51" s="916"/>
      <c r="C51" s="916"/>
      <c r="D51" s="916"/>
      <c r="E51" s="916"/>
      <c r="F51" s="916"/>
      <c r="G51" s="916"/>
      <c r="H51" s="916"/>
      <c r="I51" s="916"/>
      <c r="J51" s="916"/>
      <c r="K51" s="916"/>
      <c r="L51" s="916"/>
      <c r="M51" s="916"/>
      <c r="N51" s="933"/>
      <c r="O51" s="933"/>
    </row>
    <row r="52" spans="1:15" ht="24">
      <c r="A52" s="916"/>
      <c r="B52" s="916"/>
      <c r="C52" s="916"/>
      <c r="D52" s="916"/>
      <c r="E52" s="916"/>
      <c r="F52" s="916"/>
      <c r="G52" s="916"/>
      <c r="H52" s="916"/>
      <c r="I52" s="916"/>
      <c r="J52" s="916"/>
      <c r="K52" s="916"/>
      <c r="L52" s="916"/>
      <c r="M52" s="916"/>
      <c r="N52" s="933"/>
      <c r="O52" s="933"/>
    </row>
    <row r="53" spans="1:15">
      <c r="A53" s="916"/>
      <c r="B53" s="916"/>
      <c r="C53" s="916"/>
      <c r="D53" s="916"/>
      <c r="E53" s="916"/>
      <c r="F53" s="916"/>
      <c r="G53" s="916"/>
      <c r="H53" s="916"/>
      <c r="I53" s="916"/>
      <c r="J53" s="916"/>
      <c r="K53" s="916"/>
      <c r="L53" s="916"/>
    </row>
  </sheetData>
  <sheetProtection algorithmName="SHA-512" hashValue="h8O1czK77ZtiDCrN7WRK4a5As3JF3kbp9INZ5p2L/h6deODT7+uXVlXbUwkRYROobkwJgTeggHwJigK4EtuRqA==" saltValue="0zoHfvyK5F99s8e/3A8Ggg==" spinCount="100000" sheet="1" selectLockedCells="1" selectUnlockedCells="1"/>
  <mergeCells count="9">
    <mergeCell ref="A17:M18"/>
    <mergeCell ref="A19:M20"/>
    <mergeCell ref="K29:M31"/>
    <mergeCell ref="F1:I1"/>
    <mergeCell ref="L2:M2"/>
    <mergeCell ref="K6:M6"/>
    <mergeCell ref="K7:M7"/>
    <mergeCell ref="K8:M8"/>
    <mergeCell ref="C14:L14"/>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82553-18DB-4B13-BB69-90EA418C270A}">
  <sheetPr>
    <tabColor rgb="FFFFC000"/>
  </sheetPr>
  <dimension ref="A1:BC73"/>
  <sheetViews>
    <sheetView showGridLines="0" view="pageBreakPreview" zoomScaleNormal="100" zoomScaleSheetLayoutView="100" workbookViewId="0">
      <selection activeCell="AW57" sqref="AW57"/>
    </sheetView>
  </sheetViews>
  <sheetFormatPr defaultColWidth="8" defaultRowHeight="12"/>
  <cols>
    <col min="1" max="2" width="1.375" style="12" customWidth="1"/>
    <col min="3" max="40" width="2.375" style="12" customWidth="1"/>
    <col min="41" max="75" width="2.625" style="12" customWidth="1"/>
    <col min="76" max="16384" width="8" style="12"/>
  </cols>
  <sheetData>
    <row r="1" spans="1:44" ht="14.1" customHeight="1">
      <c r="A1" s="1770" t="s">
        <v>1540</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N1" s="390"/>
      <c r="AO1" s="390"/>
      <c r="AP1" s="390"/>
      <c r="AQ1" s="390"/>
      <c r="AR1" s="390"/>
    </row>
    <row r="2" spans="1:44" ht="5.0999999999999996" customHeight="1" thickBot="1"/>
    <row r="3" spans="1:44" ht="14.1" customHeight="1">
      <c r="B3" s="1769" t="s">
        <v>286</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2563"/>
      <c r="AA3" s="1766" t="s">
        <v>115</v>
      </c>
      <c r="AB3" s="1767"/>
      <c r="AC3" s="1767"/>
      <c r="AD3" s="1767"/>
      <c r="AE3" s="1767"/>
      <c r="AF3" s="1767"/>
      <c r="AG3" s="1767"/>
      <c r="AH3" s="1767"/>
      <c r="AI3" s="1767"/>
      <c r="AJ3" s="1767"/>
      <c r="AK3" s="1767"/>
      <c r="AL3" s="1768"/>
    </row>
    <row r="4" spans="1:44" ht="6.95" customHeight="1">
      <c r="B4" s="166"/>
      <c r="C4" s="51"/>
      <c r="D4" s="51"/>
      <c r="E4" s="51"/>
      <c r="F4" s="51"/>
      <c r="G4" s="51"/>
      <c r="H4" s="51"/>
      <c r="I4" s="51"/>
      <c r="J4" s="51"/>
      <c r="K4" s="51"/>
      <c r="L4" s="51"/>
      <c r="M4" s="51"/>
      <c r="N4" s="51"/>
      <c r="O4" s="51"/>
      <c r="P4" s="51"/>
      <c r="Q4" s="51"/>
      <c r="R4" s="51"/>
      <c r="S4" s="51"/>
      <c r="T4" s="51"/>
      <c r="U4" s="51"/>
      <c r="V4" s="51"/>
      <c r="W4" s="51"/>
      <c r="X4" s="51"/>
      <c r="Y4" s="51"/>
      <c r="Z4" s="51"/>
      <c r="AA4" s="167"/>
      <c r="AB4" s="51"/>
      <c r="AC4" s="51"/>
      <c r="AD4" s="51"/>
      <c r="AE4" s="51"/>
      <c r="AF4" s="51"/>
      <c r="AG4" s="51"/>
      <c r="AH4" s="51"/>
      <c r="AI4" s="51"/>
      <c r="AJ4" s="51"/>
      <c r="AK4" s="51"/>
      <c r="AL4" s="168"/>
      <c r="AM4" s="17"/>
    </row>
    <row r="5" spans="1:44" ht="14.1" customHeight="1">
      <c r="B5" s="515"/>
      <c r="C5" s="977"/>
      <c r="D5" s="228" t="s">
        <v>33</v>
      </c>
      <c r="E5" s="1641" t="s">
        <v>1401</v>
      </c>
      <c r="F5" s="1641"/>
      <c r="G5" s="1641"/>
      <c r="H5" s="1641"/>
      <c r="I5" s="1641"/>
      <c r="J5" s="1641"/>
      <c r="K5" s="1641"/>
      <c r="L5" s="1641"/>
      <c r="M5" s="1641"/>
      <c r="N5" s="1641"/>
      <c r="O5" s="1641"/>
      <c r="P5" s="1641"/>
      <c r="Q5" s="1641"/>
      <c r="R5" s="1641"/>
      <c r="S5" s="1641"/>
      <c r="T5" s="1641"/>
      <c r="U5" s="1641"/>
      <c r="V5" s="1641"/>
      <c r="W5" s="1641"/>
      <c r="X5" s="1641"/>
      <c r="Y5" s="1641"/>
      <c r="Z5" s="516"/>
      <c r="AA5" s="239" t="s">
        <v>124</v>
      </c>
      <c r="AB5" s="1638" t="s">
        <v>1634</v>
      </c>
      <c r="AC5" s="1638"/>
      <c r="AD5" s="1638"/>
      <c r="AE5" s="1638"/>
      <c r="AF5" s="1638"/>
      <c r="AG5" s="1638"/>
      <c r="AH5" s="1638"/>
      <c r="AI5" s="1638"/>
      <c r="AJ5" s="1638"/>
      <c r="AK5" s="1638"/>
      <c r="AL5" s="225"/>
      <c r="AM5" s="17"/>
    </row>
    <row r="6" spans="1:44" ht="14.1" customHeight="1">
      <c r="B6" s="1214"/>
      <c r="C6" s="1215"/>
      <c r="E6" s="1641"/>
      <c r="F6" s="1641"/>
      <c r="G6" s="1641"/>
      <c r="H6" s="1641"/>
      <c r="I6" s="1641"/>
      <c r="J6" s="1641"/>
      <c r="K6" s="1641"/>
      <c r="L6" s="1641"/>
      <c r="M6" s="1641"/>
      <c r="N6" s="1641"/>
      <c r="O6" s="1641"/>
      <c r="P6" s="1641"/>
      <c r="Q6" s="1641"/>
      <c r="R6" s="1641"/>
      <c r="S6" s="1641"/>
      <c r="T6" s="1641"/>
      <c r="U6" s="1641"/>
      <c r="V6" s="1641"/>
      <c r="W6" s="1641"/>
      <c r="X6" s="1641"/>
      <c r="Y6" s="1641"/>
      <c r="Z6" s="246"/>
      <c r="AA6" s="239"/>
      <c r="AB6" s="1638"/>
      <c r="AC6" s="1638"/>
      <c r="AD6" s="1638"/>
      <c r="AE6" s="1638"/>
      <c r="AF6" s="1638"/>
      <c r="AG6" s="1638"/>
      <c r="AH6" s="1638"/>
      <c r="AI6" s="1638"/>
      <c r="AJ6" s="1638"/>
      <c r="AK6" s="1638"/>
      <c r="AL6" s="225"/>
      <c r="AM6" s="17"/>
    </row>
    <row r="7" spans="1:44" ht="14.1" customHeight="1">
      <c r="B7" s="14"/>
      <c r="E7" s="1792"/>
      <c r="F7" s="1792"/>
      <c r="G7" s="1792"/>
      <c r="H7" s="1792"/>
      <c r="I7" s="1792"/>
      <c r="J7" s="1792"/>
      <c r="K7" s="1792"/>
      <c r="L7" s="1792"/>
      <c r="M7" s="1792"/>
      <c r="N7" s="1792"/>
      <c r="O7" s="1792"/>
      <c r="P7" s="1792"/>
      <c r="Q7" s="1792"/>
      <c r="R7" s="1792"/>
      <c r="S7" s="1792"/>
      <c r="T7" s="1792"/>
      <c r="U7" s="1792"/>
      <c r="V7" s="1792"/>
      <c r="W7" s="1792"/>
      <c r="X7" s="1792"/>
      <c r="Y7" s="1792"/>
      <c r="Z7" s="977"/>
      <c r="AA7" s="11"/>
      <c r="AB7" s="1638"/>
      <c r="AC7" s="1638"/>
      <c r="AD7" s="1638"/>
      <c r="AE7" s="1638"/>
      <c r="AF7" s="1638"/>
      <c r="AG7" s="1638"/>
      <c r="AH7" s="1638"/>
      <c r="AI7" s="1638"/>
      <c r="AJ7" s="1638"/>
      <c r="AK7" s="1638"/>
      <c r="AL7" s="225"/>
      <c r="AM7" s="17"/>
    </row>
    <row r="8" spans="1:44" ht="14.1" customHeight="1">
      <c r="B8" s="1214"/>
      <c r="E8" s="1792"/>
      <c r="F8" s="1792"/>
      <c r="G8" s="1792"/>
      <c r="H8" s="1792"/>
      <c r="I8" s="1792"/>
      <c r="J8" s="1792"/>
      <c r="K8" s="1792"/>
      <c r="L8" s="1792"/>
      <c r="M8" s="1792"/>
      <c r="N8" s="1792"/>
      <c r="O8" s="1792"/>
      <c r="P8" s="1792"/>
      <c r="Q8" s="1792"/>
      <c r="R8" s="1792"/>
      <c r="S8" s="1792"/>
      <c r="T8" s="1792"/>
      <c r="U8" s="1792"/>
      <c r="V8" s="1792"/>
      <c r="W8" s="1792"/>
      <c r="X8" s="1792"/>
      <c r="Y8" s="1792"/>
      <c r="Z8" s="59"/>
      <c r="AA8" s="11"/>
      <c r="AB8" s="1638"/>
      <c r="AC8" s="1638"/>
      <c r="AD8" s="1638"/>
      <c r="AE8" s="1638"/>
      <c r="AF8" s="1638"/>
      <c r="AG8" s="1638"/>
      <c r="AH8" s="1638"/>
      <c r="AI8" s="1638"/>
      <c r="AJ8" s="1638"/>
      <c r="AK8" s="1638"/>
      <c r="AL8" s="266"/>
      <c r="AM8" s="17"/>
    </row>
    <row r="9" spans="1:44" ht="14.1" customHeight="1">
      <c r="B9" s="517"/>
      <c r="D9" s="231"/>
      <c r="E9" s="231"/>
      <c r="F9" s="231"/>
      <c r="G9" s="231"/>
      <c r="H9" s="231"/>
      <c r="I9" s="231"/>
      <c r="J9" s="231"/>
      <c r="K9" s="231"/>
      <c r="L9" s="231"/>
      <c r="M9" s="231"/>
      <c r="N9" s="231"/>
      <c r="O9" s="231"/>
      <c r="P9" s="231"/>
      <c r="Q9" s="231"/>
      <c r="R9" s="231"/>
      <c r="S9" s="231"/>
      <c r="T9" s="231"/>
      <c r="U9" s="231"/>
      <c r="V9" s="1220"/>
      <c r="W9" s="1220"/>
      <c r="X9" s="1220"/>
      <c r="Y9" s="1220"/>
      <c r="Z9" s="59"/>
      <c r="AA9" s="214"/>
      <c r="AB9" s="1638"/>
      <c r="AC9" s="1638"/>
      <c r="AD9" s="1638"/>
      <c r="AE9" s="1638"/>
      <c r="AF9" s="1638"/>
      <c r="AG9" s="1638"/>
      <c r="AH9" s="1638"/>
      <c r="AI9" s="1638"/>
      <c r="AJ9" s="1638"/>
      <c r="AK9" s="1638"/>
      <c r="AL9" s="266"/>
      <c r="AM9" s="17"/>
    </row>
    <row r="10" spans="1:44" ht="14.1" customHeight="1">
      <c r="A10" s="245"/>
      <c r="B10" s="1630" t="s">
        <v>450</v>
      </c>
      <c r="C10" s="1631"/>
      <c r="D10" s="1632" t="s">
        <v>1402</v>
      </c>
      <c r="E10" s="1632"/>
      <c r="F10" s="1632"/>
      <c r="G10" s="1632"/>
      <c r="H10" s="1632"/>
      <c r="I10" s="1632"/>
      <c r="J10" s="1632"/>
      <c r="K10" s="1632"/>
      <c r="L10" s="1632"/>
      <c r="M10" s="1632"/>
      <c r="N10" s="1632"/>
      <c r="O10" s="1632"/>
      <c r="P10" s="1632"/>
      <c r="Q10" s="1632"/>
      <c r="R10" s="1632"/>
      <c r="S10" s="1632"/>
      <c r="T10" s="1632"/>
      <c r="U10" s="1632"/>
      <c r="V10" s="1632"/>
      <c r="W10" s="1632"/>
      <c r="X10" s="1632"/>
      <c r="Y10" s="1632"/>
      <c r="Z10" s="245"/>
      <c r="AA10" s="239" t="s">
        <v>15</v>
      </c>
      <c r="AB10" s="1638" t="s">
        <v>578</v>
      </c>
      <c r="AC10" s="1638"/>
      <c r="AD10" s="1638"/>
      <c r="AE10" s="1638"/>
      <c r="AF10" s="1638"/>
      <c r="AG10" s="1638"/>
      <c r="AH10" s="1638"/>
      <c r="AI10" s="1638"/>
      <c r="AJ10" s="1638"/>
      <c r="AK10" s="1638"/>
      <c r="AL10" s="266"/>
      <c r="AM10" s="17"/>
    </row>
    <row r="11" spans="1:44" ht="14.1" customHeight="1">
      <c r="A11" s="245"/>
      <c r="B11" s="14"/>
      <c r="D11" s="228" t="s">
        <v>36</v>
      </c>
      <c r="E11" s="1632" t="s">
        <v>898</v>
      </c>
      <c r="F11" s="1632"/>
      <c r="G11" s="1632"/>
      <c r="H11" s="1632"/>
      <c r="I11" s="1632"/>
      <c r="J11" s="1632"/>
      <c r="K11" s="1632"/>
      <c r="L11" s="1632"/>
      <c r="M11" s="1632"/>
      <c r="N11" s="1632"/>
      <c r="O11" s="1632"/>
      <c r="P11" s="1632"/>
      <c r="Q11" s="1632"/>
      <c r="R11" s="1632"/>
      <c r="S11" s="1632"/>
      <c r="T11" s="1632"/>
      <c r="U11" s="1632"/>
      <c r="V11" s="1632"/>
      <c r="W11" s="1632"/>
      <c r="X11" s="1632"/>
      <c r="Y11" s="1632"/>
      <c r="Z11" s="245"/>
      <c r="AA11" s="157"/>
      <c r="AB11" s="1638"/>
      <c r="AC11" s="1638"/>
      <c r="AD11" s="1638"/>
      <c r="AE11" s="1638"/>
      <c r="AF11" s="1638"/>
      <c r="AG11" s="1638"/>
      <c r="AH11" s="1638"/>
      <c r="AI11" s="1638"/>
      <c r="AJ11" s="1638"/>
      <c r="AK11" s="1638"/>
      <c r="AL11" s="266"/>
      <c r="AM11" s="17"/>
    </row>
    <row r="12" spans="1:44" ht="14.1" customHeight="1">
      <c r="A12" s="245"/>
      <c r="B12" s="14"/>
      <c r="C12" s="245"/>
      <c r="D12" s="245"/>
      <c r="F12" s="245"/>
      <c r="H12" s="245"/>
      <c r="I12" s="245"/>
      <c r="J12" s="245"/>
      <c r="K12" s="245"/>
      <c r="L12" s="245"/>
      <c r="M12" s="245"/>
      <c r="N12" s="245"/>
      <c r="O12" s="245"/>
      <c r="P12" s="245"/>
      <c r="Q12" s="245"/>
      <c r="R12" s="48"/>
      <c r="S12" s="48"/>
      <c r="T12" s="518"/>
      <c r="U12" s="273"/>
      <c r="V12" s="273"/>
      <c r="W12" s="245"/>
      <c r="X12" s="245"/>
      <c r="Y12" s="245"/>
      <c r="AA12" s="239" t="s">
        <v>499</v>
      </c>
      <c r="AB12" s="1638" t="s">
        <v>814</v>
      </c>
      <c r="AC12" s="1638"/>
      <c r="AD12" s="1638"/>
      <c r="AE12" s="1638"/>
      <c r="AF12" s="1638"/>
      <c r="AG12" s="1638"/>
      <c r="AH12" s="1638"/>
      <c r="AI12" s="1638"/>
      <c r="AJ12" s="1638"/>
      <c r="AK12" s="1638"/>
      <c r="AL12" s="266"/>
      <c r="AM12" s="17"/>
    </row>
    <row r="13" spans="1:44" ht="14.1" customHeight="1">
      <c r="A13" s="245"/>
      <c r="B13" s="14"/>
      <c r="C13" s="245"/>
      <c r="E13" s="1889" t="s">
        <v>290</v>
      </c>
      <c r="F13" s="1889"/>
      <c r="G13" s="1889"/>
      <c r="H13" s="1889"/>
      <c r="I13" s="1889"/>
      <c r="J13" s="1889"/>
      <c r="K13" s="1889"/>
      <c r="L13" s="1889"/>
      <c r="M13" s="1889"/>
      <c r="N13" s="1889"/>
      <c r="O13" s="1889"/>
      <c r="P13" s="1889"/>
      <c r="Q13" s="1889"/>
      <c r="R13" s="1889"/>
      <c r="S13" s="1889"/>
      <c r="T13" s="1889"/>
      <c r="U13" s="1889"/>
      <c r="V13" s="1889"/>
      <c r="W13" s="1889"/>
      <c r="X13" s="1889"/>
      <c r="Y13" s="1889"/>
      <c r="Z13" s="231"/>
      <c r="AA13" s="157"/>
      <c r="AB13" s="1638"/>
      <c r="AC13" s="1638"/>
      <c r="AD13" s="1638"/>
      <c r="AE13" s="1638"/>
      <c r="AF13" s="1638"/>
      <c r="AG13" s="1638"/>
      <c r="AH13" s="1638"/>
      <c r="AI13" s="1638"/>
      <c r="AJ13" s="1638"/>
      <c r="AK13" s="1638"/>
      <c r="AL13" s="266"/>
      <c r="AM13" s="17"/>
    </row>
    <row r="14" spans="1:44" ht="14.1" customHeight="1">
      <c r="A14" s="245"/>
      <c r="B14" s="1214"/>
      <c r="E14" s="228" t="s">
        <v>15</v>
      </c>
      <c r="F14" s="1632" t="s">
        <v>625</v>
      </c>
      <c r="G14" s="1632"/>
      <c r="H14" s="1632"/>
      <c r="I14" s="1632"/>
      <c r="J14" s="1632"/>
      <c r="K14" s="1632"/>
      <c r="L14" s="1779" t="s">
        <v>626</v>
      </c>
      <c r="M14" s="1779"/>
      <c r="N14" s="2180"/>
      <c r="O14" s="2180"/>
      <c r="P14" s="1779" t="s">
        <v>815</v>
      </c>
      <c r="Q14" s="1779"/>
      <c r="R14" s="1779"/>
      <c r="S14" s="1779"/>
      <c r="T14" s="1779"/>
      <c r="U14" s="1779"/>
      <c r="V14" s="2180"/>
      <c r="W14" s="2180"/>
      <c r="X14" s="12" t="s">
        <v>81</v>
      </c>
      <c r="Z14" s="246"/>
      <c r="AA14" s="11"/>
      <c r="AL14" s="266"/>
      <c r="AM14" s="17"/>
    </row>
    <row r="15" spans="1:44" ht="14.1" customHeight="1">
      <c r="A15" s="245"/>
      <c r="B15" s="17"/>
      <c r="D15" s="231"/>
      <c r="E15" s="231"/>
      <c r="F15" s="231"/>
      <c r="G15" s="231"/>
      <c r="H15" s="231"/>
      <c r="I15" s="231"/>
      <c r="J15" s="231"/>
      <c r="K15" s="231"/>
      <c r="L15" s="231"/>
      <c r="M15" s="231"/>
      <c r="N15" s="231"/>
      <c r="O15" s="231"/>
      <c r="P15" s="231"/>
      <c r="Q15" s="231"/>
      <c r="R15" s="231"/>
      <c r="S15" s="231"/>
      <c r="T15" s="231"/>
      <c r="U15" s="231"/>
      <c r="V15" s="1220"/>
      <c r="W15" s="1220"/>
      <c r="X15" s="1220"/>
      <c r="Y15" s="1220"/>
      <c r="AA15" s="11"/>
      <c r="AL15" s="266"/>
      <c r="AM15" s="17"/>
    </row>
    <row r="16" spans="1:44" ht="14.1" customHeight="1">
      <c r="A16" s="245"/>
      <c r="B16" s="17"/>
      <c r="D16" s="228" t="s">
        <v>33</v>
      </c>
      <c r="E16" s="1889" t="s">
        <v>1087</v>
      </c>
      <c r="F16" s="1889"/>
      <c r="G16" s="1889"/>
      <c r="H16" s="1889"/>
      <c r="I16" s="1889"/>
      <c r="J16" s="1889"/>
      <c r="K16" s="1889"/>
      <c r="L16" s="1889"/>
      <c r="M16" s="1889"/>
      <c r="N16" s="1889"/>
      <c r="O16" s="1889"/>
      <c r="P16" s="1889"/>
      <c r="Q16" s="1889"/>
      <c r="R16" s="1889"/>
      <c r="S16" s="1889"/>
      <c r="T16" s="1889"/>
      <c r="U16" s="1889"/>
      <c r="V16" s="1889"/>
      <c r="W16" s="1889"/>
      <c r="X16" s="1889"/>
      <c r="Y16" s="1889"/>
      <c r="AA16" s="11"/>
      <c r="AL16" s="266"/>
      <c r="AM16" s="17"/>
    </row>
    <row r="17" spans="1:55" ht="14.1" customHeight="1">
      <c r="A17" s="245"/>
      <c r="B17" s="14"/>
      <c r="C17" s="245"/>
      <c r="D17" s="228" t="s">
        <v>593</v>
      </c>
      <c r="E17" s="1632" t="s">
        <v>1179</v>
      </c>
      <c r="F17" s="1632"/>
      <c r="G17" s="1632"/>
      <c r="H17" s="1632"/>
      <c r="I17" s="1632"/>
      <c r="J17" s="1632"/>
      <c r="K17" s="1632"/>
      <c r="L17" s="1632"/>
      <c r="M17" s="1632"/>
      <c r="N17" s="1632"/>
      <c r="O17" s="1632"/>
      <c r="P17" s="1632"/>
      <c r="Q17" s="1632"/>
      <c r="R17" s="1632"/>
      <c r="S17" s="1632"/>
      <c r="T17" s="1632"/>
      <c r="U17" s="1632"/>
      <c r="V17" s="1632"/>
      <c r="W17" s="1632"/>
      <c r="X17" s="1632"/>
      <c r="Y17" s="1632"/>
      <c r="Z17" s="245"/>
      <c r="AA17" s="11"/>
      <c r="AL17" s="266"/>
      <c r="AM17" s="17"/>
    </row>
    <row r="18" spans="1:55" ht="14.1" customHeight="1">
      <c r="A18" s="245"/>
      <c r="B18" s="14"/>
      <c r="C18" s="245"/>
      <c r="E18" s="1792"/>
      <c r="F18" s="1792"/>
      <c r="G18" s="1792"/>
      <c r="H18" s="1792"/>
      <c r="I18" s="1792"/>
      <c r="J18" s="1792"/>
      <c r="K18" s="1792"/>
      <c r="L18" s="1792"/>
      <c r="M18" s="1792"/>
      <c r="N18" s="1792"/>
      <c r="O18" s="1792"/>
      <c r="P18" s="1792"/>
      <c r="Q18" s="1792"/>
      <c r="R18" s="1792"/>
      <c r="S18" s="1792"/>
      <c r="T18" s="1792"/>
      <c r="U18" s="1792"/>
      <c r="V18" s="1792"/>
      <c r="W18" s="1792"/>
      <c r="X18" s="1792"/>
      <c r="Y18" s="1792"/>
      <c r="Z18" s="1792"/>
      <c r="AA18" s="1792"/>
      <c r="AB18" s="1792"/>
      <c r="AC18" s="1792"/>
      <c r="AD18" s="1792"/>
      <c r="AE18" s="1792"/>
      <c r="AF18" s="1792"/>
      <c r="AG18" s="1792"/>
      <c r="AH18" s="1792"/>
      <c r="AI18" s="1792"/>
      <c r="AJ18" s="1792"/>
      <c r="AK18" s="1003"/>
      <c r="AL18" s="159"/>
      <c r="AM18" s="17"/>
    </row>
    <row r="19" spans="1:55" ht="14.1" customHeight="1">
      <c r="A19" s="245"/>
      <c r="B19" s="14"/>
      <c r="C19" s="245"/>
      <c r="E19" s="1792"/>
      <c r="F19" s="1792"/>
      <c r="G19" s="1792"/>
      <c r="H19" s="1792"/>
      <c r="I19" s="1792"/>
      <c r="J19" s="1792"/>
      <c r="K19" s="1792"/>
      <c r="L19" s="1792"/>
      <c r="M19" s="1792"/>
      <c r="N19" s="1792"/>
      <c r="O19" s="1792"/>
      <c r="P19" s="1792"/>
      <c r="Q19" s="1792"/>
      <c r="R19" s="1792"/>
      <c r="S19" s="1792"/>
      <c r="T19" s="1792"/>
      <c r="U19" s="1792"/>
      <c r="V19" s="1792"/>
      <c r="W19" s="1792"/>
      <c r="X19" s="1792"/>
      <c r="Y19" s="1792"/>
      <c r="Z19" s="1792"/>
      <c r="AA19" s="1792"/>
      <c r="AB19" s="1792"/>
      <c r="AC19" s="1792"/>
      <c r="AD19" s="1792"/>
      <c r="AE19" s="1792"/>
      <c r="AF19" s="1792"/>
      <c r="AG19" s="1792"/>
      <c r="AH19" s="1792"/>
      <c r="AI19" s="1792"/>
      <c r="AJ19" s="1792"/>
      <c r="AK19" s="1003"/>
      <c r="AL19" s="159"/>
      <c r="AM19" s="17"/>
    </row>
    <row r="20" spans="1:55" ht="14.1" customHeight="1">
      <c r="A20" s="245"/>
      <c r="B20" s="14"/>
      <c r="C20" s="245"/>
      <c r="Z20" s="245"/>
      <c r="AL20" s="191"/>
      <c r="AM20" s="17"/>
    </row>
    <row r="21" spans="1:55" ht="14.1" customHeight="1">
      <c r="A21" s="245"/>
      <c r="B21" s="14"/>
      <c r="C21" s="245"/>
      <c r="D21" s="939" t="s">
        <v>39</v>
      </c>
      <c r="E21" s="1641" t="s">
        <v>627</v>
      </c>
      <c r="F21" s="1641"/>
      <c r="G21" s="1641"/>
      <c r="H21" s="1641"/>
      <c r="I21" s="1641"/>
      <c r="J21" s="1641"/>
      <c r="K21" s="1641"/>
      <c r="L21" s="1641"/>
      <c r="M21" s="1641"/>
      <c r="N21" s="1641"/>
      <c r="O21" s="1641"/>
      <c r="P21" s="1641"/>
      <c r="Q21" s="1641"/>
      <c r="R21" s="1641"/>
      <c r="S21" s="1641"/>
      <c r="T21" s="1641"/>
      <c r="U21" s="1641"/>
      <c r="V21" s="1641"/>
      <c r="W21" s="1641"/>
      <c r="X21" s="1641"/>
      <c r="Y21" s="1641"/>
      <c r="Z21" s="59"/>
      <c r="AA21" s="239" t="s">
        <v>15</v>
      </c>
      <c r="AB21" s="2813" t="s">
        <v>899</v>
      </c>
      <c r="AC21" s="2813"/>
      <c r="AD21" s="2813"/>
      <c r="AE21" s="2813"/>
      <c r="AF21" s="2813"/>
      <c r="AG21" s="2813"/>
      <c r="AH21" s="2813"/>
      <c r="AI21" s="2813"/>
      <c r="AJ21" s="2813"/>
      <c r="AK21" s="2813"/>
      <c r="AL21" s="191"/>
      <c r="AM21" s="17"/>
    </row>
    <row r="22" spans="1:55" ht="14.1" customHeight="1">
      <c r="A22" s="245"/>
      <c r="B22" s="14"/>
      <c r="C22" s="245"/>
      <c r="E22" s="1641"/>
      <c r="F22" s="1641"/>
      <c r="G22" s="1641"/>
      <c r="H22" s="1641"/>
      <c r="I22" s="1641"/>
      <c r="J22" s="1641"/>
      <c r="K22" s="1641"/>
      <c r="L22" s="1641"/>
      <c r="M22" s="1641"/>
      <c r="N22" s="1641"/>
      <c r="O22" s="1641"/>
      <c r="P22" s="1641"/>
      <c r="Q22" s="1641"/>
      <c r="R22" s="1641"/>
      <c r="S22" s="1641"/>
      <c r="T22" s="1641"/>
      <c r="U22" s="1641"/>
      <c r="V22" s="1641"/>
      <c r="W22" s="1641"/>
      <c r="X22" s="1641"/>
      <c r="Y22" s="1641"/>
      <c r="Z22" s="59"/>
      <c r="AA22" s="11"/>
      <c r="AL22" s="191"/>
      <c r="AM22" s="17"/>
    </row>
    <row r="23" spans="1:55" ht="14.1" customHeight="1">
      <c r="A23" s="245"/>
      <c r="B23" s="17"/>
      <c r="E23" s="245"/>
      <c r="F23" s="245"/>
      <c r="G23" s="245"/>
      <c r="H23" s="245"/>
      <c r="I23" s="245"/>
      <c r="J23" s="245"/>
      <c r="K23" s="245"/>
      <c r="L23" s="245"/>
      <c r="M23" s="245"/>
      <c r="Z23" s="245"/>
      <c r="AA23" s="157"/>
      <c r="AB23" s="253"/>
      <c r="AC23" s="253"/>
      <c r="AD23" s="253"/>
      <c r="AE23" s="253"/>
      <c r="AF23" s="253"/>
      <c r="AG23" s="253"/>
      <c r="AH23" s="253"/>
      <c r="AI23" s="253"/>
      <c r="AJ23" s="253"/>
      <c r="AK23" s="253"/>
      <c r="AL23" s="191"/>
      <c r="AM23" s="17"/>
    </row>
    <row r="24" spans="1:55" ht="14.1" customHeight="1">
      <c r="A24" s="245"/>
      <c r="B24" s="17"/>
      <c r="D24" s="228" t="s">
        <v>308</v>
      </c>
      <c r="E24" s="1889" t="s">
        <v>1311</v>
      </c>
      <c r="F24" s="1889"/>
      <c r="G24" s="1889"/>
      <c r="H24" s="1889"/>
      <c r="I24" s="1889"/>
      <c r="J24" s="1889"/>
      <c r="K24" s="1889"/>
      <c r="L24" s="1889"/>
      <c r="M24" s="1889"/>
      <c r="N24" s="1889"/>
      <c r="O24" s="1889"/>
      <c r="P24" s="1889"/>
      <c r="Q24" s="1889"/>
      <c r="R24" s="1889"/>
      <c r="S24" s="1889"/>
      <c r="T24" s="1889"/>
      <c r="U24" s="1889"/>
      <c r="V24" s="1889"/>
      <c r="W24" s="1889"/>
      <c r="X24" s="1889"/>
      <c r="Y24" s="1889"/>
      <c r="AA24" s="167"/>
      <c r="AB24" s="253"/>
      <c r="AC24" s="253"/>
      <c r="AD24" s="253"/>
      <c r="AE24" s="253"/>
      <c r="AF24" s="253"/>
      <c r="AG24" s="253"/>
      <c r="AH24" s="253"/>
      <c r="AI24" s="253"/>
      <c r="AJ24" s="253"/>
      <c r="AK24" s="253"/>
      <c r="AL24" s="16"/>
      <c r="AM24" s="17"/>
    </row>
    <row r="25" spans="1:55" ht="14.1" customHeight="1">
      <c r="A25" s="245"/>
      <c r="B25" s="17"/>
      <c r="D25" s="228" t="s">
        <v>464</v>
      </c>
      <c r="E25" s="1632" t="s">
        <v>1180</v>
      </c>
      <c r="F25" s="1632"/>
      <c r="G25" s="1632"/>
      <c r="H25" s="1632"/>
      <c r="I25" s="1632"/>
      <c r="J25" s="1632"/>
      <c r="K25" s="1632"/>
      <c r="L25" s="1632"/>
      <c r="M25" s="1632"/>
      <c r="N25" s="1632"/>
      <c r="O25" s="1632"/>
      <c r="P25" s="1632"/>
      <c r="Q25" s="1632"/>
      <c r="R25" s="1632"/>
      <c r="S25" s="1632"/>
      <c r="T25" s="1632"/>
      <c r="U25" s="1632"/>
      <c r="V25" s="1632"/>
      <c r="W25" s="1632"/>
      <c r="X25" s="1632"/>
      <c r="Y25" s="1632"/>
      <c r="Z25" s="246"/>
      <c r="AA25" s="239"/>
      <c r="AB25" s="253"/>
      <c r="AC25" s="253"/>
      <c r="AD25" s="253"/>
      <c r="AE25" s="253"/>
      <c r="AF25" s="253"/>
      <c r="AG25" s="253"/>
      <c r="AH25" s="253"/>
      <c r="AI25" s="253"/>
      <c r="AJ25" s="253"/>
      <c r="AK25" s="253"/>
      <c r="AL25" s="16"/>
      <c r="AM25" s="17"/>
    </row>
    <row r="26" spans="1:55" ht="14.1" customHeight="1">
      <c r="A26" s="245"/>
      <c r="B26" s="17"/>
      <c r="E26" s="1792"/>
      <c r="F26" s="1792"/>
      <c r="G26" s="1792"/>
      <c r="H26" s="1792"/>
      <c r="I26" s="1792"/>
      <c r="J26" s="1792"/>
      <c r="K26" s="1792"/>
      <c r="L26" s="1792"/>
      <c r="M26" s="1792"/>
      <c r="N26" s="1792"/>
      <c r="O26" s="1792"/>
      <c r="P26" s="1792"/>
      <c r="Q26" s="1792"/>
      <c r="R26" s="1792"/>
      <c r="S26" s="1792"/>
      <c r="T26" s="1792"/>
      <c r="U26" s="1792"/>
      <c r="V26" s="1792"/>
      <c r="W26" s="1792"/>
      <c r="X26" s="1792"/>
      <c r="Y26" s="1792"/>
      <c r="Z26" s="246"/>
      <c r="AA26" s="239"/>
      <c r="AB26" s="253"/>
      <c r="AC26" s="253"/>
      <c r="AD26" s="253"/>
      <c r="AE26" s="253"/>
      <c r="AF26" s="253"/>
      <c r="AG26" s="253"/>
      <c r="AH26" s="253"/>
      <c r="AI26" s="253"/>
      <c r="AJ26" s="253"/>
      <c r="AK26" s="253"/>
      <c r="AL26" s="16"/>
      <c r="AM26" s="17"/>
    </row>
    <row r="27" spans="1:55" ht="14.1" customHeight="1">
      <c r="A27" s="245"/>
      <c r="B27" s="17"/>
      <c r="E27" s="1792"/>
      <c r="F27" s="1792"/>
      <c r="G27" s="1792"/>
      <c r="H27" s="1792"/>
      <c r="I27" s="1792"/>
      <c r="J27" s="1792"/>
      <c r="K27" s="1792"/>
      <c r="L27" s="1792"/>
      <c r="M27" s="1792"/>
      <c r="N27" s="1792"/>
      <c r="O27" s="1792"/>
      <c r="P27" s="1792"/>
      <c r="Q27" s="1792"/>
      <c r="R27" s="1792"/>
      <c r="S27" s="1792"/>
      <c r="T27" s="1792"/>
      <c r="U27" s="1792"/>
      <c r="V27" s="1792"/>
      <c r="W27" s="1792"/>
      <c r="X27" s="1792"/>
      <c r="Y27" s="1792"/>
      <c r="Z27" s="246"/>
      <c r="AA27" s="157"/>
      <c r="AB27" s="253"/>
      <c r="AC27" s="253"/>
      <c r="AD27" s="253"/>
      <c r="AE27" s="253"/>
      <c r="AF27" s="253"/>
      <c r="AG27" s="253"/>
      <c r="AH27" s="253"/>
      <c r="AI27" s="253"/>
      <c r="AJ27" s="253"/>
      <c r="AK27" s="253"/>
      <c r="AL27" s="159"/>
      <c r="AM27" s="17"/>
    </row>
    <row r="28" spans="1:55" ht="14.1" customHeight="1">
      <c r="A28" s="245"/>
      <c r="B28" s="14"/>
      <c r="C28" s="245"/>
      <c r="Z28" s="246"/>
      <c r="AA28" s="157"/>
      <c r="AB28" s="262"/>
      <c r="AC28" s="262"/>
      <c r="AD28" s="262"/>
      <c r="AE28" s="262"/>
      <c r="AF28" s="262"/>
      <c r="AG28" s="262"/>
      <c r="AH28" s="262"/>
      <c r="AI28" s="262"/>
      <c r="AJ28" s="262"/>
      <c r="AK28" s="262"/>
      <c r="AL28" s="159"/>
      <c r="AM28" s="17"/>
      <c r="AY28" s="1779"/>
      <c r="AZ28" s="1779"/>
      <c r="BA28" s="1779"/>
      <c r="BB28" s="1779"/>
      <c r="BC28" s="1779"/>
    </row>
    <row r="29" spans="1:55" ht="14.1" customHeight="1">
      <c r="A29" s="245"/>
      <c r="B29" s="14"/>
      <c r="C29" s="245"/>
      <c r="D29" s="245" t="s">
        <v>309</v>
      </c>
      <c r="E29" s="1889" t="s">
        <v>628</v>
      </c>
      <c r="F29" s="1889"/>
      <c r="G29" s="1889"/>
      <c r="H29" s="1889"/>
      <c r="I29" s="1889"/>
      <c r="J29" s="1889"/>
      <c r="K29" s="1889"/>
      <c r="L29" s="1889"/>
      <c r="M29" s="1889"/>
      <c r="N29" s="1889"/>
      <c r="O29" s="1889"/>
      <c r="P29" s="1889"/>
      <c r="Q29" s="1889"/>
      <c r="R29" s="1889"/>
      <c r="S29" s="1889"/>
      <c r="T29" s="1889"/>
      <c r="U29" s="1889"/>
      <c r="V29" s="1889"/>
      <c r="W29" s="1889"/>
      <c r="X29" s="1889"/>
      <c r="Y29" s="1889"/>
      <c r="AA29" s="157"/>
      <c r="AB29" s="262"/>
      <c r="AC29" s="262"/>
      <c r="AD29" s="262"/>
      <c r="AE29" s="262"/>
      <c r="AF29" s="262"/>
      <c r="AG29" s="262"/>
      <c r="AH29" s="262"/>
      <c r="AI29" s="262"/>
      <c r="AJ29" s="262"/>
      <c r="AK29" s="262"/>
      <c r="AL29" s="159"/>
      <c r="AM29" s="17"/>
      <c r="AY29" s="48"/>
      <c r="AZ29" s="48"/>
      <c r="BA29" s="48"/>
      <c r="BB29" s="48"/>
      <c r="BC29" s="48"/>
    </row>
    <row r="30" spans="1:55" ht="14.1" customHeight="1">
      <c r="A30" s="245"/>
      <c r="B30" s="14"/>
      <c r="Z30" s="245"/>
      <c r="AA30" s="11"/>
      <c r="AL30" s="159"/>
      <c r="AM30" s="17"/>
    </row>
    <row r="31" spans="1:55" ht="14.1" customHeight="1">
      <c r="A31" s="245"/>
      <c r="B31" s="17"/>
      <c r="D31" s="939" t="s">
        <v>453</v>
      </c>
      <c r="E31" s="1641" t="s">
        <v>1088</v>
      </c>
      <c r="F31" s="1641"/>
      <c r="G31" s="1641"/>
      <c r="H31" s="1641"/>
      <c r="I31" s="1641"/>
      <c r="J31" s="1641"/>
      <c r="K31" s="1641"/>
      <c r="L31" s="1641"/>
      <c r="M31" s="1641"/>
      <c r="N31" s="1641"/>
      <c r="O31" s="1641"/>
      <c r="P31" s="1641"/>
      <c r="Q31" s="1641"/>
      <c r="R31" s="1641"/>
      <c r="S31" s="1641"/>
      <c r="T31" s="1641"/>
      <c r="U31" s="1641"/>
      <c r="V31" s="1641"/>
      <c r="W31" s="1641"/>
      <c r="X31" s="1641"/>
      <c r="Y31" s="1641"/>
      <c r="Z31" s="59"/>
      <c r="AA31" s="11"/>
      <c r="AL31" s="266"/>
      <c r="AM31" s="17"/>
    </row>
    <row r="32" spans="1:55" ht="14.1" customHeight="1">
      <c r="A32" s="245"/>
      <c r="B32" s="17"/>
      <c r="E32" s="1641"/>
      <c r="F32" s="1641"/>
      <c r="G32" s="1641"/>
      <c r="H32" s="1641"/>
      <c r="I32" s="1641"/>
      <c r="J32" s="1641"/>
      <c r="K32" s="1641"/>
      <c r="L32" s="1641"/>
      <c r="M32" s="1641"/>
      <c r="N32" s="1641"/>
      <c r="O32" s="1641"/>
      <c r="P32" s="1641"/>
      <c r="Q32" s="1641"/>
      <c r="R32" s="1641"/>
      <c r="S32" s="1641"/>
      <c r="T32" s="1641"/>
      <c r="U32" s="1641"/>
      <c r="V32" s="1641"/>
      <c r="W32" s="1641"/>
      <c r="X32" s="1641"/>
      <c r="Y32" s="1641"/>
      <c r="Z32" s="59"/>
      <c r="AA32" s="11"/>
      <c r="AL32" s="266"/>
      <c r="AM32" s="17"/>
    </row>
    <row r="33" spans="1:39" ht="14.1" customHeight="1">
      <c r="A33" s="245"/>
      <c r="B33" s="17"/>
      <c r="D33" s="245"/>
      <c r="E33" s="1641"/>
      <c r="F33" s="1641"/>
      <c r="G33" s="1641"/>
      <c r="H33" s="1641"/>
      <c r="I33" s="1641"/>
      <c r="J33" s="1641"/>
      <c r="K33" s="1641"/>
      <c r="L33" s="1641"/>
      <c r="M33" s="1641"/>
      <c r="N33" s="1641"/>
      <c r="O33" s="1641"/>
      <c r="P33" s="1641"/>
      <c r="Q33" s="1641"/>
      <c r="R33" s="1641"/>
      <c r="S33" s="1641"/>
      <c r="T33" s="1641"/>
      <c r="U33" s="1641"/>
      <c r="V33" s="1641"/>
      <c r="W33" s="1641"/>
      <c r="X33" s="1641"/>
      <c r="Y33" s="1641"/>
      <c r="Z33" s="59"/>
      <c r="AA33" s="19"/>
      <c r="AB33" s="240"/>
      <c r="AC33" s="240"/>
      <c r="AD33" s="240"/>
      <c r="AE33" s="240"/>
      <c r="AF33" s="240"/>
      <c r="AG33" s="240"/>
      <c r="AH33" s="240"/>
      <c r="AI33" s="240"/>
      <c r="AJ33" s="240"/>
      <c r="AK33" s="240"/>
      <c r="AL33" s="274"/>
      <c r="AM33" s="17"/>
    </row>
    <row r="34" spans="1:39" ht="14.1" customHeight="1">
      <c r="A34" s="245"/>
      <c r="B34" s="14"/>
      <c r="C34" s="245"/>
      <c r="AA34" s="11"/>
      <c r="AL34" s="274"/>
      <c r="AM34" s="17"/>
    </row>
    <row r="35" spans="1:39" ht="14.1" customHeight="1">
      <c r="A35" s="245"/>
      <c r="B35" s="14"/>
      <c r="C35" s="245"/>
      <c r="D35" s="228" t="s">
        <v>630</v>
      </c>
      <c r="E35" s="1632" t="s">
        <v>629</v>
      </c>
      <c r="F35" s="1632"/>
      <c r="G35" s="1632"/>
      <c r="H35" s="1632"/>
      <c r="I35" s="1632"/>
      <c r="J35" s="1632"/>
      <c r="K35" s="1632"/>
      <c r="L35" s="1632"/>
      <c r="M35" s="1632"/>
      <c r="N35" s="1632"/>
      <c r="O35" s="1632"/>
      <c r="P35" s="1632"/>
      <c r="Q35" s="1632"/>
      <c r="R35" s="1632"/>
      <c r="S35" s="1632"/>
      <c r="T35" s="1632"/>
      <c r="U35" s="1632"/>
      <c r="V35" s="1632"/>
      <c r="W35" s="1632"/>
      <c r="X35" s="1632"/>
      <c r="Y35" s="1632"/>
      <c r="AA35" s="11"/>
      <c r="AL35" s="266"/>
      <c r="AM35" s="17"/>
    </row>
    <row r="36" spans="1:39" ht="14.1" customHeight="1">
      <c r="A36" s="245"/>
      <c r="B36" s="40"/>
      <c r="C36" s="470"/>
      <c r="AA36" s="11"/>
      <c r="AL36" s="266"/>
      <c r="AM36" s="17"/>
    </row>
    <row r="37" spans="1:39" ht="14.1" customHeight="1">
      <c r="B37" s="14"/>
      <c r="D37" s="228" t="s">
        <v>632</v>
      </c>
      <c r="E37" s="1641" t="s">
        <v>631</v>
      </c>
      <c r="F37" s="1641"/>
      <c r="G37" s="1641"/>
      <c r="H37" s="1641"/>
      <c r="I37" s="1641"/>
      <c r="J37" s="1641"/>
      <c r="K37" s="1641"/>
      <c r="L37" s="1641"/>
      <c r="M37" s="1641"/>
      <c r="N37" s="1641"/>
      <c r="O37" s="1641"/>
      <c r="P37" s="1641"/>
      <c r="Q37" s="1641"/>
      <c r="R37" s="1641"/>
      <c r="S37" s="1641"/>
      <c r="T37" s="1641"/>
      <c r="U37" s="1641"/>
      <c r="V37" s="1641"/>
      <c r="W37" s="1641"/>
      <c r="X37" s="1641"/>
      <c r="Y37" s="1641"/>
      <c r="Z37" s="59"/>
      <c r="AA37" s="244" t="s">
        <v>15</v>
      </c>
      <c r="AB37" s="1851" t="s">
        <v>900</v>
      </c>
      <c r="AC37" s="1851"/>
      <c r="AD37" s="1851"/>
      <c r="AE37" s="1851"/>
      <c r="AF37" s="1851"/>
      <c r="AG37" s="1851"/>
      <c r="AH37" s="1851"/>
      <c r="AI37" s="1851"/>
      <c r="AJ37" s="1851"/>
      <c r="AK37" s="1851"/>
      <c r="AL37" s="266"/>
      <c r="AM37" s="17"/>
    </row>
    <row r="38" spans="1:39" ht="14.1" customHeight="1">
      <c r="A38" s="245"/>
      <c r="B38" s="14"/>
      <c r="D38" s="245"/>
      <c r="E38" s="1641"/>
      <c r="F38" s="1641"/>
      <c r="G38" s="1641"/>
      <c r="H38" s="1641"/>
      <c r="I38" s="1641"/>
      <c r="J38" s="1641"/>
      <c r="K38" s="1641"/>
      <c r="L38" s="1641"/>
      <c r="M38" s="1641"/>
      <c r="N38" s="1641"/>
      <c r="O38" s="1641"/>
      <c r="P38" s="1641"/>
      <c r="Q38" s="1641"/>
      <c r="R38" s="1641"/>
      <c r="S38" s="1641"/>
      <c r="T38" s="1641"/>
      <c r="U38" s="1641"/>
      <c r="V38" s="1641"/>
      <c r="W38" s="1641"/>
      <c r="X38" s="1641"/>
      <c r="Y38" s="1641"/>
      <c r="Z38" s="59"/>
      <c r="AA38" s="239"/>
      <c r="AB38" s="253"/>
      <c r="AC38" s="253"/>
      <c r="AD38" s="253"/>
      <c r="AE38" s="253"/>
      <c r="AF38" s="253"/>
      <c r="AG38" s="253"/>
      <c r="AH38" s="253"/>
      <c r="AI38" s="253"/>
      <c r="AJ38" s="253"/>
      <c r="AK38" s="253"/>
      <c r="AL38" s="266"/>
      <c r="AM38" s="17"/>
    </row>
    <row r="39" spans="1:39" ht="14.1" customHeight="1">
      <c r="A39" s="245"/>
      <c r="B39" s="14"/>
      <c r="C39" s="245"/>
      <c r="E39" s="1641"/>
      <c r="F39" s="1641"/>
      <c r="G39" s="1641"/>
      <c r="H39" s="1641"/>
      <c r="I39" s="1641"/>
      <c r="J39" s="1641"/>
      <c r="K39" s="1641"/>
      <c r="L39" s="1641"/>
      <c r="M39" s="1641"/>
      <c r="N39" s="1641"/>
      <c r="O39" s="1641"/>
      <c r="P39" s="1641"/>
      <c r="Q39" s="1641"/>
      <c r="R39" s="1641"/>
      <c r="S39" s="1641"/>
      <c r="T39" s="1641"/>
      <c r="U39" s="1641"/>
      <c r="V39" s="1641"/>
      <c r="W39" s="1641"/>
      <c r="X39" s="1641"/>
      <c r="Y39" s="1641"/>
      <c r="Z39" s="59"/>
      <c r="AA39" s="10"/>
      <c r="AB39" s="253"/>
      <c r="AC39" s="253"/>
      <c r="AD39" s="253"/>
      <c r="AE39" s="253"/>
      <c r="AF39" s="253"/>
      <c r="AG39" s="253"/>
      <c r="AH39" s="253"/>
      <c r="AI39" s="253"/>
      <c r="AJ39" s="253"/>
      <c r="AK39" s="253"/>
      <c r="AL39" s="266"/>
      <c r="AM39" s="17"/>
    </row>
    <row r="40" spans="1:39" ht="14.1" customHeight="1">
      <c r="A40" s="245"/>
      <c r="B40" s="232"/>
      <c r="C40" s="245"/>
      <c r="D40" s="245"/>
      <c r="F40" s="245"/>
      <c r="J40" s="245"/>
      <c r="Q40" s="245"/>
      <c r="R40" s="48"/>
      <c r="S40" s="48"/>
      <c r="T40" s="518"/>
      <c r="U40" s="273"/>
      <c r="V40" s="273"/>
      <c r="W40" s="245"/>
      <c r="X40" s="245"/>
      <c r="Y40" s="245"/>
      <c r="AA40" s="10"/>
      <c r="AB40" s="253"/>
      <c r="AC40" s="253"/>
      <c r="AD40" s="253"/>
      <c r="AE40" s="253"/>
      <c r="AF40" s="253"/>
      <c r="AG40" s="253"/>
      <c r="AH40" s="253"/>
      <c r="AI40" s="253"/>
      <c r="AJ40" s="253"/>
      <c r="AK40" s="253"/>
      <c r="AL40" s="266"/>
      <c r="AM40" s="17"/>
    </row>
    <row r="41" spans="1:39" ht="14.1" customHeight="1">
      <c r="A41" s="245"/>
      <c r="B41" s="14"/>
      <c r="D41" s="228" t="s">
        <v>634</v>
      </c>
      <c r="E41" s="1632" t="s">
        <v>633</v>
      </c>
      <c r="F41" s="1632"/>
      <c r="G41" s="1632"/>
      <c r="H41" s="1632"/>
      <c r="I41" s="1632"/>
      <c r="J41" s="1632"/>
      <c r="K41" s="1632"/>
      <c r="L41" s="1632"/>
      <c r="M41" s="1632"/>
      <c r="N41" s="1632"/>
      <c r="O41" s="1632"/>
      <c r="P41" s="1632"/>
      <c r="Q41" s="1632"/>
      <c r="R41" s="1632"/>
      <c r="S41" s="1632"/>
      <c r="T41" s="1632"/>
      <c r="U41" s="1632"/>
      <c r="V41" s="1632"/>
      <c r="W41" s="1632"/>
      <c r="X41" s="1632"/>
      <c r="Y41" s="1632"/>
      <c r="Z41" s="1632"/>
      <c r="AA41" s="19"/>
      <c r="AB41" s="4"/>
      <c r="AC41" s="4"/>
      <c r="AD41" s="264"/>
      <c r="AE41" s="264"/>
      <c r="AF41" s="264"/>
      <c r="AG41" s="264"/>
      <c r="AH41" s="264"/>
      <c r="AI41" s="264"/>
      <c r="AJ41" s="264"/>
      <c r="AK41" s="264"/>
      <c r="AL41" s="266"/>
      <c r="AM41" s="17"/>
    </row>
    <row r="42" spans="1:39" ht="14.1" customHeight="1">
      <c r="A42" s="245"/>
      <c r="B42" s="14"/>
      <c r="D42" s="245"/>
      <c r="E42" s="1792"/>
      <c r="F42" s="1792"/>
      <c r="G42" s="1792"/>
      <c r="H42" s="1792"/>
      <c r="I42" s="1792"/>
      <c r="J42" s="1792"/>
      <c r="K42" s="1792"/>
      <c r="L42" s="1792"/>
      <c r="M42" s="1792"/>
      <c r="N42" s="1792"/>
      <c r="O42" s="1792"/>
      <c r="P42" s="1792"/>
      <c r="Q42" s="1792"/>
      <c r="R42" s="1792"/>
      <c r="S42" s="1792"/>
      <c r="T42" s="1792"/>
      <c r="U42" s="1792"/>
      <c r="V42" s="1792"/>
      <c r="W42" s="1792"/>
      <c r="X42" s="1792"/>
      <c r="Y42" s="1792"/>
      <c r="Z42" s="1792"/>
      <c r="AA42" s="1792"/>
      <c r="AB42" s="1792"/>
      <c r="AC42" s="1792"/>
      <c r="AD42" s="1792"/>
      <c r="AE42" s="1792"/>
      <c r="AF42" s="1792"/>
      <c r="AG42" s="1792"/>
      <c r="AH42" s="1792"/>
      <c r="AI42" s="1792"/>
      <c r="AJ42" s="1792"/>
      <c r="AK42" s="59"/>
      <c r="AL42" s="266"/>
      <c r="AM42" s="17"/>
    </row>
    <row r="43" spans="1:39" ht="14.1" customHeight="1">
      <c r="A43" s="245"/>
      <c r="B43" s="14"/>
      <c r="D43" s="245"/>
      <c r="E43" s="1792"/>
      <c r="F43" s="1792"/>
      <c r="G43" s="1792"/>
      <c r="H43" s="1792"/>
      <c r="I43" s="1792"/>
      <c r="J43" s="1792"/>
      <c r="K43" s="1792"/>
      <c r="L43" s="1792"/>
      <c r="M43" s="1792"/>
      <c r="N43" s="1792"/>
      <c r="O43" s="1792"/>
      <c r="P43" s="1792"/>
      <c r="Q43" s="1792"/>
      <c r="R43" s="1792"/>
      <c r="S43" s="1792"/>
      <c r="T43" s="1792"/>
      <c r="U43" s="1792"/>
      <c r="V43" s="1792"/>
      <c r="W43" s="1792"/>
      <c r="X43" s="1792"/>
      <c r="Y43" s="1792"/>
      <c r="Z43" s="1792"/>
      <c r="AA43" s="1792"/>
      <c r="AB43" s="1792"/>
      <c r="AC43" s="1792"/>
      <c r="AD43" s="1792"/>
      <c r="AE43" s="1792"/>
      <c r="AF43" s="1792"/>
      <c r="AG43" s="1792"/>
      <c r="AH43" s="1792"/>
      <c r="AI43" s="1792"/>
      <c r="AJ43" s="1792"/>
      <c r="AK43" s="59"/>
      <c r="AL43" s="225"/>
      <c r="AM43" s="17"/>
    </row>
    <row r="44" spans="1:39" ht="14.1" customHeight="1">
      <c r="A44" s="245"/>
      <c r="B44" s="14"/>
      <c r="C44" s="245"/>
      <c r="AA44" s="11"/>
      <c r="AL44" s="226"/>
      <c r="AM44" s="17"/>
    </row>
    <row r="45" spans="1:39" ht="14.1" customHeight="1">
      <c r="A45" s="245"/>
      <c r="B45" s="14"/>
      <c r="D45" s="228" t="s">
        <v>1093</v>
      </c>
      <c r="E45" s="1889" t="s">
        <v>1094</v>
      </c>
      <c r="F45" s="1889"/>
      <c r="G45" s="1889"/>
      <c r="H45" s="1889"/>
      <c r="I45" s="1889"/>
      <c r="J45" s="1889"/>
      <c r="K45" s="1889"/>
      <c r="L45" s="1889"/>
      <c r="M45" s="1889"/>
      <c r="N45" s="1889"/>
      <c r="O45" s="1889"/>
      <c r="P45" s="1889"/>
      <c r="Q45" s="1889"/>
      <c r="R45" s="1889"/>
      <c r="S45" s="1889"/>
      <c r="T45" s="1889"/>
      <c r="U45" s="1889"/>
      <c r="V45" s="1889"/>
      <c r="W45" s="1889"/>
      <c r="X45" s="1889"/>
      <c r="Y45" s="1889"/>
      <c r="AA45" s="244" t="s">
        <v>124</v>
      </c>
      <c r="AB45" s="1638" t="s">
        <v>1095</v>
      </c>
      <c r="AC45" s="1638"/>
      <c r="AD45" s="1638"/>
      <c r="AE45" s="1638"/>
      <c r="AF45" s="1638"/>
      <c r="AG45" s="1638"/>
      <c r="AH45" s="1638"/>
      <c r="AI45" s="1638"/>
      <c r="AJ45" s="1638"/>
      <c r="AK45" s="1638"/>
      <c r="AL45" s="226"/>
      <c r="AM45" s="17"/>
    </row>
    <row r="46" spans="1:39" ht="14.1" customHeight="1">
      <c r="A46" s="245"/>
      <c r="B46" s="14"/>
      <c r="F46" s="245"/>
      <c r="G46" s="245"/>
      <c r="H46" s="245"/>
      <c r="I46" s="245"/>
      <c r="J46" s="245"/>
      <c r="V46" s="518"/>
      <c r="W46" s="4"/>
      <c r="X46" s="4"/>
      <c r="Y46" s="245"/>
      <c r="Z46" s="245"/>
      <c r="AA46" s="10"/>
      <c r="AB46" s="1638"/>
      <c r="AC46" s="1638"/>
      <c r="AD46" s="1638"/>
      <c r="AE46" s="1638"/>
      <c r="AF46" s="1638"/>
      <c r="AG46" s="1638"/>
      <c r="AH46" s="1638"/>
      <c r="AI46" s="1638"/>
      <c r="AJ46" s="1638"/>
      <c r="AK46" s="1638"/>
      <c r="AL46" s="226"/>
      <c r="AM46" s="17"/>
    </row>
    <row r="47" spans="1:39" ht="14.1" customHeight="1">
      <c r="A47" s="245"/>
      <c r="B47" s="17"/>
      <c r="D47" s="59"/>
      <c r="E47" s="59"/>
      <c r="F47" s="59"/>
      <c r="G47" s="59"/>
      <c r="H47" s="59"/>
      <c r="I47" s="59"/>
      <c r="J47" s="59"/>
      <c r="K47" s="59"/>
      <c r="L47" s="59"/>
      <c r="M47" s="59"/>
      <c r="N47" s="59"/>
      <c r="O47" s="59"/>
      <c r="P47" s="59"/>
      <c r="Q47" s="59"/>
      <c r="R47" s="59"/>
      <c r="S47" s="59"/>
      <c r="T47" s="59"/>
      <c r="U47" s="59"/>
      <c r="V47" s="59"/>
      <c r="W47" s="59"/>
      <c r="X47" s="59"/>
      <c r="Y47" s="59"/>
      <c r="Z47" s="246"/>
      <c r="AA47" s="244" t="s">
        <v>124</v>
      </c>
      <c r="AB47" s="1851" t="s">
        <v>1096</v>
      </c>
      <c r="AC47" s="1851"/>
      <c r="AD47" s="1851"/>
      <c r="AE47" s="1851"/>
      <c r="AF47" s="1851"/>
      <c r="AG47" s="1851"/>
      <c r="AH47" s="1851"/>
      <c r="AI47" s="1851"/>
      <c r="AJ47" s="1851"/>
      <c r="AK47" s="1851"/>
      <c r="AL47" s="225"/>
    </row>
    <row r="48" spans="1:39" ht="14.1" customHeight="1">
      <c r="A48" s="245"/>
      <c r="B48" s="17"/>
      <c r="C48" s="245"/>
      <c r="D48" s="59"/>
      <c r="E48" s="59"/>
      <c r="F48" s="59"/>
      <c r="G48" s="59"/>
      <c r="H48" s="59"/>
      <c r="I48" s="59"/>
      <c r="J48" s="59"/>
      <c r="K48" s="59"/>
      <c r="L48" s="59"/>
      <c r="M48" s="59"/>
      <c r="N48" s="59"/>
      <c r="O48" s="59"/>
      <c r="P48" s="59"/>
      <c r="Q48" s="59"/>
      <c r="R48" s="59"/>
      <c r="S48" s="59"/>
      <c r="T48" s="59"/>
      <c r="U48" s="59"/>
      <c r="V48" s="59"/>
      <c r="W48" s="59"/>
      <c r="X48" s="59"/>
      <c r="Y48" s="59"/>
      <c r="AA48" s="244" t="s">
        <v>124</v>
      </c>
      <c r="AB48" s="1851" t="s">
        <v>1097</v>
      </c>
      <c r="AC48" s="1851"/>
      <c r="AD48" s="1851"/>
      <c r="AE48" s="1851"/>
      <c r="AF48" s="1851"/>
      <c r="AG48" s="1851"/>
      <c r="AH48" s="1851"/>
      <c r="AI48" s="1851"/>
      <c r="AJ48" s="1851"/>
      <c r="AK48" s="1851"/>
      <c r="AL48" s="271"/>
    </row>
    <row r="49" spans="1:38" ht="14.1" customHeight="1">
      <c r="A49" s="245"/>
      <c r="B49" s="981"/>
      <c r="C49" s="2952" t="s">
        <v>291</v>
      </c>
      <c r="D49" s="2952"/>
      <c r="E49" s="2952"/>
      <c r="F49" s="2952"/>
      <c r="G49" s="2952"/>
      <c r="H49" s="2952"/>
      <c r="I49" s="2952"/>
      <c r="J49" s="2952"/>
      <c r="K49" s="2952"/>
      <c r="L49" s="2952"/>
      <c r="M49" s="2952"/>
      <c r="N49" s="2952"/>
      <c r="O49" s="2952"/>
      <c r="P49" s="2952"/>
      <c r="Q49" s="2952"/>
      <c r="R49" s="2952"/>
      <c r="S49" s="2952"/>
      <c r="T49" s="2952"/>
      <c r="U49" s="2952"/>
      <c r="V49" s="2952"/>
      <c r="W49" s="2952"/>
      <c r="X49" s="2952"/>
      <c r="Y49" s="2952"/>
      <c r="AA49" s="11"/>
      <c r="AL49" s="271"/>
    </row>
    <row r="50" spans="1:38" ht="14.1" customHeight="1">
      <c r="A50" s="245"/>
      <c r="B50" s="2689" t="s">
        <v>451</v>
      </c>
      <c r="C50" s="2690"/>
      <c r="D50" s="1641" t="s">
        <v>635</v>
      </c>
      <c r="E50" s="1641"/>
      <c r="F50" s="1641"/>
      <c r="G50" s="1641"/>
      <c r="H50" s="1641"/>
      <c r="I50" s="1641"/>
      <c r="J50" s="1641"/>
      <c r="K50" s="1641"/>
      <c r="L50" s="1641"/>
      <c r="M50" s="1641"/>
      <c r="N50" s="1641"/>
      <c r="O50" s="1641"/>
      <c r="P50" s="1641"/>
      <c r="Q50" s="1641"/>
      <c r="R50" s="1641"/>
      <c r="S50" s="1641"/>
      <c r="T50" s="1641"/>
      <c r="U50" s="1641"/>
      <c r="V50" s="1641"/>
      <c r="W50" s="1641"/>
      <c r="X50" s="1641"/>
      <c r="Y50" s="1641"/>
      <c r="AA50" s="244" t="s">
        <v>124</v>
      </c>
      <c r="AB50" s="1851" t="s">
        <v>901</v>
      </c>
      <c r="AC50" s="1851"/>
      <c r="AD50" s="1851"/>
      <c r="AE50" s="1851"/>
      <c r="AF50" s="1851"/>
      <c r="AG50" s="1851"/>
      <c r="AH50" s="1851"/>
      <c r="AI50" s="1851"/>
      <c r="AJ50" s="1851"/>
      <c r="AK50" s="1851"/>
      <c r="AL50" s="225"/>
    </row>
    <row r="51" spans="1:38" ht="14.1" customHeight="1">
      <c r="A51" s="245"/>
      <c r="B51" s="17"/>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AA51" s="244" t="s">
        <v>124</v>
      </c>
      <c r="AB51" s="1851" t="s">
        <v>991</v>
      </c>
      <c r="AC51" s="1851"/>
      <c r="AD51" s="1851"/>
      <c r="AE51" s="1851"/>
      <c r="AF51" s="1851"/>
      <c r="AG51" s="1851"/>
      <c r="AH51" s="1851"/>
      <c r="AI51" s="1851"/>
      <c r="AJ51" s="1851"/>
      <c r="AK51" s="1851"/>
      <c r="AL51" s="225"/>
    </row>
    <row r="52" spans="1:38" ht="14.1" customHeight="1">
      <c r="A52" s="245"/>
      <c r="B52" s="17"/>
      <c r="D52" s="936"/>
      <c r="E52" s="936"/>
      <c r="F52" s="936"/>
      <c r="G52" s="936"/>
      <c r="H52" s="936"/>
      <c r="I52" s="936"/>
      <c r="J52" s="936"/>
      <c r="K52" s="936"/>
      <c r="L52" s="936"/>
      <c r="M52" s="936"/>
      <c r="N52" s="936"/>
      <c r="O52" s="936"/>
      <c r="P52" s="936"/>
      <c r="Q52" s="936"/>
      <c r="R52" s="936"/>
      <c r="S52" s="936"/>
      <c r="T52" s="936"/>
      <c r="U52" s="936"/>
      <c r="V52" s="936"/>
      <c r="W52" s="936"/>
      <c r="X52" s="936"/>
      <c r="Y52" s="936"/>
      <c r="AA52" s="239" t="s">
        <v>124</v>
      </c>
      <c r="AB52" s="1638" t="s">
        <v>1483</v>
      </c>
      <c r="AC52" s="1638"/>
      <c r="AD52" s="1638"/>
      <c r="AE52" s="1638"/>
      <c r="AF52" s="1638"/>
      <c r="AG52" s="1638"/>
      <c r="AH52" s="1638"/>
      <c r="AI52" s="1638"/>
      <c r="AJ52" s="1638"/>
      <c r="AK52" s="1638"/>
      <c r="AL52" s="225"/>
    </row>
    <row r="53" spans="1:38" ht="14.1" customHeight="1">
      <c r="A53" s="245"/>
      <c r="B53" s="14"/>
      <c r="C53" s="228"/>
      <c r="D53" s="1632" t="s">
        <v>314</v>
      </c>
      <c r="E53" s="1632"/>
      <c r="F53" s="1632"/>
      <c r="G53" s="1632"/>
      <c r="H53" s="1632"/>
      <c r="I53" s="1632"/>
      <c r="J53" s="1632"/>
      <c r="K53" s="1632"/>
      <c r="L53" s="1632"/>
      <c r="M53" s="1632"/>
      <c r="N53" s="1632"/>
      <c r="O53" s="1632"/>
      <c r="P53" s="1632"/>
      <c r="Q53" s="1632"/>
      <c r="R53" s="1632"/>
      <c r="S53" s="1632"/>
      <c r="T53" s="1632"/>
      <c r="U53" s="1632"/>
      <c r="V53" s="1632"/>
      <c r="W53" s="1632"/>
      <c r="X53" s="1632"/>
      <c r="Y53" s="1632"/>
      <c r="AA53" s="11"/>
      <c r="AB53" s="1638"/>
      <c r="AC53" s="1638"/>
      <c r="AD53" s="1638"/>
      <c r="AE53" s="1638"/>
      <c r="AF53" s="1638"/>
      <c r="AG53" s="1638"/>
      <c r="AH53" s="1638"/>
      <c r="AI53" s="1638"/>
      <c r="AJ53" s="1638"/>
      <c r="AK53" s="1638"/>
      <c r="AL53" s="225"/>
    </row>
    <row r="54" spans="1:38" ht="14.1" customHeight="1">
      <c r="A54" s="245"/>
      <c r="B54" s="40"/>
      <c r="C54" s="245"/>
      <c r="D54" s="228" t="s">
        <v>469</v>
      </c>
      <c r="E54" s="1632" t="s">
        <v>1404</v>
      </c>
      <c r="F54" s="1632"/>
      <c r="G54" s="1632"/>
      <c r="H54" s="1632"/>
      <c r="I54" s="1632"/>
      <c r="J54" s="1632"/>
      <c r="K54" s="1632"/>
      <c r="L54" s="1632"/>
      <c r="M54" s="1632"/>
      <c r="N54" s="1632"/>
      <c r="O54" s="1632"/>
      <c r="P54" s="1632"/>
      <c r="Q54" s="1632"/>
      <c r="R54" s="1632"/>
      <c r="S54" s="1632"/>
      <c r="T54" s="1632"/>
      <c r="U54" s="1632"/>
      <c r="V54" s="1632"/>
      <c r="W54" s="1632"/>
      <c r="X54" s="1632"/>
      <c r="Y54" s="1632"/>
      <c r="AA54" s="11"/>
      <c r="AB54" s="1638"/>
      <c r="AC54" s="1638"/>
      <c r="AD54" s="1638"/>
      <c r="AE54" s="1638"/>
      <c r="AF54" s="1638"/>
      <c r="AG54" s="1638"/>
      <c r="AH54" s="1638"/>
      <c r="AI54" s="1638"/>
      <c r="AJ54" s="1638"/>
      <c r="AK54" s="1638"/>
      <c r="AL54" s="225"/>
    </row>
    <row r="55" spans="1:38" ht="14.1" customHeight="1">
      <c r="A55" s="245"/>
      <c r="B55" s="14"/>
      <c r="C55" s="48"/>
      <c r="D55" s="1631" t="s">
        <v>1490</v>
      </c>
      <c r="E55" s="1631"/>
      <c r="F55" s="1631"/>
      <c r="G55" s="1631"/>
      <c r="H55" s="2778"/>
      <c r="I55" s="2778"/>
      <c r="J55" s="1779" t="s">
        <v>902</v>
      </c>
      <c r="K55" s="1779"/>
      <c r="O55" s="48"/>
      <c r="R55" s="1631" t="s">
        <v>1433</v>
      </c>
      <c r="S55" s="1631"/>
      <c r="T55" s="1631"/>
      <c r="U55" s="48"/>
      <c r="V55" s="245" t="s">
        <v>792</v>
      </c>
      <c r="W55" s="48" t="s">
        <v>124</v>
      </c>
      <c r="X55" s="245"/>
      <c r="Y55" s="245" t="s">
        <v>793</v>
      </c>
      <c r="AA55" s="11"/>
      <c r="AB55" s="1638"/>
      <c r="AC55" s="1638"/>
      <c r="AD55" s="1638"/>
      <c r="AE55" s="1638"/>
      <c r="AF55" s="1638"/>
      <c r="AG55" s="1638"/>
      <c r="AH55" s="1638"/>
      <c r="AI55" s="1638"/>
      <c r="AJ55" s="1638"/>
      <c r="AK55" s="1638"/>
      <c r="AL55" s="225"/>
    </row>
    <row r="56" spans="1:38" ht="14.1" customHeight="1">
      <c r="A56" s="245"/>
      <c r="B56" s="14"/>
      <c r="D56" s="1631" t="s">
        <v>1491</v>
      </c>
      <c r="E56" s="1631"/>
      <c r="F56" s="1631"/>
      <c r="G56" s="1631"/>
      <c r="H56" s="2778"/>
      <c r="I56" s="2778"/>
      <c r="J56" s="1779" t="s">
        <v>902</v>
      </c>
      <c r="K56" s="1779"/>
      <c r="L56" s="48" t="s">
        <v>124</v>
      </c>
      <c r="N56" s="1889" t="s">
        <v>924</v>
      </c>
      <c r="O56" s="1889"/>
      <c r="P56" s="1889"/>
      <c r="R56" s="1631" t="s">
        <v>1433</v>
      </c>
      <c r="S56" s="1631"/>
      <c r="T56" s="1631"/>
      <c r="U56" s="48"/>
      <c r="V56" s="245" t="s">
        <v>792</v>
      </c>
      <c r="W56" s="48" t="s">
        <v>124</v>
      </c>
      <c r="X56" s="245"/>
      <c r="Y56" s="245" t="s">
        <v>793</v>
      </c>
      <c r="AA56" s="11"/>
      <c r="AL56" s="225"/>
    </row>
    <row r="57" spans="1:38" ht="14.1" customHeight="1">
      <c r="A57" s="245"/>
      <c r="B57" s="14"/>
      <c r="C57" s="228"/>
      <c r="D57" s="1631" t="s">
        <v>1492</v>
      </c>
      <c r="E57" s="1631"/>
      <c r="F57" s="1631"/>
      <c r="G57" s="1631"/>
      <c r="H57" s="2778"/>
      <c r="I57" s="2778"/>
      <c r="J57" s="1779" t="s">
        <v>902</v>
      </c>
      <c r="K57" s="1779"/>
      <c r="L57" s="48" t="s">
        <v>124</v>
      </c>
      <c r="N57" s="1889" t="s">
        <v>924</v>
      </c>
      <c r="O57" s="1889"/>
      <c r="P57" s="1889"/>
      <c r="R57" s="1631" t="s">
        <v>1433</v>
      </c>
      <c r="S57" s="1631"/>
      <c r="T57" s="1631"/>
      <c r="U57" s="48"/>
      <c r="V57" s="245" t="s">
        <v>792</v>
      </c>
      <c r="W57" s="48" t="s">
        <v>124</v>
      </c>
      <c r="X57" s="245"/>
      <c r="Y57" s="245" t="s">
        <v>793</v>
      </c>
      <c r="AA57" s="11"/>
      <c r="AL57" s="225"/>
    </row>
    <row r="58" spans="1:38" ht="14.1" customHeight="1">
      <c r="A58" s="245"/>
      <c r="B58" s="17"/>
      <c r="AA58" s="11"/>
      <c r="AK58" s="264"/>
      <c r="AL58" s="225"/>
    </row>
    <row r="59" spans="1:38" ht="14.1" customHeight="1">
      <c r="A59" s="245"/>
      <c r="B59" s="17"/>
      <c r="D59" s="939" t="s">
        <v>467</v>
      </c>
      <c r="E59" s="1641" t="s">
        <v>1367</v>
      </c>
      <c r="F59" s="1641"/>
      <c r="G59" s="1641"/>
      <c r="H59" s="1641"/>
      <c r="I59" s="1641"/>
      <c r="J59" s="1641"/>
      <c r="K59" s="1641"/>
      <c r="L59" s="1641"/>
      <c r="M59" s="1641"/>
      <c r="N59" s="1641"/>
      <c r="O59" s="1641"/>
      <c r="P59" s="1641"/>
      <c r="Q59" s="1641"/>
      <c r="R59" s="1641"/>
      <c r="S59" s="1641"/>
      <c r="T59" s="1641"/>
      <c r="U59" s="1641"/>
      <c r="V59" s="1641"/>
      <c r="W59" s="1641"/>
      <c r="X59" s="1641"/>
      <c r="Y59" s="1641"/>
      <c r="Z59" s="245"/>
      <c r="AA59" s="244" t="s">
        <v>124</v>
      </c>
      <c r="AB59" s="4072" t="s">
        <v>1462</v>
      </c>
      <c r="AC59" s="4072"/>
      <c r="AD59" s="4072"/>
      <c r="AE59" s="4072"/>
      <c r="AF59" s="4072"/>
      <c r="AG59" s="4072"/>
      <c r="AH59" s="4072"/>
      <c r="AI59" s="4072"/>
      <c r="AJ59" s="4072"/>
      <c r="AK59" s="4072"/>
      <c r="AL59" s="225"/>
    </row>
    <row r="60" spans="1:38" ht="14.1" customHeight="1">
      <c r="A60" s="245"/>
      <c r="B60" s="14"/>
      <c r="E60" s="1641"/>
      <c r="F60" s="1641"/>
      <c r="G60" s="1641"/>
      <c r="H60" s="1641"/>
      <c r="I60" s="1641"/>
      <c r="J60" s="1641"/>
      <c r="K60" s="1641"/>
      <c r="L60" s="1641"/>
      <c r="M60" s="1641"/>
      <c r="N60" s="1641"/>
      <c r="O60" s="1641"/>
      <c r="P60" s="1641"/>
      <c r="Q60" s="1641"/>
      <c r="R60" s="1641"/>
      <c r="S60" s="1641"/>
      <c r="T60" s="1641"/>
      <c r="U60" s="1641"/>
      <c r="V60" s="1641"/>
      <c r="W60" s="1641"/>
      <c r="X60" s="1641"/>
      <c r="Y60" s="1641"/>
      <c r="AA60" s="11"/>
      <c r="AL60" s="44"/>
    </row>
    <row r="61" spans="1:38" ht="14.1" customHeight="1" thickBot="1">
      <c r="A61" s="245"/>
      <c r="B61" s="1122"/>
      <c r="C61" s="1169"/>
      <c r="D61" s="8"/>
      <c r="E61" s="8"/>
      <c r="F61" s="8"/>
      <c r="G61" s="8"/>
      <c r="H61" s="8"/>
      <c r="I61" s="8"/>
      <c r="J61" s="8"/>
      <c r="K61" s="8"/>
      <c r="L61" s="8"/>
      <c r="M61" s="8"/>
      <c r="N61" s="8"/>
      <c r="O61" s="8"/>
      <c r="P61" s="8"/>
      <c r="Q61" s="8"/>
      <c r="R61" s="8"/>
      <c r="S61" s="8"/>
      <c r="T61" s="8"/>
      <c r="U61" s="8"/>
      <c r="V61" s="8"/>
      <c r="W61" s="8"/>
      <c r="X61" s="8"/>
      <c r="Y61" s="8"/>
      <c r="Z61" s="8"/>
      <c r="AA61" s="162"/>
      <c r="AB61" s="8"/>
      <c r="AC61" s="8"/>
      <c r="AD61" s="8"/>
      <c r="AE61" s="8"/>
      <c r="AF61" s="8"/>
      <c r="AG61" s="8"/>
      <c r="AH61" s="8"/>
      <c r="AI61" s="8"/>
      <c r="AJ61" s="8"/>
      <c r="AK61" s="8"/>
      <c r="AL61" s="607"/>
    </row>
    <row r="62" spans="1:38" ht="14.1" customHeight="1">
      <c r="A62" s="245"/>
      <c r="B62" s="1170"/>
      <c r="C62" s="1125"/>
      <c r="D62" s="1221"/>
      <c r="E62" s="1221"/>
      <c r="F62" s="1221"/>
      <c r="G62" s="1221"/>
      <c r="H62" s="1221"/>
      <c r="I62" s="1221"/>
      <c r="J62" s="1221"/>
      <c r="K62" s="1221"/>
      <c r="L62" s="1221"/>
      <c r="M62" s="1221"/>
      <c r="N62" s="1221"/>
      <c r="O62" s="1221"/>
      <c r="P62" s="1221"/>
      <c r="Q62" s="1221"/>
      <c r="R62" s="1221"/>
      <c r="S62" s="1221"/>
      <c r="T62" s="1221"/>
      <c r="U62" s="1221"/>
      <c r="V62" s="1221"/>
      <c r="W62" s="1221"/>
      <c r="X62" s="1221"/>
      <c r="Y62" s="1221"/>
      <c r="Z62" s="1125"/>
      <c r="AA62" s="1125"/>
      <c r="AB62" s="1125"/>
      <c r="AC62" s="1125"/>
      <c r="AD62" s="1125"/>
      <c r="AE62" s="1125"/>
      <c r="AF62" s="1125"/>
      <c r="AG62" s="1125"/>
      <c r="AH62" s="1125"/>
      <c r="AI62" s="1125"/>
      <c r="AJ62" s="1125"/>
      <c r="AK62" s="1125"/>
      <c r="AL62" s="1125"/>
    </row>
    <row r="63" spans="1:38" ht="8.25" customHeight="1"/>
    <row r="64" spans="1:38" ht="14.1" customHeight="1"/>
    <row r="73" spans="1:1" ht="14.1" customHeight="1">
      <c r="A73" s="245"/>
    </row>
  </sheetData>
  <sheetProtection algorithmName="SHA-512" hashValue="koeP1qxWfIkfP0xVIPpvU++ppsjBUpCVRtNKQTiQLbZPRx0BYR7z+a+uQS0T/m04MlgshYpeKd5QsdD5oQwCeA==" saltValue="zWB7YbQSARRxb2LsugYHbQ==" spinCount="100000" sheet="1" objects="1" scenarios="1"/>
  <mergeCells count="61">
    <mergeCell ref="A1:AL1"/>
    <mergeCell ref="B3:Z3"/>
    <mergeCell ref="AA3:AL3"/>
    <mergeCell ref="E5:Y6"/>
    <mergeCell ref="AB5:AK9"/>
    <mergeCell ref="E7:Y8"/>
    <mergeCell ref="B10:C10"/>
    <mergeCell ref="D10:Y10"/>
    <mergeCell ref="AB10:AK11"/>
    <mergeCell ref="E11:Y11"/>
    <mergeCell ref="AB12:AK13"/>
    <mergeCell ref="E13:Y13"/>
    <mergeCell ref="E25:Y25"/>
    <mergeCell ref="F14:K14"/>
    <mergeCell ref="L14:M14"/>
    <mergeCell ref="N14:O14"/>
    <mergeCell ref="P14:U14"/>
    <mergeCell ref="V14:W14"/>
    <mergeCell ref="E16:Y16"/>
    <mergeCell ref="E17:Y17"/>
    <mergeCell ref="E18:AJ19"/>
    <mergeCell ref="E21:Y22"/>
    <mergeCell ref="AB21:AK21"/>
    <mergeCell ref="E24:Y24"/>
    <mergeCell ref="AB48:AK48"/>
    <mergeCell ref="E26:Y27"/>
    <mergeCell ref="AY28:BC28"/>
    <mergeCell ref="E29:Y29"/>
    <mergeCell ref="E31:Y33"/>
    <mergeCell ref="E35:Y35"/>
    <mergeCell ref="E37:Y39"/>
    <mergeCell ref="AB37:AK37"/>
    <mergeCell ref="E41:Z41"/>
    <mergeCell ref="E42:AJ43"/>
    <mergeCell ref="E45:Y45"/>
    <mergeCell ref="AB45:AK46"/>
    <mergeCell ref="AB47:AK47"/>
    <mergeCell ref="AB52:AK55"/>
    <mergeCell ref="D53:Y53"/>
    <mergeCell ref="E54:Y54"/>
    <mergeCell ref="D55:G55"/>
    <mergeCell ref="H55:I55"/>
    <mergeCell ref="J55:K55"/>
    <mergeCell ref="R55:T55"/>
    <mergeCell ref="C49:Y49"/>
    <mergeCell ref="B50:C50"/>
    <mergeCell ref="D50:Y51"/>
    <mergeCell ref="AB50:AK50"/>
    <mergeCell ref="AB51:AK51"/>
    <mergeCell ref="D56:G56"/>
    <mergeCell ref="H56:I56"/>
    <mergeCell ref="J56:K56"/>
    <mergeCell ref="N56:P56"/>
    <mergeCell ref="R56:T56"/>
    <mergeCell ref="AB59:AK59"/>
    <mergeCell ref="D57:G57"/>
    <mergeCell ref="H57:I57"/>
    <mergeCell ref="J57:K57"/>
    <mergeCell ref="N57:P57"/>
    <mergeCell ref="R57:T57"/>
    <mergeCell ref="E59:Y60"/>
  </mergeCells>
  <phoneticPr fontId="4"/>
  <conditionalFormatting sqref="E7 H55:H57">
    <cfRule type="containsBlanks" dxfId="35" priority="4">
      <formula>LEN(TRIM(E7))=0</formula>
    </cfRule>
  </conditionalFormatting>
  <conditionalFormatting sqref="E26">
    <cfRule type="containsBlanks" dxfId="34" priority="2">
      <formula>LEN(TRIM(E26))=0</formula>
    </cfRule>
  </conditionalFormatting>
  <conditionalFormatting sqref="E42">
    <cfRule type="containsBlanks" dxfId="33" priority="1">
      <formula>LEN(TRIM(E42))=0</formula>
    </cfRule>
  </conditionalFormatting>
  <conditionalFormatting sqref="N14:O14 V14:W14 E18">
    <cfRule type="containsBlanks" dxfId="32" priority="3">
      <formula>LEN(TRIM(E14))=0</formula>
    </cfRule>
  </conditionalFormatting>
  <dataValidations count="1">
    <dataValidation type="list" allowBlank="1" showInputMessage="1" showErrorMessage="1" sqref="Q14:S14 W23:Y23 P23:R23 W12:Y12 P12:R12 P10:R10 W10:Y10" xr:uid="{176327D5-96C7-4F55-A8FC-C64C62AC6BC0}">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6193" r:id="rId4" name="Check Box 1">
              <controlPr defaultSize="0" autoFill="0" autoLine="0" autoPict="0">
                <anchor moveWithCells="1">
                  <from>
                    <xdr:col>19</xdr:col>
                    <xdr:colOff>142875</xdr:colOff>
                    <xdr:row>10</xdr:row>
                    <xdr:rowOff>152400</xdr:rowOff>
                  </from>
                  <to>
                    <xdr:col>23</xdr:col>
                    <xdr:colOff>95250</xdr:colOff>
                    <xdr:row>12</xdr:row>
                    <xdr:rowOff>28575</xdr:rowOff>
                  </to>
                </anchor>
              </controlPr>
            </control>
          </mc:Choice>
        </mc:AlternateContent>
        <mc:AlternateContent xmlns:mc="http://schemas.openxmlformats.org/markup-compatibility/2006">
          <mc:Choice Requires="x14">
            <control shapeId="1416194" r:id="rId5" name="Check Box 2">
              <controlPr defaultSize="0" autoFill="0" autoLine="0" autoPict="0">
                <anchor moveWithCells="1">
                  <from>
                    <xdr:col>22</xdr:col>
                    <xdr:colOff>152400</xdr:colOff>
                    <xdr:row>10</xdr:row>
                    <xdr:rowOff>152400</xdr:rowOff>
                  </from>
                  <to>
                    <xdr:col>26</xdr:col>
                    <xdr:colOff>114300</xdr:colOff>
                    <xdr:row>12</xdr:row>
                    <xdr:rowOff>28575</xdr:rowOff>
                  </to>
                </anchor>
              </controlPr>
            </control>
          </mc:Choice>
        </mc:AlternateContent>
        <mc:AlternateContent xmlns:mc="http://schemas.openxmlformats.org/markup-compatibility/2006">
          <mc:Choice Requires="x14">
            <control shapeId="1416195" r:id="rId6" name="Check Box 3">
              <controlPr defaultSize="0" autoFill="0" autoLine="0" autoPict="0">
                <anchor moveWithCells="1">
                  <from>
                    <xdr:col>19</xdr:col>
                    <xdr:colOff>152400</xdr:colOff>
                    <xdr:row>14</xdr:row>
                    <xdr:rowOff>152400</xdr:rowOff>
                  </from>
                  <to>
                    <xdr:col>23</xdr:col>
                    <xdr:colOff>104775</xdr:colOff>
                    <xdr:row>16</xdr:row>
                    <xdr:rowOff>28575</xdr:rowOff>
                  </to>
                </anchor>
              </controlPr>
            </control>
          </mc:Choice>
        </mc:AlternateContent>
        <mc:AlternateContent xmlns:mc="http://schemas.openxmlformats.org/markup-compatibility/2006">
          <mc:Choice Requires="x14">
            <control shapeId="1416196" r:id="rId7" name="Check Box 4">
              <controlPr defaultSize="0" autoFill="0" autoLine="0" autoPict="0">
                <anchor moveWithCells="1">
                  <from>
                    <xdr:col>22</xdr:col>
                    <xdr:colOff>161925</xdr:colOff>
                    <xdr:row>14</xdr:row>
                    <xdr:rowOff>152400</xdr:rowOff>
                  </from>
                  <to>
                    <xdr:col>26</xdr:col>
                    <xdr:colOff>123825</xdr:colOff>
                    <xdr:row>16</xdr:row>
                    <xdr:rowOff>28575</xdr:rowOff>
                  </to>
                </anchor>
              </controlPr>
            </control>
          </mc:Choice>
        </mc:AlternateContent>
        <mc:AlternateContent xmlns:mc="http://schemas.openxmlformats.org/markup-compatibility/2006">
          <mc:Choice Requires="x14">
            <control shapeId="1416197" r:id="rId8" name="Check Box 5">
              <controlPr defaultSize="0" autoFill="0" autoLine="0" autoPict="0">
                <anchor moveWithCells="1">
                  <from>
                    <xdr:col>19</xdr:col>
                    <xdr:colOff>152400</xdr:colOff>
                    <xdr:row>20</xdr:row>
                    <xdr:rowOff>152400</xdr:rowOff>
                  </from>
                  <to>
                    <xdr:col>23</xdr:col>
                    <xdr:colOff>104775</xdr:colOff>
                    <xdr:row>22</xdr:row>
                    <xdr:rowOff>28575</xdr:rowOff>
                  </to>
                </anchor>
              </controlPr>
            </control>
          </mc:Choice>
        </mc:AlternateContent>
        <mc:AlternateContent xmlns:mc="http://schemas.openxmlformats.org/markup-compatibility/2006">
          <mc:Choice Requires="x14">
            <control shapeId="1416198" r:id="rId9" name="Check Box 6">
              <controlPr defaultSize="0" autoFill="0" autoLine="0" autoPict="0">
                <anchor moveWithCells="1">
                  <from>
                    <xdr:col>22</xdr:col>
                    <xdr:colOff>161925</xdr:colOff>
                    <xdr:row>20</xdr:row>
                    <xdr:rowOff>152400</xdr:rowOff>
                  </from>
                  <to>
                    <xdr:col>26</xdr:col>
                    <xdr:colOff>123825</xdr:colOff>
                    <xdr:row>22</xdr:row>
                    <xdr:rowOff>28575</xdr:rowOff>
                  </to>
                </anchor>
              </controlPr>
            </control>
          </mc:Choice>
        </mc:AlternateContent>
        <mc:AlternateContent xmlns:mc="http://schemas.openxmlformats.org/markup-compatibility/2006">
          <mc:Choice Requires="x14">
            <control shapeId="1416199" r:id="rId10" name="Check Box 7">
              <controlPr defaultSize="0" autoFill="0" autoLine="0" autoPict="0">
                <anchor moveWithCells="1">
                  <from>
                    <xdr:col>19</xdr:col>
                    <xdr:colOff>152400</xdr:colOff>
                    <xdr:row>22</xdr:row>
                    <xdr:rowOff>142875</xdr:rowOff>
                  </from>
                  <to>
                    <xdr:col>23</xdr:col>
                    <xdr:colOff>104775</xdr:colOff>
                    <xdr:row>24</xdr:row>
                    <xdr:rowOff>19050</xdr:rowOff>
                  </to>
                </anchor>
              </controlPr>
            </control>
          </mc:Choice>
        </mc:AlternateContent>
        <mc:AlternateContent xmlns:mc="http://schemas.openxmlformats.org/markup-compatibility/2006">
          <mc:Choice Requires="x14">
            <control shapeId="1416200" r:id="rId11" name="Check Box 8">
              <controlPr defaultSize="0" autoFill="0" autoLine="0" autoPict="0">
                <anchor moveWithCells="1">
                  <from>
                    <xdr:col>22</xdr:col>
                    <xdr:colOff>161925</xdr:colOff>
                    <xdr:row>22</xdr:row>
                    <xdr:rowOff>142875</xdr:rowOff>
                  </from>
                  <to>
                    <xdr:col>26</xdr:col>
                    <xdr:colOff>123825</xdr:colOff>
                    <xdr:row>24</xdr:row>
                    <xdr:rowOff>19050</xdr:rowOff>
                  </to>
                </anchor>
              </controlPr>
            </control>
          </mc:Choice>
        </mc:AlternateContent>
        <mc:AlternateContent xmlns:mc="http://schemas.openxmlformats.org/markup-compatibility/2006">
          <mc:Choice Requires="x14">
            <control shapeId="1416201" r:id="rId12" name="Check Box 9">
              <controlPr defaultSize="0" autoFill="0" autoLine="0" autoPict="0">
                <anchor moveWithCells="1">
                  <from>
                    <xdr:col>19</xdr:col>
                    <xdr:colOff>152400</xdr:colOff>
                    <xdr:row>27</xdr:row>
                    <xdr:rowOff>152400</xdr:rowOff>
                  </from>
                  <to>
                    <xdr:col>23</xdr:col>
                    <xdr:colOff>104775</xdr:colOff>
                    <xdr:row>29</xdr:row>
                    <xdr:rowOff>28575</xdr:rowOff>
                  </to>
                </anchor>
              </controlPr>
            </control>
          </mc:Choice>
        </mc:AlternateContent>
        <mc:AlternateContent xmlns:mc="http://schemas.openxmlformats.org/markup-compatibility/2006">
          <mc:Choice Requires="x14">
            <control shapeId="1416202" r:id="rId13" name="Check Box 10">
              <controlPr defaultSize="0" autoFill="0" autoLine="0" autoPict="0">
                <anchor moveWithCells="1">
                  <from>
                    <xdr:col>22</xdr:col>
                    <xdr:colOff>161925</xdr:colOff>
                    <xdr:row>27</xdr:row>
                    <xdr:rowOff>152400</xdr:rowOff>
                  </from>
                  <to>
                    <xdr:col>26</xdr:col>
                    <xdr:colOff>123825</xdr:colOff>
                    <xdr:row>29</xdr:row>
                    <xdr:rowOff>28575</xdr:rowOff>
                  </to>
                </anchor>
              </controlPr>
            </control>
          </mc:Choice>
        </mc:AlternateContent>
        <mc:AlternateContent xmlns:mc="http://schemas.openxmlformats.org/markup-compatibility/2006">
          <mc:Choice Requires="x14">
            <control shapeId="1416203" r:id="rId14" name="Check Box 11">
              <controlPr defaultSize="0" autoFill="0" autoLine="0" autoPict="0">
                <anchor moveWithCells="1">
                  <from>
                    <xdr:col>19</xdr:col>
                    <xdr:colOff>152400</xdr:colOff>
                    <xdr:row>31</xdr:row>
                    <xdr:rowOff>133350</xdr:rowOff>
                  </from>
                  <to>
                    <xdr:col>23</xdr:col>
                    <xdr:colOff>104775</xdr:colOff>
                    <xdr:row>33</xdr:row>
                    <xdr:rowOff>9525</xdr:rowOff>
                  </to>
                </anchor>
              </controlPr>
            </control>
          </mc:Choice>
        </mc:AlternateContent>
        <mc:AlternateContent xmlns:mc="http://schemas.openxmlformats.org/markup-compatibility/2006">
          <mc:Choice Requires="x14">
            <control shapeId="1416204" r:id="rId15" name="Check Box 12">
              <controlPr defaultSize="0" autoFill="0" autoLine="0" autoPict="0">
                <anchor moveWithCells="1">
                  <from>
                    <xdr:col>22</xdr:col>
                    <xdr:colOff>161925</xdr:colOff>
                    <xdr:row>31</xdr:row>
                    <xdr:rowOff>133350</xdr:rowOff>
                  </from>
                  <to>
                    <xdr:col>26</xdr:col>
                    <xdr:colOff>123825</xdr:colOff>
                    <xdr:row>33</xdr:row>
                    <xdr:rowOff>9525</xdr:rowOff>
                  </to>
                </anchor>
              </controlPr>
            </control>
          </mc:Choice>
        </mc:AlternateContent>
        <mc:AlternateContent xmlns:mc="http://schemas.openxmlformats.org/markup-compatibility/2006">
          <mc:Choice Requires="x14">
            <control shapeId="1416205" r:id="rId16" name="Check Box 13">
              <controlPr defaultSize="0" autoFill="0" autoLine="0" autoPict="0">
                <anchor moveWithCells="1">
                  <from>
                    <xdr:col>19</xdr:col>
                    <xdr:colOff>152400</xdr:colOff>
                    <xdr:row>33</xdr:row>
                    <xdr:rowOff>152400</xdr:rowOff>
                  </from>
                  <to>
                    <xdr:col>23</xdr:col>
                    <xdr:colOff>104775</xdr:colOff>
                    <xdr:row>35</xdr:row>
                    <xdr:rowOff>28575</xdr:rowOff>
                  </to>
                </anchor>
              </controlPr>
            </control>
          </mc:Choice>
        </mc:AlternateContent>
        <mc:AlternateContent xmlns:mc="http://schemas.openxmlformats.org/markup-compatibility/2006">
          <mc:Choice Requires="x14">
            <control shapeId="1416206" r:id="rId17" name="Check Box 14">
              <controlPr defaultSize="0" autoFill="0" autoLine="0" autoPict="0">
                <anchor moveWithCells="1">
                  <from>
                    <xdr:col>22</xdr:col>
                    <xdr:colOff>161925</xdr:colOff>
                    <xdr:row>33</xdr:row>
                    <xdr:rowOff>152400</xdr:rowOff>
                  </from>
                  <to>
                    <xdr:col>26</xdr:col>
                    <xdr:colOff>123825</xdr:colOff>
                    <xdr:row>35</xdr:row>
                    <xdr:rowOff>28575</xdr:rowOff>
                  </to>
                </anchor>
              </controlPr>
            </control>
          </mc:Choice>
        </mc:AlternateContent>
        <mc:AlternateContent xmlns:mc="http://schemas.openxmlformats.org/markup-compatibility/2006">
          <mc:Choice Requires="x14">
            <control shapeId="1416207" r:id="rId18" name="Check Box 15">
              <controlPr defaultSize="0" autoFill="0" autoLine="0" autoPict="0">
                <anchor moveWithCells="1" sizeWithCells="1">
                  <from>
                    <xdr:col>14</xdr:col>
                    <xdr:colOff>104775</xdr:colOff>
                    <xdr:row>44</xdr:row>
                    <xdr:rowOff>95250</xdr:rowOff>
                  </from>
                  <to>
                    <xdr:col>18</xdr:col>
                    <xdr:colOff>38100</xdr:colOff>
                    <xdr:row>46</xdr:row>
                    <xdr:rowOff>9525</xdr:rowOff>
                  </to>
                </anchor>
              </controlPr>
            </control>
          </mc:Choice>
        </mc:AlternateContent>
        <mc:AlternateContent xmlns:mc="http://schemas.openxmlformats.org/markup-compatibility/2006">
          <mc:Choice Requires="x14">
            <control shapeId="1416208" r:id="rId19" name="Check Box 16">
              <controlPr defaultSize="0" autoFill="0" autoLine="0" autoPict="0">
                <anchor moveWithCells="1" sizeWithCells="1">
                  <from>
                    <xdr:col>17</xdr:col>
                    <xdr:colOff>95250</xdr:colOff>
                    <xdr:row>44</xdr:row>
                    <xdr:rowOff>95250</xdr:rowOff>
                  </from>
                  <to>
                    <xdr:col>21</xdr:col>
                    <xdr:colOff>38100</xdr:colOff>
                    <xdr:row>46</xdr:row>
                    <xdr:rowOff>9525</xdr:rowOff>
                  </to>
                </anchor>
              </controlPr>
            </control>
          </mc:Choice>
        </mc:AlternateContent>
        <mc:AlternateContent xmlns:mc="http://schemas.openxmlformats.org/markup-compatibility/2006">
          <mc:Choice Requires="x14">
            <control shapeId="1416209" r:id="rId20" name="Check Box 17">
              <controlPr defaultSize="0" autoFill="0" autoLine="0" autoPict="0">
                <anchor moveWithCells="1" sizeWithCells="1">
                  <from>
                    <xdr:col>20</xdr:col>
                    <xdr:colOff>142875</xdr:colOff>
                    <xdr:row>44</xdr:row>
                    <xdr:rowOff>85725</xdr:rowOff>
                  </from>
                  <to>
                    <xdr:col>25</xdr:col>
                    <xdr:colOff>57150</xdr:colOff>
                    <xdr:row>46</xdr:row>
                    <xdr:rowOff>28575</xdr:rowOff>
                  </to>
                </anchor>
              </controlPr>
            </control>
          </mc:Choice>
        </mc:AlternateContent>
        <mc:AlternateContent xmlns:mc="http://schemas.openxmlformats.org/markup-compatibility/2006">
          <mc:Choice Requires="x14">
            <control shapeId="1416210" r:id="rId21" name="Check Box 18">
              <controlPr defaultSize="0" autoFill="0" autoLine="0" autoPict="0">
                <anchor moveWithCells="1">
                  <from>
                    <xdr:col>19</xdr:col>
                    <xdr:colOff>152400</xdr:colOff>
                    <xdr:row>38</xdr:row>
                    <xdr:rowOff>114300</xdr:rowOff>
                  </from>
                  <to>
                    <xdr:col>23</xdr:col>
                    <xdr:colOff>104775</xdr:colOff>
                    <xdr:row>39</xdr:row>
                    <xdr:rowOff>161925</xdr:rowOff>
                  </to>
                </anchor>
              </controlPr>
            </control>
          </mc:Choice>
        </mc:AlternateContent>
        <mc:AlternateContent xmlns:mc="http://schemas.openxmlformats.org/markup-compatibility/2006">
          <mc:Choice Requires="x14">
            <control shapeId="1416211" r:id="rId22" name="Check Box 19">
              <controlPr defaultSize="0" autoFill="0" autoLine="0" autoPict="0">
                <anchor moveWithCells="1">
                  <from>
                    <xdr:col>22</xdr:col>
                    <xdr:colOff>161925</xdr:colOff>
                    <xdr:row>38</xdr:row>
                    <xdr:rowOff>114300</xdr:rowOff>
                  </from>
                  <to>
                    <xdr:col>26</xdr:col>
                    <xdr:colOff>123825</xdr:colOff>
                    <xdr:row>39</xdr:row>
                    <xdr:rowOff>161925</xdr:rowOff>
                  </to>
                </anchor>
              </controlPr>
            </control>
          </mc:Choice>
        </mc:AlternateContent>
        <mc:AlternateContent xmlns:mc="http://schemas.openxmlformats.org/markup-compatibility/2006">
          <mc:Choice Requires="x14">
            <control shapeId="1416212" r:id="rId23" name="Check Box 20">
              <controlPr defaultSize="0" autoFill="0" autoLine="0" autoPict="0">
                <anchor moveWithCells="1">
                  <from>
                    <xdr:col>18</xdr:col>
                    <xdr:colOff>161925</xdr:colOff>
                    <xdr:row>49</xdr:row>
                    <xdr:rowOff>161925</xdr:rowOff>
                  </from>
                  <to>
                    <xdr:col>21</xdr:col>
                    <xdr:colOff>180975</xdr:colOff>
                    <xdr:row>51</xdr:row>
                    <xdr:rowOff>0</xdr:rowOff>
                  </to>
                </anchor>
              </controlPr>
            </control>
          </mc:Choice>
        </mc:AlternateContent>
        <mc:AlternateContent xmlns:mc="http://schemas.openxmlformats.org/markup-compatibility/2006">
          <mc:Choice Requires="x14">
            <control shapeId="1416213" r:id="rId24" name="Check Box 21">
              <controlPr defaultSize="0" autoFill="0" autoLine="0" autoPict="0">
                <anchor moveWithCells="1">
                  <from>
                    <xdr:col>22</xdr:col>
                    <xdr:colOff>38100</xdr:colOff>
                    <xdr:row>49</xdr:row>
                    <xdr:rowOff>161925</xdr:rowOff>
                  </from>
                  <to>
                    <xdr:col>25</xdr:col>
                    <xdr:colOff>57150</xdr:colOff>
                    <xdr:row>50</xdr:row>
                    <xdr:rowOff>161925</xdr:rowOff>
                  </to>
                </anchor>
              </controlPr>
            </control>
          </mc:Choice>
        </mc:AlternateContent>
        <mc:AlternateContent xmlns:mc="http://schemas.openxmlformats.org/markup-compatibility/2006">
          <mc:Choice Requires="x14">
            <control shapeId="1416214" r:id="rId25" name="Check Box 25">
              <controlPr defaultSize="0" autoFill="0" autoLine="0" autoPict="0">
                <anchor moveWithCells="1">
                  <from>
                    <xdr:col>11</xdr:col>
                    <xdr:colOff>171450</xdr:colOff>
                    <xdr:row>54</xdr:row>
                    <xdr:rowOff>152400</xdr:rowOff>
                  </from>
                  <to>
                    <xdr:col>13</xdr:col>
                    <xdr:colOff>47625</xdr:colOff>
                    <xdr:row>56</xdr:row>
                    <xdr:rowOff>9525</xdr:rowOff>
                  </to>
                </anchor>
              </controlPr>
            </control>
          </mc:Choice>
        </mc:AlternateContent>
        <mc:AlternateContent xmlns:mc="http://schemas.openxmlformats.org/markup-compatibility/2006">
          <mc:Choice Requires="x14">
            <control shapeId="1416215" r:id="rId26" name="Check Box 23">
              <controlPr defaultSize="0" autoFill="0" autoLine="0" autoPict="0">
                <anchor moveWithCells="1">
                  <from>
                    <xdr:col>11</xdr:col>
                    <xdr:colOff>171450</xdr:colOff>
                    <xdr:row>55</xdr:row>
                    <xdr:rowOff>152400</xdr:rowOff>
                  </from>
                  <to>
                    <xdr:col>13</xdr:col>
                    <xdr:colOff>47625</xdr:colOff>
                    <xdr:row>57</xdr:row>
                    <xdr:rowOff>9525</xdr:rowOff>
                  </to>
                </anchor>
              </controlPr>
            </control>
          </mc:Choice>
        </mc:AlternateContent>
        <mc:AlternateContent xmlns:mc="http://schemas.openxmlformats.org/markup-compatibility/2006">
          <mc:Choice Requires="x14">
            <control shapeId="1416216" r:id="rId27" name="Check Box 24">
              <controlPr defaultSize="0" autoFill="0" autoLine="0" autoPict="0">
                <anchor moveWithCells="1">
                  <from>
                    <xdr:col>19</xdr:col>
                    <xdr:colOff>171450</xdr:colOff>
                    <xdr:row>53</xdr:row>
                    <xdr:rowOff>161925</xdr:rowOff>
                  </from>
                  <to>
                    <xdr:col>21</xdr:col>
                    <xdr:colOff>47625</xdr:colOff>
                    <xdr:row>55</xdr:row>
                    <xdr:rowOff>19050</xdr:rowOff>
                  </to>
                </anchor>
              </controlPr>
            </control>
          </mc:Choice>
        </mc:AlternateContent>
        <mc:AlternateContent xmlns:mc="http://schemas.openxmlformats.org/markup-compatibility/2006">
          <mc:Choice Requires="x14">
            <control shapeId="1416217" r:id="rId28" name="Check Box 25">
              <controlPr defaultSize="0" autoFill="0" autoLine="0" autoPict="0">
                <anchor moveWithCells="1">
                  <from>
                    <xdr:col>22</xdr:col>
                    <xdr:colOff>161925</xdr:colOff>
                    <xdr:row>53</xdr:row>
                    <xdr:rowOff>161925</xdr:rowOff>
                  </from>
                  <to>
                    <xdr:col>24</xdr:col>
                    <xdr:colOff>38100</xdr:colOff>
                    <xdr:row>55</xdr:row>
                    <xdr:rowOff>19050</xdr:rowOff>
                  </to>
                </anchor>
              </controlPr>
            </control>
          </mc:Choice>
        </mc:AlternateContent>
        <mc:AlternateContent xmlns:mc="http://schemas.openxmlformats.org/markup-compatibility/2006">
          <mc:Choice Requires="x14">
            <control shapeId="1416218" r:id="rId29" name="Check Box 26">
              <controlPr defaultSize="0" autoFill="0" autoLine="0" autoPict="0">
                <anchor moveWithCells="1">
                  <from>
                    <xdr:col>19</xdr:col>
                    <xdr:colOff>171450</xdr:colOff>
                    <xdr:row>54</xdr:row>
                    <xdr:rowOff>161925</xdr:rowOff>
                  </from>
                  <to>
                    <xdr:col>21</xdr:col>
                    <xdr:colOff>47625</xdr:colOff>
                    <xdr:row>56</xdr:row>
                    <xdr:rowOff>19050</xdr:rowOff>
                  </to>
                </anchor>
              </controlPr>
            </control>
          </mc:Choice>
        </mc:AlternateContent>
        <mc:AlternateContent xmlns:mc="http://schemas.openxmlformats.org/markup-compatibility/2006">
          <mc:Choice Requires="x14">
            <control shapeId="1416219" r:id="rId30" name="Check Box 27">
              <controlPr defaultSize="0" autoFill="0" autoLine="0" autoPict="0">
                <anchor moveWithCells="1">
                  <from>
                    <xdr:col>22</xdr:col>
                    <xdr:colOff>161925</xdr:colOff>
                    <xdr:row>54</xdr:row>
                    <xdr:rowOff>161925</xdr:rowOff>
                  </from>
                  <to>
                    <xdr:col>24</xdr:col>
                    <xdr:colOff>38100</xdr:colOff>
                    <xdr:row>56</xdr:row>
                    <xdr:rowOff>19050</xdr:rowOff>
                  </to>
                </anchor>
              </controlPr>
            </control>
          </mc:Choice>
        </mc:AlternateContent>
        <mc:AlternateContent xmlns:mc="http://schemas.openxmlformats.org/markup-compatibility/2006">
          <mc:Choice Requires="x14">
            <control shapeId="1416220" r:id="rId31" name="Check Box 28">
              <controlPr defaultSize="0" autoFill="0" autoLine="0" autoPict="0">
                <anchor moveWithCells="1">
                  <from>
                    <xdr:col>19</xdr:col>
                    <xdr:colOff>171450</xdr:colOff>
                    <xdr:row>55</xdr:row>
                    <xdr:rowOff>161925</xdr:rowOff>
                  </from>
                  <to>
                    <xdr:col>21</xdr:col>
                    <xdr:colOff>47625</xdr:colOff>
                    <xdr:row>57</xdr:row>
                    <xdr:rowOff>19050</xdr:rowOff>
                  </to>
                </anchor>
              </controlPr>
            </control>
          </mc:Choice>
        </mc:AlternateContent>
        <mc:AlternateContent xmlns:mc="http://schemas.openxmlformats.org/markup-compatibility/2006">
          <mc:Choice Requires="x14">
            <control shapeId="1416221" r:id="rId32" name="Check Box 29">
              <controlPr defaultSize="0" autoFill="0" autoLine="0" autoPict="0">
                <anchor moveWithCells="1">
                  <from>
                    <xdr:col>22</xdr:col>
                    <xdr:colOff>161925</xdr:colOff>
                    <xdr:row>55</xdr:row>
                    <xdr:rowOff>161925</xdr:rowOff>
                  </from>
                  <to>
                    <xdr:col>24</xdr:col>
                    <xdr:colOff>38100</xdr:colOff>
                    <xdr:row>57</xdr:row>
                    <xdr:rowOff>19050</xdr:rowOff>
                  </to>
                </anchor>
              </controlPr>
            </control>
          </mc:Choice>
        </mc:AlternateContent>
        <mc:AlternateContent xmlns:mc="http://schemas.openxmlformats.org/markup-compatibility/2006">
          <mc:Choice Requires="x14">
            <control shapeId="1416222" r:id="rId33" name="Check Box 30">
              <controlPr defaultSize="0" autoFill="0" autoLine="0" autoPict="0">
                <anchor moveWithCells="1">
                  <from>
                    <xdr:col>18</xdr:col>
                    <xdr:colOff>161925</xdr:colOff>
                    <xdr:row>59</xdr:row>
                    <xdr:rowOff>0</xdr:rowOff>
                  </from>
                  <to>
                    <xdr:col>21</xdr:col>
                    <xdr:colOff>180975</xdr:colOff>
                    <xdr:row>60</xdr:row>
                    <xdr:rowOff>9525</xdr:rowOff>
                  </to>
                </anchor>
              </controlPr>
            </control>
          </mc:Choice>
        </mc:AlternateContent>
        <mc:AlternateContent xmlns:mc="http://schemas.openxmlformats.org/markup-compatibility/2006">
          <mc:Choice Requires="x14">
            <control shapeId="1416223" r:id="rId34" name="Check Box 31">
              <controlPr defaultSize="0" autoFill="0" autoLine="0" autoPict="0">
                <anchor moveWithCells="1">
                  <from>
                    <xdr:col>22</xdr:col>
                    <xdr:colOff>38100</xdr:colOff>
                    <xdr:row>59</xdr:row>
                    <xdr:rowOff>0</xdr:rowOff>
                  </from>
                  <to>
                    <xdr:col>25</xdr:col>
                    <xdr:colOff>57150</xdr:colOff>
                    <xdr:row>60</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AF6E4-8F0C-442E-8E73-8D089D92B3D8}">
  <sheetPr>
    <tabColor rgb="FFFFC000"/>
  </sheetPr>
  <dimension ref="A1:BU75"/>
  <sheetViews>
    <sheetView showGridLines="0" view="pageBreakPreview" topLeftCell="A24" zoomScaleNormal="100" zoomScaleSheetLayoutView="100" workbookViewId="0">
      <selection activeCell="E46" sqref="E46:Y46"/>
    </sheetView>
  </sheetViews>
  <sheetFormatPr defaultColWidth="8" defaultRowHeight="12"/>
  <cols>
    <col min="1" max="2" width="1.375" style="12" customWidth="1"/>
    <col min="3" max="40" width="2.375" style="12" customWidth="1"/>
    <col min="41" max="82" width="2.625" style="12" customWidth="1"/>
    <col min="83" max="16384" width="8" style="12"/>
  </cols>
  <sheetData>
    <row r="1" spans="1:55" ht="14.1" customHeight="1">
      <c r="A1" s="1770" t="s">
        <v>1541</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N1" s="382"/>
      <c r="AO1" s="382"/>
      <c r="AP1" s="382"/>
      <c r="AQ1" s="382"/>
      <c r="AR1" s="382"/>
    </row>
    <row r="2" spans="1:55" ht="5.0999999999999996" customHeight="1" thickBot="1">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row>
    <row r="3" spans="1:55" ht="14.1" customHeight="1">
      <c r="B3" s="1769" t="s">
        <v>286</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2563"/>
      <c r="AA3" s="1766" t="s">
        <v>115</v>
      </c>
      <c r="AB3" s="1767"/>
      <c r="AC3" s="1767"/>
      <c r="AD3" s="1767"/>
      <c r="AE3" s="1767"/>
      <c r="AF3" s="1767"/>
      <c r="AG3" s="1767"/>
      <c r="AH3" s="1767"/>
      <c r="AI3" s="1767"/>
      <c r="AJ3" s="1767"/>
      <c r="AK3" s="1767"/>
      <c r="AL3" s="1768"/>
    </row>
    <row r="4" spans="1:55" ht="6.95" customHeight="1">
      <c r="B4" s="166"/>
      <c r="C4" s="51"/>
      <c r="D4" s="51"/>
      <c r="E4" s="51"/>
      <c r="F4" s="51"/>
      <c r="G4" s="51"/>
      <c r="H4" s="51"/>
      <c r="I4" s="51"/>
      <c r="J4" s="51"/>
      <c r="K4" s="51"/>
      <c r="L4" s="51"/>
      <c r="M4" s="51"/>
      <c r="N4" s="51"/>
      <c r="O4" s="51"/>
      <c r="P4" s="51"/>
      <c r="Q4" s="51"/>
      <c r="R4" s="51"/>
      <c r="S4" s="51"/>
      <c r="T4" s="51"/>
      <c r="U4" s="51"/>
      <c r="V4" s="51"/>
      <c r="W4" s="51"/>
      <c r="X4" s="51"/>
      <c r="Y4" s="51"/>
      <c r="Z4" s="51"/>
      <c r="AA4" s="167"/>
      <c r="AB4" s="51"/>
      <c r="AC4" s="51"/>
      <c r="AD4" s="51"/>
      <c r="AE4" s="51"/>
      <c r="AF4" s="51"/>
      <c r="AG4" s="51"/>
      <c r="AH4" s="51"/>
      <c r="AI4" s="51"/>
      <c r="AJ4" s="51"/>
      <c r="AK4" s="51"/>
      <c r="AL4" s="168"/>
    </row>
    <row r="5" spans="1:55" ht="14.1" customHeight="1">
      <c r="A5" s="245"/>
      <c r="B5" s="981"/>
      <c r="C5" s="366"/>
      <c r="D5" s="228" t="s">
        <v>468</v>
      </c>
      <c r="E5" s="1632" t="s">
        <v>1403</v>
      </c>
      <c r="F5" s="1632"/>
      <c r="G5" s="1632"/>
      <c r="H5" s="1632"/>
      <c r="I5" s="1632"/>
      <c r="J5" s="1632"/>
      <c r="K5" s="1632"/>
      <c r="L5" s="1632"/>
      <c r="M5" s="1632"/>
      <c r="N5" s="1632"/>
      <c r="O5" s="1632"/>
      <c r="P5" s="1632"/>
      <c r="Q5" s="1632"/>
      <c r="R5" s="1632"/>
      <c r="S5" s="1632"/>
      <c r="T5" s="1632"/>
      <c r="U5" s="1632"/>
      <c r="V5" s="1632"/>
      <c r="W5" s="1632"/>
      <c r="X5" s="1632"/>
      <c r="Y5" s="1632"/>
      <c r="Z5" s="1632"/>
      <c r="AA5" s="495"/>
      <c r="AB5" s="205"/>
      <c r="AC5" s="205"/>
      <c r="AD5" s="205"/>
      <c r="AE5" s="205"/>
      <c r="AF5" s="205"/>
      <c r="AG5" s="205"/>
      <c r="AH5" s="205"/>
      <c r="AI5" s="205"/>
      <c r="AJ5" s="205"/>
      <c r="AK5" s="4"/>
      <c r="AL5" s="266"/>
      <c r="AN5" s="3"/>
      <c r="AO5" s="3"/>
      <c r="AP5" s="3"/>
      <c r="AQ5" s="3"/>
      <c r="AR5" s="3"/>
      <c r="AS5" s="3"/>
      <c r="AT5" s="3"/>
      <c r="AU5" s="3"/>
      <c r="AV5" s="3"/>
      <c r="AW5" s="3"/>
      <c r="AX5" s="3"/>
      <c r="AY5" s="3"/>
      <c r="AZ5" s="3"/>
      <c r="BA5" s="3"/>
      <c r="BB5" s="3"/>
      <c r="BC5" s="3"/>
    </row>
    <row r="6" spans="1:55" ht="14.1" customHeight="1">
      <c r="A6" s="245"/>
      <c r="B6" s="1162"/>
      <c r="C6" s="977"/>
      <c r="D6" s="245"/>
      <c r="E6" s="245"/>
      <c r="F6" s="1792"/>
      <c r="G6" s="1792"/>
      <c r="H6" s="1792"/>
      <c r="I6" s="1792"/>
      <c r="J6" s="1792"/>
      <c r="K6" s="1792"/>
      <c r="L6" s="1792"/>
      <c r="M6" s="1792"/>
      <c r="N6" s="1792"/>
      <c r="O6" s="1792"/>
      <c r="P6" s="1792"/>
      <c r="Q6" s="1792"/>
      <c r="R6" s="1792"/>
      <c r="S6" s="1792"/>
      <c r="T6" s="1792"/>
      <c r="U6" s="1792"/>
      <c r="V6" s="1792"/>
      <c r="W6" s="1792"/>
      <c r="X6" s="1792"/>
      <c r="Y6" s="1792"/>
      <c r="Z6" s="1792"/>
      <c r="AA6" s="1792"/>
      <c r="AB6" s="1792"/>
      <c r="AC6" s="1792"/>
      <c r="AD6" s="1792"/>
      <c r="AE6" s="1792"/>
      <c r="AF6" s="1792"/>
      <c r="AG6" s="1792"/>
      <c r="AH6" s="1792"/>
      <c r="AI6" s="1792"/>
      <c r="AJ6" s="1792"/>
      <c r="AK6" s="4"/>
      <c r="AL6" s="266"/>
      <c r="AN6" s="3"/>
      <c r="AO6" s="3"/>
      <c r="AP6" s="3"/>
      <c r="AQ6" s="3"/>
      <c r="AR6" s="3"/>
      <c r="AS6" s="3"/>
      <c r="AT6" s="3"/>
    </row>
    <row r="7" spans="1:55" ht="14.1" customHeight="1">
      <c r="A7" s="245"/>
      <c r="B7" s="14"/>
      <c r="C7" s="228"/>
      <c r="D7" s="245"/>
      <c r="E7" s="245"/>
      <c r="F7" s="1792"/>
      <c r="G7" s="1792"/>
      <c r="H7" s="1792"/>
      <c r="I7" s="1792"/>
      <c r="J7" s="1792"/>
      <c r="K7" s="1792"/>
      <c r="L7" s="1792"/>
      <c r="M7" s="1792"/>
      <c r="N7" s="1792"/>
      <c r="O7" s="1792"/>
      <c r="P7" s="1792"/>
      <c r="Q7" s="1792"/>
      <c r="R7" s="1792"/>
      <c r="S7" s="1792"/>
      <c r="T7" s="1792"/>
      <c r="U7" s="1792"/>
      <c r="V7" s="1792"/>
      <c r="W7" s="1792"/>
      <c r="X7" s="1792"/>
      <c r="Y7" s="1792"/>
      <c r="Z7" s="1792"/>
      <c r="AA7" s="1792"/>
      <c r="AB7" s="1792"/>
      <c r="AC7" s="1792"/>
      <c r="AD7" s="1792"/>
      <c r="AE7" s="1792"/>
      <c r="AF7" s="1792"/>
      <c r="AG7" s="1792"/>
      <c r="AH7" s="1792"/>
      <c r="AI7" s="1792"/>
      <c r="AJ7" s="1792"/>
      <c r="AK7" s="264"/>
      <c r="AL7" s="25"/>
      <c r="AN7" s="3"/>
      <c r="AO7" s="3"/>
      <c r="AP7" s="3"/>
      <c r="AQ7" s="3"/>
      <c r="AR7" s="3"/>
      <c r="AS7" s="3"/>
      <c r="AT7" s="3"/>
    </row>
    <row r="8" spans="1:55" ht="14.1" customHeight="1">
      <c r="B8" s="18"/>
      <c r="C8" s="245"/>
      <c r="D8" s="228"/>
      <c r="Z8" s="59"/>
      <c r="AA8" s="1054"/>
      <c r="AB8" s="59"/>
      <c r="AC8" s="59"/>
      <c r="AD8" s="59"/>
      <c r="AE8" s="59"/>
      <c r="AF8" s="59"/>
      <c r="AG8" s="59"/>
      <c r="AH8" s="59"/>
      <c r="AI8" s="59"/>
      <c r="AJ8" s="59"/>
      <c r="AK8" s="264"/>
      <c r="AL8" s="25"/>
      <c r="AN8" s="3"/>
      <c r="AO8" s="3"/>
      <c r="AP8" s="3"/>
      <c r="AQ8" s="3"/>
      <c r="AR8" s="3"/>
      <c r="AS8" s="3"/>
      <c r="AT8" s="3"/>
    </row>
    <row r="9" spans="1:55" ht="14.1" customHeight="1">
      <c r="A9" s="245"/>
      <c r="B9" s="14"/>
      <c r="C9" s="4226" t="s">
        <v>1365</v>
      </c>
      <c r="D9" s="4226"/>
      <c r="E9" s="4226"/>
      <c r="F9" s="4226"/>
      <c r="G9" s="4226"/>
      <c r="H9" s="4226"/>
      <c r="I9" s="4226"/>
      <c r="J9" s="4226"/>
      <c r="K9" s="4226"/>
      <c r="L9" s="4226"/>
      <c r="M9" s="4226"/>
      <c r="N9" s="4226"/>
      <c r="O9" s="4226"/>
      <c r="P9" s="4226"/>
      <c r="Q9" s="4226"/>
      <c r="R9" s="4226"/>
      <c r="S9" s="4226"/>
      <c r="T9" s="4226"/>
      <c r="U9" s="4226"/>
      <c r="V9" s="4226"/>
      <c r="W9" s="4226"/>
      <c r="X9" s="4226"/>
      <c r="Y9" s="4226"/>
      <c r="Z9" s="15"/>
      <c r="AA9" s="19"/>
      <c r="AB9" s="4"/>
      <c r="AC9" s="264"/>
      <c r="AD9" s="264"/>
      <c r="AE9" s="4"/>
      <c r="AF9" s="4"/>
      <c r="AG9" s="4"/>
      <c r="AH9" s="4"/>
      <c r="AI9" s="4"/>
      <c r="AJ9" s="4"/>
      <c r="AK9" s="4"/>
      <c r="AL9" s="25"/>
      <c r="AN9" s="3"/>
      <c r="AO9" s="3"/>
      <c r="AP9" s="3"/>
      <c r="AQ9" s="3"/>
      <c r="AR9" s="3"/>
      <c r="AS9" s="3"/>
      <c r="AT9" s="3"/>
      <c r="AU9" s="3"/>
      <c r="AV9" s="3"/>
      <c r="AW9" s="3"/>
      <c r="AX9" s="3"/>
      <c r="AY9" s="3"/>
      <c r="AZ9" s="3"/>
      <c r="BA9" s="3"/>
      <c r="BB9" s="3"/>
      <c r="BC9" s="3"/>
    </row>
    <row r="10" spans="1:55" ht="14.1" customHeight="1">
      <c r="A10" s="245"/>
      <c r="B10" s="2689" t="s">
        <v>451</v>
      </c>
      <c r="C10" s="2690"/>
      <c r="D10" s="1641" t="s">
        <v>1715</v>
      </c>
      <c r="E10" s="1641"/>
      <c r="F10" s="1641"/>
      <c r="G10" s="1641"/>
      <c r="H10" s="1641"/>
      <c r="I10" s="1641"/>
      <c r="J10" s="1641"/>
      <c r="K10" s="1641"/>
      <c r="L10" s="1641"/>
      <c r="M10" s="1641"/>
      <c r="N10" s="1641"/>
      <c r="O10" s="1641"/>
      <c r="P10" s="1641"/>
      <c r="Q10" s="1641"/>
      <c r="R10" s="1641"/>
      <c r="S10" s="1641"/>
      <c r="T10" s="1641"/>
      <c r="U10" s="1641"/>
      <c r="V10" s="1641"/>
      <c r="W10" s="1641"/>
      <c r="X10" s="1641"/>
      <c r="Y10" s="1641"/>
      <c r="Z10" s="1003"/>
      <c r="AA10" s="244" t="s">
        <v>292</v>
      </c>
      <c r="AB10" s="1638" t="s">
        <v>1319</v>
      </c>
      <c r="AC10" s="1638"/>
      <c r="AD10" s="1638"/>
      <c r="AE10" s="1638"/>
      <c r="AF10" s="1638"/>
      <c r="AG10" s="1638"/>
      <c r="AH10" s="1638"/>
      <c r="AI10" s="1638"/>
      <c r="AJ10" s="1638"/>
      <c r="AK10" s="1638"/>
      <c r="AL10" s="25"/>
      <c r="AN10" s="3"/>
      <c r="AO10" s="3"/>
      <c r="AP10" s="3"/>
      <c r="AQ10" s="3"/>
      <c r="AR10" s="3"/>
      <c r="AS10" s="3"/>
      <c r="AT10" s="3"/>
      <c r="AU10" s="3"/>
      <c r="AV10" s="3"/>
      <c r="AW10" s="3"/>
      <c r="AX10" s="3"/>
      <c r="AY10" s="3"/>
      <c r="AZ10" s="3"/>
      <c r="BA10" s="3"/>
      <c r="BB10" s="3"/>
      <c r="BC10" s="3"/>
    </row>
    <row r="11" spans="1:55" ht="14.1" customHeight="1">
      <c r="A11" s="245"/>
      <c r="B11" s="14"/>
      <c r="C11" s="245"/>
      <c r="D11" s="1641"/>
      <c r="E11" s="1641"/>
      <c r="F11" s="1641"/>
      <c r="G11" s="1641"/>
      <c r="H11" s="1641"/>
      <c r="I11" s="1641"/>
      <c r="J11" s="1641"/>
      <c r="K11" s="1641"/>
      <c r="L11" s="1641"/>
      <c r="M11" s="1641"/>
      <c r="N11" s="1641"/>
      <c r="O11" s="1641"/>
      <c r="P11" s="1641"/>
      <c r="Q11" s="1641"/>
      <c r="R11" s="1641"/>
      <c r="S11" s="1641"/>
      <c r="T11" s="1641"/>
      <c r="U11" s="1641"/>
      <c r="V11" s="1641"/>
      <c r="W11" s="1641"/>
      <c r="X11" s="1641"/>
      <c r="Y11" s="1641"/>
      <c r="Z11" s="2"/>
      <c r="AA11" s="244"/>
      <c r="AB11" s="1638"/>
      <c r="AC11" s="1638"/>
      <c r="AD11" s="1638"/>
      <c r="AE11" s="1638"/>
      <c r="AF11" s="1638"/>
      <c r="AG11" s="1638"/>
      <c r="AH11" s="1638"/>
      <c r="AI11" s="1638"/>
      <c r="AJ11" s="1638"/>
      <c r="AK11" s="1638"/>
      <c r="AL11" s="496"/>
      <c r="AN11" s="3"/>
      <c r="AO11" s="3"/>
      <c r="AP11" s="3"/>
      <c r="AQ11" s="3"/>
      <c r="AR11" s="3"/>
      <c r="AS11" s="3"/>
      <c r="AT11" s="3"/>
      <c r="AU11" s="3"/>
      <c r="AV11" s="3"/>
      <c r="AW11" s="3"/>
      <c r="AX11" s="3"/>
      <c r="AY11" s="3"/>
      <c r="AZ11" s="3"/>
      <c r="BA11" s="3"/>
      <c r="BB11" s="3"/>
      <c r="BC11" s="3"/>
    </row>
    <row r="12" spans="1:55" ht="14.1" customHeight="1">
      <c r="A12" s="245"/>
      <c r="B12" s="14"/>
      <c r="C12" s="245"/>
      <c r="D12" s="1641"/>
      <c r="E12" s="1641"/>
      <c r="F12" s="1641"/>
      <c r="G12" s="1641"/>
      <c r="H12" s="1641"/>
      <c r="I12" s="1641"/>
      <c r="J12" s="1641"/>
      <c r="K12" s="1641"/>
      <c r="L12" s="1641"/>
      <c r="M12" s="1641"/>
      <c r="N12" s="1641"/>
      <c r="O12" s="1641"/>
      <c r="P12" s="1641"/>
      <c r="Q12" s="1641"/>
      <c r="R12" s="1641"/>
      <c r="S12" s="1641"/>
      <c r="T12" s="1641"/>
      <c r="U12" s="1641"/>
      <c r="V12" s="1641"/>
      <c r="W12" s="1641"/>
      <c r="X12" s="1641"/>
      <c r="Y12" s="1641"/>
      <c r="Z12" s="245"/>
      <c r="AA12" s="244" t="s">
        <v>292</v>
      </c>
      <c r="AB12" s="1638" t="s">
        <v>1484</v>
      </c>
      <c r="AC12" s="1638"/>
      <c r="AD12" s="1638"/>
      <c r="AE12" s="1638"/>
      <c r="AF12" s="1638"/>
      <c r="AG12" s="1638"/>
      <c r="AH12" s="1638"/>
      <c r="AI12" s="1638"/>
      <c r="AJ12" s="1638"/>
      <c r="AK12" s="1638"/>
      <c r="AL12" s="496"/>
      <c r="AN12" s="3"/>
      <c r="AO12" s="3"/>
      <c r="AP12" s="3"/>
      <c r="AQ12" s="3"/>
      <c r="AR12" s="3"/>
      <c r="AS12" s="3"/>
      <c r="AT12" s="3"/>
      <c r="AU12" s="3"/>
      <c r="AV12" s="3"/>
      <c r="AW12" s="3"/>
      <c r="AX12" s="3"/>
      <c r="AY12" s="3"/>
      <c r="AZ12" s="3"/>
      <c r="BA12" s="3"/>
      <c r="BB12" s="3"/>
      <c r="BC12" s="3"/>
    </row>
    <row r="13" spans="1:55" ht="14.1" customHeight="1">
      <c r="A13" s="245"/>
      <c r="B13" s="17"/>
      <c r="D13" s="228"/>
      <c r="T13" s="245"/>
      <c r="V13" s="48"/>
      <c r="W13" s="48"/>
      <c r="X13" s="245"/>
      <c r="Y13" s="250"/>
      <c r="Z13" s="245"/>
      <c r="AA13" s="19"/>
      <c r="AB13" s="1638"/>
      <c r="AC13" s="1638"/>
      <c r="AD13" s="1638"/>
      <c r="AE13" s="1638"/>
      <c r="AF13" s="1638"/>
      <c r="AG13" s="1638"/>
      <c r="AH13" s="1638"/>
      <c r="AI13" s="1638"/>
      <c r="AJ13" s="1638"/>
      <c r="AK13" s="1638"/>
      <c r="AL13" s="25"/>
      <c r="AN13" s="3"/>
      <c r="AO13" s="3"/>
      <c r="AP13" s="3"/>
      <c r="AQ13" s="3"/>
      <c r="AR13" s="3"/>
      <c r="AS13" s="3"/>
      <c r="AT13" s="3"/>
      <c r="AU13" s="3"/>
    </row>
    <row r="14" spans="1:55" ht="14.1" customHeight="1">
      <c r="A14" s="245"/>
      <c r="B14" s="2689" t="s">
        <v>450</v>
      </c>
      <c r="C14" s="2690"/>
      <c r="D14" s="1641" t="s">
        <v>1435</v>
      </c>
      <c r="E14" s="1641"/>
      <c r="F14" s="1641"/>
      <c r="G14" s="1641"/>
      <c r="H14" s="1641"/>
      <c r="I14" s="1641"/>
      <c r="J14" s="1641"/>
      <c r="K14" s="1641"/>
      <c r="L14" s="1641"/>
      <c r="M14" s="1641"/>
      <c r="N14" s="1641"/>
      <c r="O14" s="1641"/>
      <c r="P14" s="1641"/>
      <c r="Q14" s="1641"/>
      <c r="R14" s="1641"/>
      <c r="S14" s="1641"/>
      <c r="T14" s="1641"/>
      <c r="U14" s="1641"/>
      <c r="V14" s="1641"/>
      <c r="W14" s="1641"/>
      <c r="X14" s="1641"/>
      <c r="Y14" s="1641"/>
      <c r="Z14" s="15"/>
      <c r="AA14" s="11"/>
      <c r="AB14" s="1638"/>
      <c r="AC14" s="1638"/>
      <c r="AD14" s="1638"/>
      <c r="AE14" s="1638"/>
      <c r="AF14" s="1638"/>
      <c r="AG14" s="1638"/>
      <c r="AH14" s="1638"/>
      <c r="AI14" s="1638"/>
      <c r="AJ14" s="1638"/>
      <c r="AK14" s="1638"/>
      <c r="AL14" s="25"/>
    </row>
    <row r="15" spans="1:55" ht="14.1" customHeight="1">
      <c r="A15" s="245"/>
      <c r="B15" s="14"/>
      <c r="D15" s="1641"/>
      <c r="E15" s="1641"/>
      <c r="F15" s="1641"/>
      <c r="G15" s="1641"/>
      <c r="H15" s="1641"/>
      <c r="I15" s="1641"/>
      <c r="J15" s="1641"/>
      <c r="K15" s="1641"/>
      <c r="L15" s="1641"/>
      <c r="M15" s="1641"/>
      <c r="N15" s="1641"/>
      <c r="O15" s="1641"/>
      <c r="P15" s="1641"/>
      <c r="Q15" s="1641"/>
      <c r="R15" s="1641"/>
      <c r="S15" s="1641"/>
      <c r="T15" s="1641"/>
      <c r="U15" s="1641"/>
      <c r="V15" s="1641"/>
      <c r="W15" s="1641"/>
      <c r="X15" s="1641"/>
      <c r="Y15" s="1641"/>
      <c r="AA15" s="11"/>
      <c r="AB15" s="1638"/>
      <c r="AC15" s="1638"/>
      <c r="AD15" s="1638"/>
      <c r="AE15" s="1638"/>
      <c r="AF15" s="1638"/>
      <c r="AG15" s="1638"/>
      <c r="AH15" s="1638"/>
      <c r="AI15" s="1638"/>
      <c r="AJ15" s="1638"/>
      <c r="AK15" s="1638"/>
      <c r="AL15" s="25"/>
    </row>
    <row r="16" spans="1:55" ht="14.1" customHeight="1">
      <c r="A16" s="245"/>
      <c r="B16" s="14"/>
      <c r="C16" s="366"/>
      <c r="D16" s="1641"/>
      <c r="E16" s="1641"/>
      <c r="F16" s="1641"/>
      <c r="G16" s="1641"/>
      <c r="H16" s="1641"/>
      <c r="I16" s="1641"/>
      <c r="J16" s="1641"/>
      <c r="K16" s="1641"/>
      <c r="L16" s="1641"/>
      <c r="M16" s="1641"/>
      <c r="N16" s="1641"/>
      <c r="O16" s="1641"/>
      <c r="P16" s="1641"/>
      <c r="Q16" s="1641"/>
      <c r="R16" s="1641"/>
      <c r="S16" s="1641"/>
      <c r="T16" s="1641"/>
      <c r="U16" s="1641"/>
      <c r="V16" s="1641"/>
      <c r="W16" s="1641"/>
      <c r="X16" s="1641"/>
      <c r="Y16" s="1641"/>
      <c r="AA16" s="197"/>
      <c r="AB16" s="1638"/>
      <c r="AC16" s="1638"/>
      <c r="AD16" s="1638"/>
      <c r="AE16" s="1638"/>
      <c r="AF16" s="1638"/>
      <c r="AG16" s="1638"/>
      <c r="AH16" s="1638"/>
      <c r="AI16" s="1638"/>
      <c r="AJ16" s="1638"/>
      <c r="AK16" s="1638"/>
      <c r="AL16" s="25"/>
    </row>
    <row r="17" spans="1:73" ht="14.1" customHeight="1">
      <c r="A17" s="245"/>
      <c r="B17" s="1630"/>
      <c r="C17" s="1631"/>
      <c r="D17" s="1641"/>
      <c r="E17" s="1641"/>
      <c r="F17" s="1641"/>
      <c r="G17" s="1641"/>
      <c r="H17" s="1641"/>
      <c r="I17" s="1641"/>
      <c r="J17" s="1641"/>
      <c r="K17" s="1641"/>
      <c r="L17" s="1641"/>
      <c r="M17" s="1641"/>
      <c r="N17" s="1641"/>
      <c r="O17" s="1641"/>
      <c r="P17" s="1641"/>
      <c r="Q17" s="1641"/>
      <c r="R17" s="1641"/>
      <c r="S17" s="1641"/>
      <c r="T17" s="1641"/>
      <c r="U17" s="1641"/>
      <c r="V17" s="1641"/>
      <c r="W17" s="1641"/>
      <c r="X17" s="1641"/>
      <c r="Y17" s="1641"/>
      <c r="AA17" s="11"/>
      <c r="AB17" s="1638"/>
      <c r="AC17" s="1638"/>
      <c r="AD17" s="1638"/>
      <c r="AE17" s="1638"/>
      <c r="AF17" s="1638"/>
      <c r="AG17" s="1638"/>
      <c r="AH17" s="1638"/>
      <c r="AI17" s="1638"/>
      <c r="AJ17" s="1638"/>
      <c r="AK17" s="1638"/>
      <c r="AL17" s="25"/>
    </row>
    <row r="18" spans="1:73" ht="14.1" customHeight="1">
      <c r="A18" s="245"/>
      <c r="B18" s="17"/>
      <c r="AA18" s="11"/>
      <c r="AK18" s="205"/>
      <c r="AL18" s="171"/>
    </row>
    <row r="19" spans="1:73" ht="14.1" customHeight="1">
      <c r="A19" s="245"/>
      <c r="B19" s="14"/>
      <c r="C19" s="4226" t="s">
        <v>1366</v>
      </c>
      <c r="D19" s="4226"/>
      <c r="E19" s="4226"/>
      <c r="F19" s="4226"/>
      <c r="G19" s="4226"/>
      <c r="H19" s="4226"/>
      <c r="I19" s="4226"/>
      <c r="J19" s="4226"/>
      <c r="K19" s="4226"/>
      <c r="L19" s="4226"/>
      <c r="M19" s="4226"/>
      <c r="N19" s="4226"/>
      <c r="O19" s="4226"/>
      <c r="P19" s="4226"/>
      <c r="Q19" s="4226"/>
      <c r="R19" s="4226"/>
      <c r="S19" s="4226"/>
      <c r="T19" s="4226"/>
      <c r="U19" s="4226"/>
      <c r="V19" s="4226"/>
      <c r="W19" s="4226"/>
      <c r="X19" s="4226"/>
      <c r="Y19" s="4226"/>
      <c r="AA19" s="11"/>
      <c r="AK19" s="186"/>
      <c r="AL19" s="447"/>
    </row>
    <row r="20" spans="1:73" ht="14.1" customHeight="1">
      <c r="A20" s="245"/>
      <c r="B20" s="1630" t="s">
        <v>451</v>
      </c>
      <c r="C20" s="1631"/>
      <c r="D20" s="1632" t="s">
        <v>1405</v>
      </c>
      <c r="E20" s="1632"/>
      <c r="F20" s="1632"/>
      <c r="G20" s="1632"/>
      <c r="H20" s="1632"/>
      <c r="I20" s="1632"/>
      <c r="J20" s="1632"/>
      <c r="K20" s="1632"/>
      <c r="L20" s="1632"/>
      <c r="M20" s="1632"/>
      <c r="N20" s="1632"/>
      <c r="O20" s="1632"/>
      <c r="P20" s="1632"/>
      <c r="Q20" s="1632"/>
      <c r="R20" s="1632"/>
      <c r="S20" s="1632"/>
      <c r="T20" s="1632"/>
      <c r="U20" s="1632"/>
      <c r="V20" s="1632"/>
      <c r="W20" s="1632"/>
      <c r="X20" s="1632"/>
      <c r="Y20" s="1632"/>
      <c r="AA20" s="239" t="s">
        <v>146</v>
      </c>
      <c r="AB20" s="1638" t="s">
        <v>1182</v>
      </c>
      <c r="AC20" s="1638"/>
      <c r="AD20" s="1638"/>
      <c r="AE20" s="1638"/>
      <c r="AF20" s="1638"/>
      <c r="AG20" s="1638"/>
      <c r="AH20" s="1638"/>
      <c r="AI20" s="1638"/>
      <c r="AJ20" s="1638"/>
      <c r="AK20" s="1638"/>
      <c r="AL20" s="447"/>
    </row>
    <row r="21" spans="1:73" ht="14.1" customHeight="1">
      <c r="A21" s="245"/>
      <c r="B21" s="14"/>
      <c r="C21" s="939"/>
      <c r="F21" s="4087" t="s">
        <v>1312</v>
      </c>
      <c r="G21" s="4087"/>
      <c r="H21" s="4087"/>
      <c r="I21" s="4087"/>
      <c r="J21" s="4087"/>
      <c r="K21" s="4087"/>
      <c r="L21" s="4087"/>
      <c r="M21" s="2560"/>
      <c r="N21" s="2560"/>
      <c r="O21" s="1003" t="s">
        <v>21</v>
      </c>
      <c r="P21" s="2560"/>
      <c r="Q21" s="2560"/>
      <c r="R21" s="48" t="s">
        <v>391</v>
      </c>
      <c r="S21" s="2560"/>
      <c r="T21" s="2560"/>
      <c r="U21" s="12" t="s">
        <v>122</v>
      </c>
      <c r="V21" s="48" t="s">
        <v>1181</v>
      </c>
      <c r="AA21" s="11"/>
      <c r="AB21" s="1638"/>
      <c r="AC21" s="1638"/>
      <c r="AD21" s="1638"/>
      <c r="AE21" s="1638"/>
      <c r="AF21" s="1638"/>
      <c r="AG21" s="1638"/>
      <c r="AH21" s="1638"/>
      <c r="AI21" s="1638"/>
      <c r="AJ21" s="1638"/>
      <c r="AK21" s="1638"/>
      <c r="AL21" s="171"/>
    </row>
    <row r="22" spans="1:73" ht="14.1" customHeight="1">
      <c r="A22" s="245"/>
      <c r="B22" s="14"/>
      <c r="C22" s="228"/>
      <c r="AA22" s="239" t="s">
        <v>292</v>
      </c>
      <c r="AB22" s="1638" t="s">
        <v>784</v>
      </c>
      <c r="AC22" s="1638"/>
      <c r="AD22" s="1638"/>
      <c r="AE22" s="1638"/>
      <c r="AF22" s="1638"/>
      <c r="AG22" s="1638"/>
      <c r="AH22" s="1638"/>
      <c r="AI22" s="1638"/>
      <c r="AJ22" s="1638"/>
      <c r="AK22" s="1638"/>
      <c r="AL22" s="171"/>
    </row>
    <row r="23" spans="1:73" ht="14.1" customHeight="1">
      <c r="A23" s="245"/>
      <c r="B23" s="17"/>
      <c r="D23" s="228" t="s">
        <v>464</v>
      </c>
      <c r="E23" s="1632" t="s">
        <v>1406</v>
      </c>
      <c r="F23" s="1632"/>
      <c r="G23" s="1632"/>
      <c r="H23" s="1632"/>
      <c r="I23" s="1632"/>
      <c r="J23" s="1632"/>
      <c r="K23" s="1632"/>
      <c r="L23" s="1632"/>
      <c r="M23" s="1632"/>
      <c r="N23" s="1632"/>
      <c r="O23" s="1632"/>
      <c r="P23" s="1632"/>
      <c r="Q23" s="1632"/>
      <c r="R23" s="1632"/>
      <c r="S23" s="1632"/>
      <c r="T23" s="1632"/>
      <c r="U23" s="1632"/>
      <c r="V23" s="1632"/>
      <c r="W23" s="1632"/>
      <c r="X23" s="1632"/>
      <c r="Y23" s="1632"/>
      <c r="Z23" s="59"/>
      <c r="AA23" s="244"/>
      <c r="AB23" s="1638"/>
      <c r="AC23" s="1638"/>
      <c r="AD23" s="1638"/>
      <c r="AE23" s="1638"/>
      <c r="AF23" s="1638"/>
      <c r="AG23" s="1638"/>
      <c r="AH23" s="1638"/>
      <c r="AI23" s="1638"/>
      <c r="AJ23" s="1638"/>
      <c r="AK23" s="1638"/>
      <c r="AL23" s="171"/>
    </row>
    <row r="24" spans="1:73" ht="14.1" customHeight="1">
      <c r="A24" s="245"/>
      <c r="B24" s="17"/>
      <c r="D24" s="245"/>
      <c r="F24" s="1792"/>
      <c r="G24" s="1792"/>
      <c r="H24" s="1792"/>
      <c r="I24" s="1792"/>
      <c r="J24" s="1792"/>
      <c r="K24" s="1792"/>
      <c r="L24" s="1792"/>
      <c r="M24" s="1792"/>
      <c r="N24" s="1792"/>
      <c r="O24" s="1792"/>
      <c r="P24" s="1792"/>
      <c r="Q24" s="1792"/>
      <c r="R24" s="1792"/>
      <c r="S24" s="1792"/>
      <c r="T24" s="1792"/>
      <c r="U24" s="1792"/>
      <c r="V24" s="1792"/>
      <c r="W24" s="1792"/>
      <c r="X24" s="1792"/>
      <c r="Y24" s="1792"/>
      <c r="Z24" s="1792"/>
      <c r="AA24" s="1792"/>
      <c r="AB24" s="1792"/>
      <c r="AC24" s="1792"/>
      <c r="AD24" s="1792"/>
      <c r="AE24" s="1792"/>
      <c r="AF24" s="1792"/>
      <c r="AG24" s="1792"/>
      <c r="AH24" s="1792"/>
      <c r="AI24" s="1792"/>
      <c r="AJ24" s="1792"/>
      <c r="AK24" s="186"/>
      <c r="AL24" s="25"/>
    </row>
    <row r="25" spans="1:73" ht="14.1" customHeight="1">
      <c r="A25" s="245"/>
      <c r="B25" s="17"/>
      <c r="F25" s="1792"/>
      <c r="G25" s="1792"/>
      <c r="H25" s="1792"/>
      <c r="I25" s="1792"/>
      <c r="J25" s="1792"/>
      <c r="K25" s="1792"/>
      <c r="L25" s="1792"/>
      <c r="M25" s="1792"/>
      <c r="N25" s="1792"/>
      <c r="O25" s="1792"/>
      <c r="P25" s="1792"/>
      <c r="Q25" s="1792"/>
      <c r="R25" s="1792"/>
      <c r="S25" s="1792"/>
      <c r="T25" s="1792"/>
      <c r="U25" s="1792"/>
      <c r="V25" s="1792"/>
      <c r="W25" s="1792"/>
      <c r="X25" s="1792"/>
      <c r="Y25" s="1792"/>
      <c r="Z25" s="1792"/>
      <c r="AA25" s="1792"/>
      <c r="AB25" s="1792"/>
      <c r="AC25" s="1792"/>
      <c r="AD25" s="1792"/>
      <c r="AE25" s="1792"/>
      <c r="AF25" s="1792"/>
      <c r="AG25" s="1792"/>
      <c r="AH25" s="1792"/>
      <c r="AI25" s="1792"/>
      <c r="AJ25" s="1792"/>
      <c r="AK25" s="264"/>
      <c r="AL25" s="25"/>
    </row>
    <row r="26" spans="1:73" ht="14.1" customHeight="1">
      <c r="A26" s="245"/>
      <c r="B26" s="17"/>
      <c r="F26" s="1792"/>
      <c r="G26" s="1792"/>
      <c r="H26" s="1792"/>
      <c r="I26" s="1792"/>
      <c r="J26" s="1792"/>
      <c r="K26" s="1792"/>
      <c r="L26" s="1792"/>
      <c r="M26" s="1792"/>
      <c r="N26" s="1792"/>
      <c r="O26" s="1792"/>
      <c r="P26" s="1792"/>
      <c r="Q26" s="1792"/>
      <c r="R26" s="1792"/>
      <c r="S26" s="1792"/>
      <c r="T26" s="1792"/>
      <c r="U26" s="1792"/>
      <c r="V26" s="1792"/>
      <c r="W26" s="1792"/>
      <c r="X26" s="1792"/>
      <c r="Y26" s="1792"/>
      <c r="Z26" s="1792"/>
      <c r="AA26" s="1792"/>
      <c r="AB26" s="1792"/>
      <c r="AC26" s="1792"/>
      <c r="AD26" s="1792"/>
      <c r="AE26" s="1792"/>
      <c r="AF26" s="1792"/>
      <c r="AG26" s="1792"/>
      <c r="AH26" s="1792"/>
      <c r="AI26" s="1792"/>
      <c r="AJ26" s="1792"/>
      <c r="AL26" s="25"/>
    </row>
    <row r="27" spans="1:73" ht="14.1" customHeight="1">
      <c r="A27" s="245"/>
      <c r="B27" s="14"/>
      <c r="AA27" s="11"/>
      <c r="AK27" s="4"/>
      <c r="AL27" s="25"/>
    </row>
    <row r="28" spans="1:73" ht="14.1" customHeight="1">
      <c r="A28" s="245"/>
      <c r="B28" s="2689" t="s">
        <v>450</v>
      </c>
      <c r="C28" s="2690"/>
      <c r="D28" s="1641" t="s">
        <v>637</v>
      </c>
      <c r="E28" s="1641"/>
      <c r="F28" s="1641"/>
      <c r="G28" s="1641"/>
      <c r="H28" s="1641"/>
      <c r="I28" s="1641"/>
      <c r="J28" s="1641"/>
      <c r="K28" s="1641"/>
      <c r="L28" s="1641"/>
      <c r="M28" s="1641"/>
      <c r="N28" s="1641"/>
      <c r="O28" s="1641"/>
      <c r="P28" s="1641"/>
      <c r="Q28" s="1641"/>
      <c r="R28" s="1641"/>
      <c r="S28" s="1641"/>
      <c r="T28" s="1641"/>
      <c r="U28" s="1641"/>
      <c r="V28" s="1641"/>
      <c r="W28" s="1641"/>
      <c r="X28" s="1641"/>
      <c r="Y28" s="1641"/>
      <c r="Z28" s="15"/>
      <c r="AA28" s="239" t="s">
        <v>292</v>
      </c>
      <c r="AB28" s="1638" t="s">
        <v>783</v>
      </c>
      <c r="AC28" s="1638"/>
      <c r="AD28" s="1638"/>
      <c r="AE28" s="1638"/>
      <c r="AF28" s="1638"/>
      <c r="AG28" s="1638"/>
      <c r="AH28" s="1638"/>
      <c r="AI28" s="1638"/>
      <c r="AJ28" s="1638"/>
      <c r="AK28" s="1638"/>
      <c r="AL28" s="171"/>
      <c r="AP28" s="4" t="s">
        <v>144</v>
      </c>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row>
    <row r="29" spans="1:73" ht="14.1" customHeight="1">
      <c r="A29" s="245"/>
      <c r="B29" s="14"/>
      <c r="C29" s="245"/>
      <c r="D29" s="1641"/>
      <c r="E29" s="1641"/>
      <c r="F29" s="1641"/>
      <c r="G29" s="1641"/>
      <c r="H29" s="1641"/>
      <c r="I29" s="1641"/>
      <c r="J29" s="1641"/>
      <c r="K29" s="1641"/>
      <c r="L29" s="1641"/>
      <c r="M29" s="1641"/>
      <c r="N29" s="1641"/>
      <c r="O29" s="1641"/>
      <c r="P29" s="1641"/>
      <c r="Q29" s="1641"/>
      <c r="R29" s="1641"/>
      <c r="S29" s="1641"/>
      <c r="T29" s="1641"/>
      <c r="U29" s="1641"/>
      <c r="V29" s="1641"/>
      <c r="W29" s="1641"/>
      <c r="X29" s="1641"/>
      <c r="Y29" s="1641"/>
      <c r="Z29" s="15"/>
      <c r="AA29" s="244"/>
      <c r="AB29" s="1638"/>
      <c r="AC29" s="1638"/>
      <c r="AD29" s="1638"/>
      <c r="AE29" s="1638"/>
      <c r="AF29" s="1638"/>
      <c r="AG29" s="1638"/>
      <c r="AH29" s="1638"/>
      <c r="AI29" s="1638"/>
      <c r="AJ29" s="1638"/>
      <c r="AK29" s="1638"/>
      <c r="AL29" s="171"/>
      <c r="AO29" s="1166"/>
      <c r="AP29" s="172"/>
      <c r="AQ29" s="172"/>
      <c r="AR29" s="172"/>
      <c r="AS29" s="172"/>
      <c r="AT29" s="172"/>
      <c r="AU29" s="172"/>
      <c r="AV29" s="172"/>
      <c r="AW29" s="172"/>
      <c r="AX29" s="172"/>
      <c r="AY29" s="172"/>
      <c r="AZ29" s="172"/>
      <c r="BA29" s="172"/>
      <c r="BB29" s="172"/>
      <c r="BC29" s="172"/>
      <c r="BD29" s="172"/>
      <c r="BE29" s="172"/>
      <c r="BF29" s="172"/>
      <c r="BG29" s="172"/>
      <c r="BH29" s="172"/>
      <c r="BI29" s="172"/>
      <c r="BJ29" s="172"/>
      <c r="BK29" s="172"/>
      <c r="BL29" s="172"/>
      <c r="BM29" s="172"/>
      <c r="BN29" s="172"/>
      <c r="BO29" s="172"/>
      <c r="BP29" s="172"/>
      <c r="BQ29" s="172"/>
      <c r="BR29" s="172"/>
      <c r="BS29" s="172"/>
      <c r="BT29" s="172"/>
      <c r="BU29" s="448"/>
    </row>
    <row r="30" spans="1:73" ht="14.1" customHeight="1">
      <c r="A30" s="245"/>
      <c r="B30" s="14"/>
      <c r="D30" s="228" t="s">
        <v>464</v>
      </c>
      <c r="E30" s="1632" t="s">
        <v>636</v>
      </c>
      <c r="F30" s="1632"/>
      <c r="G30" s="1632"/>
      <c r="H30" s="1632"/>
      <c r="I30" s="1632"/>
      <c r="J30" s="1632"/>
      <c r="K30" s="1632"/>
      <c r="L30" s="1632"/>
      <c r="M30" s="1632"/>
      <c r="N30" s="1632"/>
      <c r="O30" s="1632"/>
      <c r="P30" s="1632"/>
      <c r="Q30" s="1632"/>
      <c r="R30" s="1632"/>
      <c r="S30" s="1632"/>
      <c r="T30" s="1632"/>
      <c r="U30" s="1632"/>
      <c r="V30" s="1632"/>
      <c r="W30" s="1632"/>
      <c r="X30" s="1632"/>
      <c r="Y30" s="1632"/>
      <c r="Z30" s="15"/>
      <c r="AL30" s="25"/>
      <c r="AO30" s="173" t="s">
        <v>15</v>
      </c>
      <c r="AP30" s="22" t="s">
        <v>293</v>
      </c>
      <c r="AQ30" s="4"/>
      <c r="AR30" s="4"/>
      <c r="AS30" s="4"/>
      <c r="AT30" s="4"/>
      <c r="AU30" s="4"/>
      <c r="AV30" s="4"/>
      <c r="AW30" s="4"/>
      <c r="AX30" s="4"/>
      <c r="AY30" s="4"/>
      <c r="AZ30" s="4"/>
      <c r="BA30" s="4"/>
      <c r="BB30" s="4"/>
      <c r="BC30" s="4"/>
      <c r="BD30" s="4"/>
      <c r="BE30" s="4"/>
      <c r="BF30" s="4"/>
      <c r="BG30" s="4"/>
      <c r="BH30" s="4"/>
      <c r="BI30" s="4"/>
      <c r="BJ30" s="4"/>
      <c r="BK30" s="4"/>
      <c r="BL30" s="4"/>
      <c r="BM30" s="4"/>
      <c r="BN30" s="23"/>
      <c r="BO30" s="4"/>
      <c r="BP30" s="4"/>
      <c r="BQ30" s="4"/>
      <c r="BR30" s="4"/>
      <c r="BS30" s="4"/>
      <c r="BT30" s="4"/>
      <c r="BU30" s="39"/>
    </row>
    <row r="31" spans="1:73" ht="14.1" customHeight="1">
      <c r="A31" s="245"/>
      <c r="B31" s="14"/>
      <c r="F31" s="1792"/>
      <c r="G31" s="1792"/>
      <c r="H31" s="1792"/>
      <c r="I31" s="1792"/>
      <c r="J31" s="1792"/>
      <c r="K31" s="1792"/>
      <c r="L31" s="1792"/>
      <c r="M31" s="1792"/>
      <c r="N31" s="1792"/>
      <c r="O31" s="1792"/>
      <c r="P31" s="1792"/>
      <c r="Q31" s="1792"/>
      <c r="R31" s="1792"/>
      <c r="S31" s="1792"/>
      <c r="T31" s="1792"/>
      <c r="U31" s="1792"/>
      <c r="V31" s="1792"/>
      <c r="W31" s="1792"/>
      <c r="X31" s="1792"/>
      <c r="Y31" s="1792"/>
      <c r="Z31" s="1792"/>
      <c r="AA31" s="1792"/>
      <c r="AB31" s="1792"/>
      <c r="AC31" s="1792"/>
      <c r="AD31" s="1792"/>
      <c r="AE31" s="1792"/>
      <c r="AF31" s="1792"/>
      <c r="AG31" s="1792"/>
      <c r="AH31" s="1792"/>
      <c r="AI31" s="1792"/>
      <c r="AJ31" s="1792"/>
      <c r="AL31" s="25"/>
      <c r="AO31" s="174"/>
      <c r="AP31" s="4024" t="s">
        <v>1124</v>
      </c>
      <c r="AQ31" s="4024"/>
      <c r="AR31" s="4024"/>
      <c r="AS31" s="4024"/>
      <c r="AT31" s="4024"/>
      <c r="AU31" s="4024"/>
      <c r="AV31" s="4024"/>
      <c r="AW31" s="4024"/>
      <c r="AX31" s="4024"/>
      <c r="AY31" s="4024"/>
      <c r="AZ31" s="4024"/>
      <c r="BA31" s="4024"/>
      <c r="BB31" s="4024"/>
      <c r="BC31" s="4024"/>
      <c r="BD31" s="4024"/>
      <c r="BE31" s="4024"/>
      <c r="BF31" s="4024"/>
      <c r="BG31" s="4024"/>
      <c r="BH31" s="4024"/>
      <c r="BI31" s="4024"/>
      <c r="BJ31" s="4024"/>
      <c r="BK31" s="4024"/>
      <c r="BL31" s="4024"/>
      <c r="BM31" s="4024"/>
      <c r="BN31" s="4024"/>
      <c r="BO31" s="4024"/>
      <c r="BP31" s="4024"/>
      <c r="BQ31" s="4024"/>
      <c r="BR31" s="4024"/>
      <c r="BS31" s="4024"/>
      <c r="BT31" s="4024"/>
      <c r="BU31" s="449"/>
    </row>
    <row r="32" spans="1:73" ht="14.1" customHeight="1">
      <c r="A32" s="245"/>
      <c r="B32" s="14"/>
      <c r="F32" s="1792"/>
      <c r="G32" s="1792"/>
      <c r="H32" s="1792"/>
      <c r="I32" s="1792"/>
      <c r="J32" s="1792"/>
      <c r="K32" s="1792"/>
      <c r="L32" s="1792"/>
      <c r="M32" s="1792"/>
      <c r="N32" s="1792"/>
      <c r="O32" s="1792"/>
      <c r="P32" s="1792"/>
      <c r="Q32" s="1792"/>
      <c r="R32" s="1792"/>
      <c r="S32" s="1792"/>
      <c r="T32" s="1792"/>
      <c r="U32" s="1792"/>
      <c r="V32" s="1792"/>
      <c r="W32" s="1792"/>
      <c r="X32" s="1792"/>
      <c r="Y32" s="1792"/>
      <c r="Z32" s="1792"/>
      <c r="AA32" s="1792"/>
      <c r="AB32" s="1792"/>
      <c r="AC32" s="1792"/>
      <c r="AD32" s="1792"/>
      <c r="AE32" s="1792"/>
      <c r="AF32" s="1792"/>
      <c r="AG32" s="1792"/>
      <c r="AH32" s="1792"/>
      <c r="AI32" s="1792"/>
      <c r="AJ32" s="1792"/>
      <c r="AL32" s="25"/>
      <c r="AO32" s="174"/>
      <c r="AP32" s="4024"/>
      <c r="AQ32" s="4024"/>
      <c r="AR32" s="4024"/>
      <c r="AS32" s="4024"/>
      <c r="AT32" s="4024"/>
      <c r="AU32" s="4024"/>
      <c r="AV32" s="4024"/>
      <c r="AW32" s="4024"/>
      <c r="AX32" s="4024"/>
      <c r="AY32" s="4024"/>
      <c r="AZ32" s="4024"/>
      <c r="BA32" s="4024"/>
      <c r="BB32" s="4024"/>
      <c r="BC32" s="4024"/>
      <c r="BD32" s="4024"/>
      <c r="BE32" s="4024"/>
      <c r="BF32" s="4024"/>
      <c r="BG32" s="4024"/>
      <c r="BH32" s="4024"/>
      <c r="BI32" s="4024"/>
      <c r="BJ32" s="4024"/>
      <c r="BK32" s="4024"/>
      <c r="BL32" s="4024"/>
      <c r="BM32" s="4024"/>
      <c r="BN32" s="4024"/>
      <c r="BO32" s="4024"/>
      <c r="BP32" s="4024"/>
      <c r="BQ32" s="4024"/>
      <c r="BR32" s="4024"/>
      <c r="BS32" s="4024"/>
      <c r="BT32" s="4024"/>
      <c r="BU32" s="449"/>
    </row>
    <row r="33" spans="1:73" ht="14.1" customHeight="1">
      <c r="A33" s="245"/>
      <c r="B33" s="14"/>
      <c r="F33" s="1792"/>
      <c r="G33" s="1792"/>
      <c r="H33" s="1792"/>
      <c r="I33" s="1792"/>
      <c r="J33" s="1792"/>
      <c r="K33" s="1792"/>
      <c r="L33" s="1792"/>
      <c r="M33" s="1792"/>
      <c r="N33" s="1792"/>
      <c r="O33" s="1792"/>
      <c r="P33" s="1792"/>
      <c r="Q33" s="1792"/>
      <c r="R33" s="1792"/>
      <c r="S33" s="1792"/>
      <c r="T33" s="1792"/>
      <c r="U33" s="1792"/>
      <c r="V33" s="1792"/>
      <c r="W33" s="1792"/>
      <c r="X33" s="1792"/>
      <c r="Y33" s="1792"/>
      <c r="Z33" s="1792"/>
      <c r="AA33" s="1792"/>
      <c r="AB33" s="1792"/>
      <c r="AC33" s="1792"/>
      <c r="AD33" s="1792"/>
      <c r="AE33" s="1792"/>
      <c r="AF33" s="1792"/>
      <c r="AG33" s="1792"/>
      <c r="AH33" s="1792"/>
      <c r="AI33" s="1792"/>
      <c r="AJ33" s="1792"/>
      <c r="AL33" s="171"/>
      <c r="AO33" s="174"/>
      <c r="AP33" s="4024"/>
      <c r="AQ33" s="4024"/>
      <c r="AR33" s="4024"/>
      <c r="AS33" s="4024"/>
      <c r="AT33" s="4024"/>
      <c r="AU33" s="4024"/>
      <c r="AV33" s="4024"/>
      <c r="AW33" s="4024"/>
      <c r="AX33" s="4024"/>
      <c r="AY33" s="4024"/>
      <c r="AZ33" s="4024"/>
      <c r="BA33" s="4024"/>
      <c r="BB33" s="4024"/>
      <c r="BC33" s="4024"/>
      <c r="BD33" s="4024"/>
      <c r="BE33" s="4024"/>
      <c r="BF33" s="4024"/>
      <c r="BG33" s="4024"/>
      <c r="BH33" s="4024"/>
      <c r="BI33" s="4024"/>
      <c r="BJ33" s="4024"/>
      <c r="BK33" s="4024"/>
      <c r="BL33" s="4024"/>
      <c r="BM33" s="4024"/>
      <c r="BN33" s="4024"/>
      <c r="BO33" s="4024"/>
      <c r="BP33" s="4024"/>
      <c r="BQ33" s="4024"/>
      <c r="BR33" s="4024"/>
      <c r="BS33" s="4024"/>
      <c r="BT33" s="4024"/>
      <c r="BU33" s="449"/>
    </row>
    <row r="34" spans="1:73" ht="14.1" customHeight="1">
      <c r="A34" s="245"/>
      <c r="B34" s="17"/>
      <c r="AA34" s="11"/>
      <c r="AL34" s="171"/>
      <c r="AO34" s="174"/>
      <c r="AP34" s="4024"/>
      <c r="AQ34" s="4024"/>
      <c r="AR34" s="4024"/>
      <c r="AS34" s="4024"/>
      <c r="AT34" s="4024"/>
      <c r="AU34" s="4024"/>
      <c r="AV34" s="4024"/>
      <c r="AW34" s="4024"/>
      <c r="AX34" s="4024"/>
      <c r="AY34" s="4024"/>
      <c r="AZ34" s="4024"/>
      <c r="BA34" s="4024"/>
      <c r="BB34" s="4024"/>
      <c r="BC34" s="4024"/>
      <c r="BD34" s="4024"/>
      <c r="BE34" s="4024"/>
      <c r="BF34" s="4024"/>
      <c r="BG34" s="4024"/>
      <c r="BH34" s="4024"/>
      <c r="BI34" s="4024"/>
      <c r="BJ34" s="4024"/>
      <c r="BK34" s="4024"/>
      <c r="BL34" s="4024"/>
      <c r="BM34" s="4024"/>
      <c r="BN34" s="4024"/>
      <c r="BO34" s="4024"/>
      <c r="BP34" s="4024"/>
      <c r="BQ34" s="4024"/>
      <c r="BR34" s="4024"/>
      <c r="BS34" s="4024"/>
      <c r="BT34" s="4024"/>
      <c r="BU34" s="449"/>
    </row>
    <row r="35" spans="1:73" ht="14.1" customHeight="1">
      <c r="A35" s="245"/>
      <c r="B35" s="2689" t="s">
        <v>445</v>
      </c>
      <c r="C35" s="2690"/>
      <c r="D35" s="1641" t="s">
        <v>638</v>
      </c>
      <c r="E35" s="1641"/>
      <c r="F35" s="1641"/>
      <c r="G35" s="1641"/>
      <c r="H35" s="1641"/>
      <c r="I35" s="1641"/>
      <c r="J35" s="1641"/>
      <c r="K35" s="1641"/>
      <c r="L35" s="1641"/>
      <c r="M35" s="1641"/>
      <c r="N35" s="1641"/>
      <c r="O35" s="1641"/>
      <c r="P35" s="1641"/>
      <c r="Q35" s="1641"/>
      <c r="R35" s="1641"/>
      <c r="S35" s="1641"/>
      <c r="T35" s="1641"/>
      <c r="U35" s="1641"/>
      <c r="V35" s="1641"/>
      <c r="W35" s="1641"/>
      <c r="X35" s="1641"/>
      <c r="Y35" s="1641"/>
      <c r="AA35" s="239" t="s">
        <v>124</v>
      </c>
      <c r="AB35" s="1638" t="s">
        <v>1313</v>
      </c>
      <c r="AC35" s="1638"/>
      <c r="AD35" s="1638"/>
      <c r="AE35" s="1638"/>
      <c r="AF35" s="1638"/>
      <c r="AG35" s="1638"/>
      <c r="AH35" s="1638"/>
      <c r="AI35" s="1638"/>
      <c r="AJ35" s="1638"/>
      <c r="AK35" s="1638"/>
      <c r="AL35" s="171"/>
      <c r="AO35" s="174"/>
      <c r="AP35" s="4024"/>
      <c r="AQ35" s="4024"/>
      <c r="AR35" s="4024"/>
      <c r="AS35" s="4024"/>
      <c r="AT35" s="4024"/>
      <c r="AU35" s="4024"/>
      <c r="AV35" s="4024"/>
      <c r="AW35" s="4024"/>
      <c r="AX35" s="4024"/>
      <c r="AY35" s="4024"/>
      <c r="AZ35" s="4024"/>
      <c r="BA35" s="4024"/>
      <c r="BB35" s="4024"/>
      <c r="BC35" s="4024"/>
      <c r="BD35" s="4024"/>
      <c r="BE35" s="4024"/>
      <c r="BF35" s="4024"/>
      <c r="BG35" s="4024"/>
      <c r="BH35" s="4024"/>
      <c r="BI35" s="4024"/>
      <c r="BJ35" s="4024"/>
      <c r="BK35" s="4024"/>
      <c r="BL35" s="4024"/>
      <c r="BM35" s="4024"/>
      <c r="BN35" s="4024"/>
      <c r="BO35" s="4024"/>
      <c r="BP35" s="4024"/>
      <c r="BQ35" s="4024"/>
      <c r="BR35" s="4024"/>
      <c r="BS35" s="4024"/>
      <c r="BT35" s="4024"/>
      <c r="BU35" s="449"/>
    </row>
    <row r="36" spans="1:73" ht="14.1" customHeight="1">
      <c r="A36" s="245"/>
      <c r="B36" s="14"/>
      <c r="D36" s="1641"/>
      <c r="E36" s="1641"/>
      <c r="F36" s="1641"/>
      <c r="G36" s="1641"/>
      <c r="H36" s="1641"/>
      <c r="I36" s="1641"/>
      <c r="J36" s="1641"/>
      <c r="K36" s="1641"/>
      <c r="L36" s="1641"/>
      <c r="M36" s="1641"/>
      <c r="N36" s="1641"/>
      <c r="O36" s="1641"/>
      <c r="P36" s="1641"/>
      <c r="Q36" s="1641"/>
      <c r="R36" s="1641"/>
      <c r="S36" s="1641"/>
      <c r="T36" s="1641"/>
      <c r="U36" s="1641"/>
      <c r="V36" s="1641"/>
      <c r="W36" s="1641"/>
      <c r="X36" s="1641"/>
      <c r="Y36" s="1641"/>
      <c r="AA36" s="10"/>
      <c r="AB36" s="1638"/>
      <c r="AC36" s="1638"/>
      <c r="AD36" s="1638"/>
      <c r="AE36" s="1638"/>
      <c r="AF36" s="1638"/>
      <c r="AG36" s="1638"/>
      <c r="AH36" s="1638"/>
      <c r="AI36" s="1638"/>
      <c r="AJ36" s="1638"/>
      <c r="AK36" s="1638"/>
      <c r="AL36" s="225"/>
      <c r="AO36" s="174"/>
      <c r="AP36" s="4024"/>
      <c r="AQ36" s="4024"/>
      <c r="AR36" s="4024"/>
      <c r="AS36" s="4024"/>
      <c r="AT36" s="4024"/>
      <c r="AU36" s="4024"/>
      <c r="AV36" s="4024"/>
      <c r="AW36" s="4024"/>
      <c r="AX36" s="4024"/>
      <c r="AY36" s="4024"/>
      <c r="AZ36" s="4024"/>
      <c r="BA36" s="4024"/>
      <c r="BB36" s="4024"/>
      <c r="BC36" s="4024"/>
      <c r="BD36" s="4024"/>
      <c r="BE36" s="4024"/>
      <c r="BF36" s="4024"/>
      <c r="BG36" s="4024"/>
      <c r="BH36" s="4024"/>
      <c r="BI36" s="4024"/>
      <c r="BJ36" s="4024"/>
      <c r="BK36" s="4024"/>
      <c r="BL36" s="4024"/>
      <c r="BM36" s="4024"/>
      <c r="BN36" s="4024"/>
      <c r="BO36" s="4024"/>
      <c r="BP36" s="4024"/>
      <c r="BQ36" s="4024"/>
      <c r="BR36" s="4024"/>
      <c r="BS36" s="4024"/>
      <c r="BT36" s="4024"/>
      <c r="BU36" s="449"/>
    </row>
    <row r="37" spans="1:73" ht="14.1" customHeight="1">
      <c r="A37" s="245"/>
      <c r="B37" s="17"/>
      <c r="AA37" s="10"/>
      <c r="AB37" s="1638"/>
      <c r="AC37" s="1638"/>
      <c r="AD37" s="1638"/>
      <c r="AE37" s="1638"/>
      <c r="AF37" s="1638"/>
      <c r="AG37" s="1638"/>
      <c r="AH37" s="1638"/>
      <c r="AI37" s="1638"/>
      <c r="AJ37" s="1638"/>
      <c r="AK37" s="1638"/>
      <c r="AL37" s="266"/>
      <c r="AO37" s="174"/>
      <c r="AP37" s="4024"/>
      <c r="AQ37" s="4024"/>
      <c r="AR37" s="4024"/>
      <c r="AS37" s="4024"/>
      <c r="AT37" s="4024"/>
      <c r="AU37" s="4024"/>
      <c r="AV37" s="4024"/>
      <c r="AW37" s="4024"/>
      <c r="AX37" s="4024"/>
      <c r="AY37" s="4024"/>
      <c r="AZ37" s="4024"/>
      <c r="BA37" s="4024"/>
      <c r="BB37" s="4024"/>
      <c r="BC37" s="4024"/>
      <c r="BD37" s="4024"/>
      <c r="BE37" s="4024"/>
      <c r="BF37" s="4024"/>
      <c r="BG37" s="4024"/>
      <c r="BH37" s="4024"/>
      <c r="BI37" s="4024"/>
      <c r="BJ37" s="4024"/>
      <c r="BK37" s="4024"/>
      <c r="BL37" s="4024"/>
      <c r="BM37" s="4024"/>
      <c r="BN37" s="4024"/>
      <c r="BO37" s="4024"/>
      <c r="BP37" s="4024"/>
      <c r="BQ37" s="4024"/>
      <c r="BR37" s="4024"/>
      <c r="BS37" s="4024"/>
      <c r="BT37" s="4024"/>
      <c r="BU37" s="449"/>
    </row>
    <row r="38" spans="1:73" ht="14.1" customHeight="1">
      <c r="A38" s="245"/>
      <c r="B38" s="17"/>
      <c r="D38" s="228" t="s">
        <v>464</v>
      </c>
      <c r="E38" s="1632" t="s">
        <v>639</v>
      </c>
      <c r="F38" s="1632"/>
      <c r="G38" s="1632"/>
      <c r="H38" s="1632"/>
      <c r="I38" s="1632"/>
      <c r="J38" s="1632"/>
      <c r="K38" s="1632"/>
      <c r="L38" s="1632"/>
      <c r="M38" s="1632"/>
      <c r="N38" s="1632"/>
      <c r="O38" s="1632"/>
      <c r="P38" s="1632"/>
      <c r="Q38" s="1632"/>
      <c r="R38" s="1632"/>
      <c r="S38" s="1632"/>
      <c r="T38" s="1632"/>
      <c r="U38" s="1632"/>
      <c r="V38" s="1632"/>
      <c r="W38" s="1632"/>
      <c r="X38" s="1632"/>
      <c r="Y38" s="1632"/>
      <c r="AA38" s="10"/>
      <c r="AB38" s="1638"/>
      <c r="AC38" s="1638"/>
      <c r="AD38" s="1638"/>
      <c r="AE38" s="1638"/>
      <c r="AF38" s="1638"/>
      <c r="AG38" s="1638"/>
      <c r="AH38" s="1638"/>
      <c r="AI38" s="1638"/>
      <c r="AJ38" s="1638"/>
      <c r="AK38" s="1638"/>
      <c r="AL38" s="266"/>
      <c r="AO38" s="174"/>
      <c r="AP38" s="4024"/>
      <c r="AQ38" s="4024"/>
      <c r="AR38" s="4024"/>
      <c r="AS38" s="4024"/>
      <c r="AT38" s="4024"/>
      <c r="AU38" s="4024"/>
      <c r="AV38" s="4024"/>
      <c r="AW38" s="4024"/>
      <c r="AX38" s="4024"/>
      <c r="AY38" s="4024"/>
      <c r="AZ38" s="4024"/>
      <c r="BA38" s="4024"/>
      <c r="BB38" s="4024"/>
      <c r="BC38" s="4024"/>
      <c r="BD38" s="4024"/>
      <c r="BE38" s="4024"/>
      <c r="BF38" s="4024"/>
      <c r="BG38" s="4024"/>
      <c r="BH38" s="4024"/>
      <c r="BI38" s="4024"/>
      <c r="BJ38" s="4024"/>
      <c r="BK38" s="4024"/>
      <c r="BL38" s="4024"/>
      <c r="BM38" s="4024"/>
      <c r="BN38" s="4024"/>
      <c r="BO38" s="4024"/>
      <c r="BP38" s="4024"/>
      <c r="BQ38" s="4024"/>
      <c r="BR38" s="4024"/>
      <c r="BS38" s="4024"/>
      <c r="BT38" s="4024"/>
      <c r="BU38" s="449"/>
    </row>
    <row r="39" spans="1:73" ht="14.1" customHeight="1">
      <c r="A39" s="245"/>
      <c r="B39" s="17"/>
      <c r="F39" s="1792"/>
      <c r="G39" s="1792"/>
      <c r="H39" s="1792"/>
      <c r="I39" s="1792"/>
      <c r="J39" s="1792"/>
      <c r="K39" s="1792"/>
      <c r="L39" s="1792"/>
      <c r="M39" s="1792"/>
      <c r="N39" s="1792"/>
      <c r="O39" s="1792"/>
      <c r="P39" s="1792"/>
      <c r="Q39" s="1792"/>
      <c r="R39" s="1792"/>
      <c r="S39" s="1792"/>
      <c r="T39" s="1792"/>
      <c r="U39" s="1792"/>
      <c r="V39" s="1792"/>
      <c r="W39" s="1792"/>
      <c r="X39" s="1792"/>
      <c r="Y39" s="1792"/>
      <c r="Z39" s="1792"/>
      <c r="AA39" s="1792"/>
      <c r="AB39" s="1792"/>
      <c r="AC39" s="1792"/>
      <c r="AD39" s="1792"/>
      <c r="AE39" s="1792"/>
      <c r="AF39" s="1792"/>
      <c r="AG39" s="1792"/>
      <c r="AH39" s="1792"/>
      <c r="AI39" s="1792"/>
      <c r="AJ39" s="1792"/>
      <c r="AL39" s="266"/>
      <c r="AO39" s="174"/>
      <c r="AP39" s="4024"/>
      <c r="AQ39" s="4024"/>
      <c r="AR39" s="4024"/>
      <c r="AS39" s="4024"/>
      <c r="AT39" s="4024"/>
      <c r="AU39" s="4024"/>
      <c r="AV39" s="4024"/>
      <c r="AW39" s="4024"/>
      <c r="AX39" s="4024"/>
      <c r="AY39" s="4024"/>
      <c r="AZ39" s="4024"/>
      <c r="BA39" s="4024"/>
      <c r="BB39" s="4024"/>
      <c r="BC39" s="4024"/>
      <c r="BD39" s="4024"/>
      <c r="BE39" s="4024"/>
      <c r="BF39" s="4024"/>
      <c r="BG39" s="4024"/>
      <c r="BH39" s="4024"/>
      <c r="BI39" s="4024"/>
      <c r="BJ39" s="4024"/>
      <c r="BK39" s="4024"/>
      <c r="BL39" s="4024"/>
      <c r="BM39" s="4024"/>
      <c r="BN39" s="4024"/>
      <c r="BO39" s="4024"/>
      <c r="BP39" s="4024"/>
      <c r="BQ39" s="4024"/>
      <c r="BR39" s="4024"/>
      <c r="BS39" s="4024"/>
      <c r="BT39" s="4024"/>
      <c r="BU39" s="449"/>
    </row>
    <row r="40" spans="1:73" ht="14.1" customHeight="1">
      <c r="A40" s="245"/>
      <c r="B40" s="17"/>
      <c r="F40" s="1792"/>
      <c r="G40" s="1792"/>
      <c r="H40" s="1792"/>
      <c r="I40" s="1792"/>
      <c r="J40" s="1792"/>
      <c r="K40" s="1792"/>
      <c r="L40" s="1792"/>
      <c r="M40" s="1792"/>
      <c r="N40" s="1792"/>
      <c r="O40" s="1792"/>
      <c r="P40" s="1792"/>
      <c r="Q40" s="1792"/>
      <c r="R40" s="1792"/>
      <c r="S40" s="1792"/>
      <c r="T40" s="1792"/>
      <c r="U40" s="1792"/>
      <c r="V40" s="1792"/>
      <c r="W40" s="1792"/>
      <c r="X40" s="1792"/>
      <c r="Y40" s="1792"/>
      <c r="Z40" s="1792"/>
      <c r="AA40" s="1792"/>
      <c r="AB40" s="1792"/>
      <c r="AC40" s="1792"/>
      <c r="AD40" s="1792"/>
      <c r="AE40" s="1792"/>
      <c r="AF40" s="1792"/>
      <c r="AG40" s="1792"/>
      <c r="AH40" s="1792"/>
      <c r="AI40" s="1792"/>
      <c r="AJ40" s="1792"/>
      <c r="AL40" s="266"/>
      <c r="AO40" s="174"/>
      <c r="AP40" s="4024"/>
      <c r="AQ40" s="4024"/>
      <c r="AR40" s="4024"/>
      <c r="AS40" s="4024"/>
      <c r="AT40" s="4024"/>
      <c r="AU40" s="4024"/>
      <c r="AV40" s="4024"/>
      <c r="AW40" s="4024"/>
      <c r="AX40" s="4024"/>
      <c r="AY40" s="4024"/>
      <c r="AZ40" s="4024"/>
      <c r="BA40" s="4024"/>
      <c r="BB40" s="4024"/>
      <c r="BC40" s="4024"/>
      <c r="BD40" s="4024"/>
      <c r="BE40" s="4024"/>
      <c r="BF40" s="4024"/>
      <c r="BG40" s="4024"/>
      <c r="BH40" s="4024"/>
      <c r="BI40" s="4024"/>
      <c r="BJ40" s="4024"/>
      <c r="BK40" s="4024"/>
      <c r="BL40" s="4024"/>
      <c r="BM40" s="4024"/>
      <c r="BN40" s="4024"/>
      <c r="BO40" s="4024"/>
      <c r="BP40" s="4024"/>
      <c r="BQ40" s="4024"/>
      <c r="BR40" s="4024"/>
      <c r="BS40" s="4024"/>
      <c r="BT40" s="4024"/>
      <c r="BU40" s="449"/>
    </row>
    <row r="41" spans="1:73" ht="14.1" customHeight="1">
      <c r="A41" s="245"/>
      <c r="B41" s="17"/>
      <c r="AA41" s="11"/>
      <c r="AL41" s="171"/>
      <c r="AO41" s="174"/>
      <c r="AP41" s="4024"/>
      <c r="AQ41" s="4024"/>
      <c r="AR41" s="4024"/>
      <c r="AS41" s="4024"/>
      <c r="AT41" s="4024"/>
      <c r="AU41" s="4024"/>
      <c r="AV41" s="4024"/>
      <c r="AW41" s="4024"/>
      <c r="AX41" s="4024"/>
      <c r="AY41" s="4024"/>
      <c r="AZ41" s="4024"/>
      <c r="BA41" s="4024"/>
      <c r="BB41" s="4024"/>
      <c r="BC41" s="4024"/>
      <c r="BD41" s="4024"/>
      <c r="BE41" s="4024"/>
      <c r="BF41" s="4024"/>
      <c r="BG41" s="4024"/>
      <c r="BH41" s="4024"/>
      <c r="BI41" s="4024"/>
      <c r="BJ41" s="4024"/>
      <c r="BK41" s="4024"/>
      <c r="BL41" s="4024"/>
      <c r="BM41" s="4024"/>
      <c r="BN41" s="4024"/>
      <c r="BO41" s="4024"/>
      <c r="BP41" s="4024"/>
      <c r="BQ41" s="4024"/>
      <c r="BR41" s="4024"/>
      <c r="BS41" s="4024"/>
      <c r="BT41" s="4024"/>
      <c r="BU41" s="449"/>
    </row>
    <row r="42" spans="1:73" ht="14.1" customHeight="1">
      <c r="A42" s="245"/>
      <c r="B42" s="2689" t="s">
        <v>462</v>
      </c>
      <c r="C42" s="2690"/>
      <c r="D42" s="1641" t="s">
        <v>1407</v>
      </c>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59"/>
      <c r="AA42" s="239" t="s">
        <v>124</v>
      </c>
      <c r="AB42" s="1638" t="s">
        <v>782</v>
      </c>
      <c r="AC42" s="1638"/>
      <c r="AD42" s="1638"/>
      <c r="AE42" s="1638"/>
      <c r="AF42" s="1638"/>
      <c r="AG42" s="1638"/>
      <c r="AH42" s="1638"/>
      <c r="AI42" s="1638"/>
      <c r="AJ42" s="1638"/>
      <c r="AK42" s="1638"/>
      <c r="AL42" s="171"/>
      <c r="AO42" s="173" t="s">
        <v>15</v>
      </c>
      <c r="AP42" s="22" t="s">
        <v>294</v>
      </c>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39"/>
    </row>
    <row r="43" spans="1:73" ht="14.1" customHeight="1">
      <c r="A43" s="245"/>
      <c r="B43" s="14"/>
      <c r="D43" s="1641"/>
      <c r="E43" s="1641"/>
      <c r="F43" s="1641"/>
      <c r="G43" s="1641"/>
      <c r="H43" s="1641"/>
      <c r="I43" s="1641"/>
      <c r="J43" s="1641"/>
      <c r="K43" s="1641"/>
      <c r="L43" s="1641"/>
      <c r="M43" s="1641"/>
      <c r="N43" s="1641"/>
      <c r="O43" s="1641"/>
      <c r="P43" s="1641"/>
      <c r="Q43" s="1641"/>
      <c r="R43" s="1641"/>
      <c r="S43" s="1641"/>
      <c r="T43" s="1641"/>
      <c r="U43" s="1641"/>
      <c r="V43" s="1641"/>
      <c r="W43" s="1641"/>
      <c r="X43" s="1641"/>
      <c r="Y43" s="1641"/>
      <c r="Z43" s="59"/>
      <c r="AA43" s="19"/>
      <c r="AB43" s="1638"/>
      <c r="AC43" s="1638"/>
      <c r="AD43" s="1638"/>
      <c r="AE43" s="1638"/>
      <c r="AF43" s="1638"/>
      <c r="AG43" s="1638"/>
      <c r="AH43" s="1638"/>
      <c r="AI43" s="1638"/>
      <c r="AJ43" s="1638"/>
      <c r="AK43" s="1638"/>
      <c r="AL43" s="25"/>
      <c r="AO43" s="174"/>
      <c r="AP43" s="1683" t="s">
        <v>295</v>
      </c>
      <c r="AQ43" s="1683"/>
      <c r="AR43" s="1683"/>
      <c r="AS43" s="1683"/>
      <c r="AT43" s="1683"/>
      <c r="AU43" s="1683"/>
      <c r="AV43" s="1683"/>
      <c r="AW43" s="1683"/>
      <c r="AX43" s="1683"/>
      <c r="AY43" s="1683"/>
      <c r="AZ43" s="1683"/>
      <c r="BA43" s="1683"/>
      <c r="BB43" s="1683"/>
      <c r="BC43" s="1683"/>
      <c r="BD43" s="1683"/>
      <c r="BE43" s="1683"/>
      <c r="BF43" s="1683"/>
      <c r="BG43" s="1683"/>
      <c r="BH43" s="1683"/>
      <c r="BI43" s="1683"/>
      <c r="BJ43" s="1683"/>
      <c r="BK43" s="1683"/>
      <c r="BL43" s="1683"/>
      <c r="BM43" s="1683"/>
      <c r="BN43" s="1683"/>
      <c r="BO43" s="1683"/>
      <c r="BP43" s="1683"/>
      <c r="BQ43" s="1683"/>
      <c r="BR43" s="1683"/>
      <c r="BS43" s="1683"/>
      <c r="BT43" s="1683"/>
      <c r="BU43" s="450"/>
    </row>
    <row r="44" spans="1:73" ht="14.1" customHeight="1">
      <c r="A44" s="245"/>
      <c r="B44" s="17"/>
      <c r="G44" s="12" t="s">
        <v>113</v>
      </c>
      <c r="H44" s="2180"/>
      <c r="I44" s="2180"/>
      <c r="J44" s="2180"/>
      <c r="K44" s="2180"/>
      <c r="L44" s="12" t="s">
        <v>21</v>
      </c>
      <c r="M44" s="2180"/>
      <c r="N44" s="2180"/>
      <c r="O44" s="1889" t="s">
        <v>1314</v>
      </c>
      <c r="P44" s="1889"/>
      <c r="Q44" s="48" t="s">
        <v>124</v>
      </c>
      <c r="Z44" s="15"/>
      <c r="AA44" s="244" t="s">
        <v>124</v>
      </c>
      <c r="AB44" s="2804" t="s">
        <v>903</v>
      </c>
      <c r="AC44" s="2804"/>
      <c r="AD44" s="2804"/>
      <c r="AE44" s="2804"/>
      <c r="AF44" s="2804"/>
      <c r="AG44" s="2804"/>
      <c r="AH44" s="2804"/>
      <c r="AI44" s="2804"/>
      <c r="AJ44" s="2804"/>
      <c r="AK44" s="2804"/>
      <c r="AL44" s="159"/>
      <c r="AO44" s="174"/>
      <c r="AP44" s="1683"/>
      <c r="AQ44" s="1683"/>
      <c r="AR44" s="1683"/>
      <c r="AS44" s="1683"/>
      <c r="AT44" s="1683"/>
      <c r="AU44" s="1683"/>
      <c r="AV44" s="1683"/>
      <c r="AW44" s="1683"/>
      <c r="AX44" s="1683"/>
      <c r="AY44" s="1683"/>
      <c r="AZ44" s="1683"/>
      <c r="BA44" s="1683"/>
      <c r="BB44" s="1683"/>
      <c r="BC44" s="1683"/>
      <c r="BD44" s="1683"/>
      <c r="BE44" s="1683"/>
      <c r="BF44" s="1683"/>
      <c r="BG44" s="1683"/>
      <c r="BH44" s="1683"/>
      <c r="BI44" s="1683"/>
      <c r="BJ44" s="1683"/>
      <c r="BK44" s="1683"/>
      <c r="BL44" s="1683"/>
      <c r="BM44" s="1683"/>
      <c r="BN44" s="1683"/>
      <c r="BO44" s="1683"/>
      <c r="BP44" s="1683"/>
      <c r="BQ44" s="1683"/>
      <c r="BR44" s="1683"/>
      <c r="BS44" s="1683"/>
      <c r="BT44" s="1683"/>
      <c r="BU44" s="450"/>
    </row>
    <row r="45" spans="1:73" ht="14.1" customHeight="1">
      <c r="A45" s="245"/>
      <c r="B45" s="1162"/>
      <c r="C45" s="977"/>
      <c r="D45" s="59"/>
      <c r="E45" s="59"/>
      <c r="F45" s="59"/>
      <c r="G45" s="59"/>
      <c r="H45" s="59"/>
      <c r="I45" s="59"/>
      <c r="J45" s="59"/>
      <c r="K45" s="59"/>
      <c r="L45" s="59"/>
      <c r="M45" s="59"/>
      <c r="N45" s="59"/>
      <c r="O45" s="59"/>
      <c r="P45" s="59"/>
      <c r="Q45" s="59"/>
      <c r="R45" s="59"/>
      <c r="S45" s="59"/>
      <c r="T45" s="59"/>
      <c r="U45" s="59"/>
      <c r="V45" s="59"/>
      <c r="W45" s="59"/>
      <c r="X45" s="59"/>
      <c r="Y45" s="59"/>
      <c r="Z45" s="15"/>
      <c r="AA45" s="244" t="s">
        <v>124</v>
      </c>
      <c r="AB45" s="1851" t="s">
        <v>992</v>
      </c>
      <c r="AC45" s="1851"/>
      <c r="AD45" s="1851"/>
      <c r="AE45" s="1851"/>
      <c r="AF45" s="1851"/>
      <c r="AG45" s="1851"/>
      <c r="AH45" s="1851"/>
      <c r="AI45" s="1851"/>
      <c r="AJ45" s="1851"/>
      <c r="AK45" s="1851"/>
      <c r="AL45" s="159"/>
      <c r="AO45" s="174"/>
      <c r="AP45" s="1683"/>
      <c r="AQ45" s="1683"/>
      <c r="AR45" s="1683"/>
      <c r="AS45" s="1683"/>
      <c r="AT45" s="1683"/>
      <c r="AU45" s="1683"/>
      <c r="AV45" s="1683"/>
      <c r="AW45" s="1683"/>
      <c r="AX45" s="1683"/>
      <c r="AY45" s="1683"/>
      <c r="AZ45" s="1683"/>
      <c r="BA45" s="1683"/>
      <c r="BB45" s="1683"/>
      <c r="BC45" s="1683"/>
      <c r="BD45" s="1683"/>
      <c r="BE45" s="1683"/>
      <c r="BF45" s="1683"/>
      <c r="BG45" s="1683"/>
      <c r="BH45" s="1683"/>
      <c r="BI45" s="1683"/>
      <c r="BJ45" s="1683"/>
      <c r="BK45" s="1683"/>
      <c r="BL45" s="1683"/>
      <c r="BM45" s="1683"/>
      <c r="BN45" s="1683"/>
      <c r="BO45" s="1683"/>
      <c r="BP45" s="1683"/>
      <c r="BQ45" s="1683"/>
      <c r="BR45" s="1683"/>
      <c r="BS45" s="1683"/>
      <c r="BT45" s="1683"/>
      <c r="BU45" s="450"/>
    </row>
    <row r="46" spans="1:73" ht="14.1" customHeight="1">
      <c r="A46" s="245"/>
      <c r="B46" s="14"/>
      <c r="D46" s="228" t="s">
        <v>464</v>
      </c>
      <c r="E46" s="1632" t="s">
        <v>1315</v>
      </c>
      <c r="F46" s="1632"/>
      <c r="G46" s="1632"/>
      <c r="H46" s="1632"/>
      <c r="I46" s="1632"/>
      <c r="J46" s="1632"/>
      <c r="K46" s="1632"/>
      <c r="L46" s="1632"/>
      <c r="M46" s="1632"/>
      <c r="N46" s="1632"/>
      <c r="O46" s="1632"/>
      <c r="P46" s="1632"/>
      <c r="Q46" s="1632"/>
      <c r="R46" s="1632"/>
      <c r="S46" s="1632"/>
      <c r="T46" s="1632"/>
      <c r="U46" s="1632"/>
      <c r="V46" s="1632"/>
      <c r="W46" s="1632"/>
      <c r="X46" s="1632"/>
      <c r="Y46" s="1632"/>
      <c r="Z46" s="15"/>
      <c r="AL46" s="159"/>
      <c r="AO46" s="1174"/>
      <c r="AP46" s="451"/>
      <c r="AQ46" s="451"/>
      <c r="AR46" s="451"/>
      <c r="AS46" s="451"/>
      <c r="AT46" s="451"/>
      <c r="AU46" s="451"/>
      <c r="AV46" s="451"/>
      <c r="AW46" s="451"/>
      <c r="AX46" s="451"/>
      <c r="AY46" s="451"/>
      <c r="AZ46" s="451"/>
      <c r="BA46" s="451"/>
      <c r="BB46" s="451"/>
      <c r="BC46" s="451"/>
      <c r="BD46" s="451"/>
      <c r="BE46" s="451"/>
      <c r="BF46" s="451"/>
      <c r="BG46" s="451"/>
      <c r="BH46" s="451"/>
      <c r="BI46" s="451"/>
      <c r="BJ46" s="451"/>
      <c r="BK46" s="451"/>
      <c r="BL46" s="451"/>
      <c r="BM46" s="451"/>
      <c r="BN46" s="451"/>
      <c r="BO46" s="451"/>
      <c r="BP46" s="451"/>
      <c r="BQ46" s="451"/>
      <c r="BR46" s="451"/>
      <c r="BS46" s="451"/>
      <c r="BT46" s="451"/>
      <c r="BU46" s="452"/>
    </row>
    <row r="47" spans="1:73" ht="14.1" customHeight="1">
      <c r="B47" s="14"/>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c r="AE47" s="1792"/>
      <c r="AF47" s="1792"/>
      <c r="AG47" s="1792"/>
      <c r="AH47" s="1792"/>
      <c r="AI47" s="1792"/>
      <c r="AJ47" s="1792"/>
      <c r="AL47" s="44"/>
    </row>
    <row r="48" spans="1:73" ht="14.1" customHeight="1">
      <c r="B48" s="17"/>
      <c r="C48" s="228"/>
      <c r="F48" s="1792"/>
      <c r="G48" s="1792"/>
      <c r="H48" s="1792"/>
      <c r="I48" s="1792"/>
      <c r="J48" s="1792"/>
      <c r="K48" s="1792"/>
      <c r="L48" s="1792"/>
      <c r="M48" s="1792"/>
      <c r="N48" s="1792"/>
      <c r="O48" s="1792"/>
      <c r="P48" s="1792"/>
      <c r="Q48" s="1792"/>
      <c r="R48" s="1792"/>
      <c r="S48" s="1792"/>
      <c r="T48" s="1792"/>
      <c r="U48" s="1792"/>
      <c r="V48" s="1792"/>
      <c r="W48" s="1792"/>
      <c r="X48" s="1792"/>
      <c r="Y48" s="1792"/>
      <c r="Z48" s="1792"/>
      <c r="AA48" s="1792"/>
      <c r="AB48" s="1792"/>
      <c r="AC48" s="1792"/>
      <c r="AD48" s="1792"/>
      <c r="AE48" s="1792"/>
      <c r="AF48" s="1792"/>
      <c r="AG48" s="1792"/>
      <c r="AH48" s="1792"/>
      <c r="AI48" s="1792"/>
      <c r="AJ48" s="1792"/>
      <c r="AL48" s="44"/>
    </row>
    <row r="49" spans="1:73" ht="14.1" customHeight="1">
      <c r="B49" s="17"/>
      <c r="F49" s="59"/>
      <c r="G49" s="59"/>
      <c r="H49" s="59"/>
      <c r="I49" s="59"/>
      <c r="J49" s="59"/>
      <c r="K49" s="59"/>
      <c r="L49" s="59"/>
      <c r="M49" s="59"/>
      <c r="N49" s="59"/>
      <c r="O49" s="59"/>
      <c r="P49" s="59"/>
      <c r="Q49" s="59"/>
      <c r="R49" s="59"/>
      <c r="S49" s="59"/>
      <c r="T49" s="59"/>
      <c r="U49" s="59"/>
      <c r="V49" s="59"/>
      <c r="W49" s="59"/>
      <c r="X49" s="59"/>
      <c r="Y49" s="59"/>
      <c r="AA49" s="11"/>
      <c r="AL49" s="159"/>
    </row>
    <row r="50" spans="1:73" ht="14.1" customHeight="1">
      <c r="B50" s="352"/>
      <c r="C50" s="4226" t="s">
        <v>296</v>
      </c>
      <c r="D50" s="4226"/>
      <c r="E50" s="4226"/>
      <c r="F50" s="4226"/>
      <c r="G50" s="4226"/>
      <c r="H50" s="4226"/>
      <c r="I50" s="4226"/>
      <c r="J50" s="4226"/>
      <c r="K50" s="4226"/>
      <c r="L50" s="4226"/>
      <c r="M50" s="4226"/>
      <c r="N50" s="4226"/>
      <c r="O50" s="4226"/>
      <c r="P50" s="4226"/>
      <c r="Q50" s="4226"/>
      <c r="R50" s="4226"/>
      <c r="S50" s="4226"/>
      <c r="T50" s="4226"/>
      <c r="U50" s="4226"/>
      <c r="V50" s="4226"/>
      <c r="W50" s="4226"/>
      <c r="X50" s="4226"/>
      <c r="Y50" s="4226"/>
      <c r="AA50" s="239"/>
      <c r="AB50" s="253"/>
      <c r="AC50" s="253"/>
      <c r="AD50" s="253"/>
      <c r="AE50" s="253"/>
      <c r="AF50" s="253"/>
      <c r="AG50" s="253"/>
      <c r="AH50" s="253"/>
      <c r="AI50" s="253"/>
      <c r="AJ50" s="253"/>
      <c r="AK50" s="253"/>
      <c r="AL50" s="159"/>
      <c r="AO50" s="2445" t="s">
        <v>144</v>
      </c>
      <c r="AP50" s="2445"/>
      <c r="AQ50" s="2445"/>
      <c r="AR50" s="2445"/>
      <c r="AS50" s="2445"/>
      <c r="AT50" s="2445"/>
      <c r="AU50" s="2445"/>
      <c r="AV50" s="2445"/>
      <c r="AW50" s="2445"/>
      <c r="AX50" s="2445"/>
      <c r="AY50" s="2445"/>
      <c r="AZ50" s="2445"/>
      <c r="BA50" s="2445"/>
      <c r="BB50" s="2445"/>
      <c r="BC50" s="2445"/>
      <c r="BD50" s="2445"/>
      <c r="BE50" s="2445"/>
      <c r="BF50" s="2445"/>
      <c r="BG50" s="2445"/>
      <c r="BH50" s="2445"/>
      <c r="BI50" s="2445"/>
      <c r="BJ50" s="2445"/>
      <c r="BK50" s="2445"/>
      <c r="BL50" s="2445"/>
      <c r="BM50" s="2445"/>
      <c r="BN50" s="2445"/>
      <c r="BO50" s="2445"/>
      <c r="BP50" s="2445"/>
      <c r="BQ50" s="2445"/>
      <c r="BR50" s="2445"/>
      <c r="BS50" s="2445"/>
      <c r="BT50" s="2445"/>
      <c r="BU50" s="2445"/>
    </row>
    <row r="51" spans="1:73" ht="14.1" customHeight="1">
      <c r="B51" s="1630" t="s">
        <v>451</v>
      </c>
      <c r="C51" s="1631"/>
      <c r="D51" s="1641" t="s">
        <v>1325</v>
      </c>
      <c r="E51" s="1641"/>
      <c r="F51" s="1641"/>
      <c r="G51" s="1641"/>
      <c r="H51" s="1641"/>
      <c r="I51" s="1641"/>
      <c r="J51" s="1641"/>
      <c r="K51" s="1641"/>
      <c r="L51" s="1641"/>
      <c r="M51" s="1641"/>
      <c r="N51" s="1641"/>
      <c r="O51" s="1641"/>
      <c r="P51" s="1641"/>
      <c r="Q51" s="1641"/>
      <c r="R51" s="1641"/>
      <c r="S51" s="1641"/>
      <c r="T51" s="1641"/>
      <c r="U51" s="1641"/>
      <c r="V51" s="1641"/>
      <c r="W51" s="1641"/>
      <c r="X51" s="1641"/>
      <c r="Y51" s="1641"/>
      <c r="AA51" s="239" t="s">
        <v>146</v>
      </c>
      <c r="AB51" s="1638" t="s">
        <v>1323</v>
      </c>
      <c r="AC51" s="1638"/>
      <c r="AD51" s="1638"/>
      <c r="AE51" s="1638"/>
      <c r="AF51" s="1638"/>
      <c r="AG51" s="1638"/>
      <c r="AH51" s="1638"/>
      <c r="AI51" s="1638"/>
      <c r="AJ51" s="1638"/>
      <c r="AK51" s="1638"/>
      <c r="AL51" s="159"/>
      <c r="AO51" s="1166"/>
      <c r="AP51" s="172"/>
      <c r="AQ51" s="172"/>
      <c r="AR51" s="172"/>
      <c r="AS51" s="172"/>
      <c r="AT51" s="172"/>
      <c r="AU51" s="172"/>
      <c r="AV51" s="172"/>
      <c r="AW51" s="172"/>
      <c r="AX51" s="172"/>
      <c r="AY51" s="172"/>
      <c r="AZ51" s="172"/>
      <c r="BA51" s="172"/>
      <c r="BB51" s="172"/>
      <c r="BC51" s="172"/>
      <c r="BD51" s="172"/>
      <c r="BE51" s="172"/>
      <c r="BF51" s="172"/>
      <c r="BG51" s="172"/>
      <c r="BH51" s="172"/>
      <c r="BI51" s="172"/>
      <c r="BJ51" s="172"/>
      <c r="BK51" s="172"/>
      <c r="BL51" s="172"/>
      <c r="BM51" s="172"/>
      <c r="BN51" s="172"/>
      <c r="BO51" s="172"/>
      <c r="BP51" s="172"/>
      <c r="BQ51" s="172"/>
      <c r="BR51" s="172"/>
      <c r="BS51" s="172"/>
      <c r="BT51" s="172"/>
      <c r="BU51" s="448"/>
    </row>
    <row r="52" spans="1:73" ht="14.1" customHeight="1">
      <c r="B52" s="1222"/>
      <c r="C52" s="984"/>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AA52" s="1223"/>
      <c r="AB52" s="1638"/>
      <c r="AC52" s="1638"/>
      <c r="AD52" s="1638"/>
      <c r="AE52" s="1638"/>
      <c r="AF52" s="1638"/>
      <c r="AG52" s="1638"/>
      <c r="AH52" s="1638"/>
      <c r="AI52" s="1638"/>
      <c r="AJ52" s="1638"/>
      <c r="AK52" s="1638"/>
      <c r="AL52" s="159"/>
      <c r="AO52" s="173" t="s">
        <v>15</v>
      </c>
      <c r="AP52" s="22" t="s">
        <v>1321</v>
      </c>
      <c r="AQ52" s="4"/>
      <c r="AR52" s="4"/>
      <c r="AS52" s="4"/>
      <c r="AT52" s="4"/>
      <c r="AU52" s="4"/>
      <c r="AV52" s="4"/>
      <c r="AW52" s="4"/>
      <c r="AX52" s="4"/>
      <c r="AY52" s="4"/>
      <c r="AZ52" s="4"/>
      <c r="BA52" s="4"/>
      <c r="BB52" s="4"/>
      <c r="BC52" s="4"/>
      <c r="BD52" s="4"/>
      <c r="BE52" s="4"/>
      <c r="BF52" s="4"/>
      <c r="BG52" s="4"/>
      <c r="BH52" s="4"/>
      <c r="BI52" s="4"/>
      <c r="BJ52" s="4"/>
      <c r="BK52" s="4"/>
      <c r="BL52" s="4"/>
      <c r="BM52" s="4"/>
      <c r="BN52" s="23"/>
      <c r="BO52" s="4"/>
      <c r="BP52" s="4"/>
      <c r="BQ52" s="4"/>
      <c r="BR52" s="4"/>
      <c r="BS52" s="4"/>
      <c r="BT52" s="4"/>
      <c r="BU52" s="39"/>
    </row>
    <row r="53" spans="1:73" ht="14.1" customHeight="1">
      <c r="B53" s="1214"/>
      <c r="C53" s="1215"/>
      <c r="D53" s="59"/>
      <c r="E53" s="59"/>
      <c r="F53" s="59"/>
      <c r="G53" s="59"/>
      <c r="H53" s="59"/>
      <c r="I53" s="59"/>
      <c r="J53" s="59"/>
      <c r="K53" s="59"/>
      <c r="L53" s="59"/>
      <c r="M53" s="59"/>
      <c r="N53" s="59"/>
      <c r="O53" s="59"/>
      <c r="P53" s="59"/>
      <c r="Q53" s="59"/>
      <c r="R53" s="59"/>
      <c r="S53" s="59"/>
      <c r="T53" s="59"/>
      <c r="U53" s="59"/>
      <c r="V53" s="59"/>
      <c r="W53" s="59"/>
      <c r="X53" s="59"/>
      <c r="Y53" s="59"/>
      <c r="AA53" s="1223"/>
      <c r="AB53" s="1638"/>
      <c r="AC53" s="1638"/>
      <c r="AD53" s="1638"/>
      <c r="AE53" s="1638"/>
      <c r="AF53" s="1638"/>
      <c r="AG53" s="1638"/>
      <c r="AH53" s="1638"/>
      <c r="AI53" s="1638"/>
      <c r="AJ53" s="1638"/>
      <c r="AK53" s="1638"/>
      <c r="AL53" s="159"/>
      <c r="AO53" s="174"/>
      <c r="AP53" s="4024" t="s">
        <v>1322</v>
      </c>
      <c r="AQ53" s="4024"/>
      <c r="AR53" s="4024"/>
      <c r="AS53" s="4024"/>
      <c r="AT53" s="4024"/>
      <c r="AU53" s="4024"/>
      <c r="AV53" s="4024"/>
      <c r="AW53" s="4024"/>
      <c r="AX53" s="4024"/>
      <c r="AY53" s="4024"/>
      <c r="AZ53" s="4024"/>
      <c r="BA53" s="4024"/>
      <c r="BB53" s="4024"/>
      <c r="BC53" s="4024"/>
      <c r="BD53" s="4024"/>
      <c r="BE53" s="4024"/>
      <c r="BF53" s="4024"/>
      <c r="BG53" s="4024"/>
      <c r="BH53" s="4024"/>
      <c r="BI53" s="4024"/>
      <c r="BJ53" s="4024"/>
      <c r="BK53" s="4024"/>
      <c r="BL53" s="4024"/>
      <c r="BM53" s="4024"/>
      <c r="BN53" s="4024"/>
      <c r="BO53" s="4024"/>
      <c r="BP53" s="4024"/>
      <c r="BQ53" s="4024"/>
      <c r="BR53" s="4024"/>
      <c r="BS53" s="4024"/>
      <c r="BT53" s="4024"/>
      <c r="BU53" s="449"/>
    </row>
    <row r="54" spans="1:73" ht="14.1" customHeight="1">
      <c r="B54" s="1630" t="s">
        <v>450</v>
      </c>
      <c r="C54" s="1631"/>
      <c r="D54" s="1641" t="s">
        <v>1324</v>
      </c>
      <c r="E54" s="1641"/>
      <c r="F54" s="1641"/>
      <c r="G54" s="1641"/>
      <c r="H54" s="1641"/>
      <c r="I54" s="1641"/>
      <c r="J54" s="1641"/>
      <c r="K54" s="1641"/>
      <c r="L54" s="1641"/>
      <c r="M54" s="1641"/>
      <c r="N54" s="1641"/>
      <c r="O54" s="1641"/>
      <c r="P54" s="1641"/>
      <c r="Q54" s="1641"/>
      <c r="R54" s="1641"/>
      <c r="S54" s="1641"/>
      <c r="T54" s="1641"/>
      <c r="U54" s="1641"/>
      <c r="V54" s="1641"/>
      <c r="W54" s="1641"/>
      <c r="X54" s="1641"/>
      <c r="Y54" s="1641"/>
      <c r="AA54" s="1223"/>
      <c r="AB54" s="1638"/>
      <c r="AC54" s="1638"/>
      <c r="AD54" s="1638"/>
      <c r="AE54" s="1638"/>
      <c r="AF54" s="1638"/>
      <c r="AG54" s="1638"/>
      <c r="AH54" s="1638"/>
      <c r="AI54" s="1638"/>
      <c r="AJ54" s="1638"/>
      <c r="AK54" s="1638"/>
      <c r="AL54" s="159"/>
      <c r="AO54" s="174"/>
      <c r="AP54" s="4024"/>
      <c r="AQ54" s="4024"/>
      <c r="AR54" s="4024"/>
      <c r="AS54" s="4024"/>
      <c r="AT54" s="4024"/>
      <c r="AU54" s="4024"/>
      <c r="AV54" s="4024"/>
      <c r="AW54" s="4024"/>
      <c r="AX54" s="4024"/>
      <c r="AY54" s="4024"/>
      <c r="AZ54" s="4024"/>
      <c r="BA54" s="4024"/>
      <c r="BB54" s="4024"/>
      <c r="BC54" s="4024"/>
      <c r="BD54" s="4024"/>
      <c r="BE54" s="4024"/>
      <c r="BF54" s="4024"/>
      <c r="BG54" s="4024"/>
      <c r="BH54" s="4024"/>
      <c r="BI54" s="4024"/>
      <c r="BJ54" s="4024"/>
      <c r="BK54" s="4024"/>
      <c r="BL54" s="4024"/>
      <c r="BM54" s="4024"/>
      <c r="BN54" s="4024"/>
      <c r="BO54" s="4024"/>
      <c r="BP54" s="4024"/>
      <c r="BQ54" s="4024"/>
      <c r="BR54" s="4024"/>
      <c r="BS54" s="4024"/>
      <c r="BT54" s="4024"/>
      <c r="BU54" s="449"/>
    </row>
    <row r="55" spans="1:73" ht="14.1" customHeight="1">
      <c r="B55" s="1224"/>
      <c r="C55" s="984"/>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AA55" s="1223"/>
      <c r="AB55" s="1638"/>
      <c r="AC55" s="1638"/>
      <c r="AD55" s="1638"/>
      <c r="AE55" s="1638"/>
      <c r="AF55" s="1638"/>
      <c r="AG55" s="1638"/>
      <c r="AH55" s="1638"/>
      <c r="AI55" s="1638"/>
      <c r="AJ55" s="1638"/>
      <c r="AK55" s="1638"/>
      <c r="AL55" s="159"/>
      <c r="AO55" s="174"/>
      <c r="AP55" s="4024"/>
      <c r="AQ55" s="4024"/>
      <c r="AR55" s="4024"/>
      <c r="AS55" s="4024"/>
      <c r="AT55" s="4024"/>
      <c r="AU55" s="4024"/>
      <c r="AV55" s="4024"/>
      <c r="AW55" s="4024"/>
      <c r="AX55" s="4024"/>
      <c r="AY55" s="4024"/>
      <c r="AZ55" s="4024"/>
      <c r="BA55" s="4024"/>
      <c r="BB55" s="4024"/>
      <c r="BC55" s="4024"/>
      <c r="BD55" s="4024"/>
      <c r="BE55" s="4024"/>
      <c r="BF55" s="4024"/>
      <c r="BG55" s="4024"/>
      <c r="BH55" s="4024"/>
      <c r="BI55" s="4024"/>
      <c r="BJ55" s="4024"/>
      <c r="BK55" s="4024"/>
      <c r="BL55" s="4024"/>
      <c r="BM55" s="4024"/>
      <c r="BN55" s="4024"/>
      <c r="BO55" s="4024"/>
      <c r="BP55" s="4024"/>
      <c r="BQ55" s="4024"/>
      <c r="BR55" s="4024"/>
      <c r="BS55" s="4024"/>
      <c r="BT55" s="4024"/>
      <c r="BU55" s="449"/>
    </row>
    <row r="56" spans="1:73" ht="14.1" customHeight="1">
      <c r="B56" s="17"/>
      <c r="AA56" s="184"/>
      <c r="AB56" s="1638"/>
      <c r="AC56" s="1638"/>
      <c r="AD56" s="1638"/>
      <c r="AE56" s="1638"/>
      <c r="AF56" s="1638"/>
      <c r="AG56" s="1638"/>
      <c r="AH56" s="1638"/>
      <c r="AI56" s="1638"/>
      <c r="AJ56" s="1638"/>
      <c r="AK56" s="1638"/>
      <c r="AL56" s="159"/>
      <c r="AO56" s="174"/>
      <c r="AP56" s="4024"/>
      <c r="AQ56" s="4024"/>
      <c r="AR56" s="4024"/>
      <c r="AS56" s="4024"/>
      <c r="AT56" s="4024"/>
      <c r="AU56" s="4024"/>
      <c r="AV56" s="4024"/>
      <c r="AW56" s="4024"/>
      <c r="AX56" s="4024"/>
      <c r="AY56" s="4024"/>
      <c r="AZ56" s="4024"/>
      <c r="BA56" s="4024"/>
      <c r="BB56" s="4024"/>
      <c r="BC56" s="4024"/>
      <c r="BD56" s="4024"/>
      <c r="BE56" s="4024"/>
      <c r="BF56" s="4024"/>
      <c r="BG56" s="4024"/>
      <c r="BH56" s="4024"/>
      <c r="BI56" s="4024"/>
      <c r="BJ56" s="4024"/>
      <c r="BK56" s="4024"/>
      <c r="BL56" s="4024"/>
      <c r="BM56" s="4024"/>
      <c r="BN56" s="4024"/>
      <c r="BO56" s="4024"/>
      <c r="BP56" s="4024"/>
      <c r="BQ56" s="4024"/>
      <c r="BR56" s="4024"/>
      <c r="BS56" s="4024"/>
      <c r="BT56" s="4024"/>
      <c r="BU56" s="449"/>
    </row>
    <row r="57" spans="1:73" ht="14.1" customHeight="1">
      <c r="B57" s="1630" t="s">
        <v>445</v>
      </c>
      <c r="C57" s="1631"/>
      <c r="D57" s="1641" t="s">
        <v>1326</v>
      </c>
      <c r="E57" s="1641"/>
      <c r="F57" s="1641"/>
      <c r="G57" s="1641"/>
      <c r="H57" s="1641"/>
      <c r="I57" s="1641"/>
      <c r="J57" s="1641"/>
      <c r="K57" s="1641"/>
      <c r="L57" s="1641"/>
      <c r="M57" s="1641"/>
      <c r="N57" s="1641"/>
      <c r="O57" s="1641"/>
      <c r="P57" s="1641"/>
      <c r="Q57" s="1641"/>
      <c r="R57" s="1641"/>
      <c r="S57" s="1641"/>
      <c r="T57" s="1641"/>
      <c r="U57" s="1641"/>
      <c r="V57" s="1641"/>
      <c r="W57" s="1641"/>
      <c r="X57" s="1641"/>
      <c r="Y57" s="1641"/>
      <c r="AA57" s="169"/>
      <c r="AB57" s="1638"/>
      <c r="AC57" s="1638"/>
      <c r="AD57" s="1638"/>
      <c r="AE57" s="1638"/>
      <c r="AF57" s="1638"/>
      <c r="AG57" s="1638"/>
      <c r="AH57" s="1638"/>
      <c r="AI57" s="1638"/>
      <c r="AJ57" s="1638"/>
      <c r="AK57" s="1638"/>
      <c r="AL57" s="159"/>
      <c r="AO57" s="174"/>
      <c r="AP57" s="4024"/>
      <c r="AQ57" s="4024"/>
      <c r="AR57" s="4024"/>
      <c r="AS57" s="4024"/>
      <c r="AT57" s="4024"/>
      <c r="AU57" s="4024"/>
      <c r="AV57" s="4024"/>
      <c r="AW57" s="4024"/>
      <c r="AX57" s="4024"/>
      <c r="AY57" s="4024"/>
      <c r="AZ57" s="4024"/>
      <c r="BA57" s="4024"/>
      <c r="BB57" s="4024"/>
      <c r="BC57" s="4024"/>
      <c r="BD57" s="4024"/>
      <c r="BE57" s="4024"/>
      <c r="BF57" s="4024"/>
      <c r="BG57" s="4024"/>
      <c r="BH57" s="4024"/>
      <c r="BI57" s="4024"/>
      <c r="BJ57" s="4024"/>
      <c r="BK57" s="4024"/>
      <c r="BL57" s="4024"/>
      <c r="BM57" s="4024"/>
      <c r="BN57" s="4024"/>
      <c r="BO57" s="4024"/>
      <c r="BP57" s="4024"/>
      <c r="BQ57" s="4024"/>
      <c r="BR57" s="4024"/>
      <c r="BS57" s="4024"/>
      <c r="BT57" s="4024"/>
      <c r="BU57" s="449"/>
    </row>
    <row r="58" spans="1:73" ht="14.1" customHeight="1">
      <c r="B58" s="1214"/>
      <c r="C58" s="1215"/>
      <c r="D58" s="1641"/>
      <c r="E58" s="1641"/>
      <c r="F58" s="1641"/>
      <c r="G58" s="1641"/>
      <c r="H58" s="1641"/>
      <c r="I58" s="1641"/>
      <c r="J58" s="1641"/>
      <c r="K58" s="1641"/>
      <c r="L58" s="1641"/>
      <c r="M58" s="1641"/>
      <c r="N58" s="1641"/>
      <c r="O58" s="1641"/>
      <c r="P58" s="1641"/>
      <c r="Q58" s="1641"/>
      <c r="R58" s="1641"/>
      <c r="S58" s="1641"/>
      <c r="T58" s="1641"/>
      <c r="U58" s="1641"/>
      <c r="V58" s="1641"/>
      <c r="W58" s="1641"/>
      <c r="X58" s="1641"/>
      <c r="Y58" s="1641"/>
      <c r="AA58" s="169"/>
      <c r="AB58" s="1638"/>
      <c r="AC58" s="1638"/>
      <c r="AD58" s="1638"/>
      <c r="AE58" s="1638"/>
      <c r="AF58" s="1638"/>
      <c r="AG58" s="1638"/>
      <c r="AH58" s="1638"/>
      <c r="AI58" s="1638"/>
      <c r="AJ58" s="1638"/>
      <c r="AK58" s="1638"/>
      <c r="AL58" s="159"/>
      <c r="AO58" s="174"/>
      <c r="AP58" s="4024"/>
      <c r="AQ58" s="4024"/>
      <c r="AR58" s="4024"/>
      <c r="AS58" s="4024"/>
      <c r="AT58" s="4024"/>
      <c r="AU58" s="4024"/>
      <c r="AV58" s="4024"/>
      <c r="AW58" s="4024"/>
      <c r="AX58" s="4024"/>
      <c r="AY58" s="4024"/>
      <c r="AZ58" s="4024"/>
      <c r="BA58" s="4024"/>
      <c r="BB58" s="4024"/>
      <c r="BC58" s="4024"/>
      <c r="BD58" s="4024"/>
      <c r="BE58" s="4024"/>
      <c r="BF58" s="4024"/>
      <c r="BG58" s="4024"/>
      <c r="BH58" s="4024"/>
      <c r="BI58" s="4024"/>
      <c r="BJ58" s="4024"/>
      <c r="BK58" s="4024"/>
      <c r="BL58" s="4024"/>
      <c r="BM58" s="4024"/>
      <c r="BN58" s="4024"/>
      <c r="BO58" s="4024"/>
      <c r="BP58" s="4024"/>
      <c r="BQ58" s="4024"/>
      <c r="BR58" s="4024"/>
      <c r="BS58" s="4024"/>
      <c r="BT58" s="4024"/>
      <c r="BU58" s="449"/>
    </row>
    <row r="59" spans="1:73" ht="14.1" customHeight="1">
      <c r="A59" s="245"/>
      <c r="B59" s="14"/>
      <c r="D59" s="245"/>
      <c r="E59" s="245"/>
      <c r="F59" s="245"/>
      <c r="G59" s="245"/>
      <c r="H59" s="245"/>
      <c r="I59" s="245"/>
      <c r="J59" s="245"/>
      <c r="K59" s="245"/>
      <c r="L59" s="245"/>
      <c r="M59" s="245"/>
      <c r="N59" s="245"/>
      <c r="O59" s="245"/>
      <c r="P59" s="245"/>
      <c r="Q59" s="245"/>
      <c r="R59" s="245"/>
      <c r="T59" s="245"/>
      <c r="U59" s="245"/>
      <c r="V59" s="245"/>
      <c r="W59" s="245"/>
      <c r="X59" s="245"/>
      <c r="Y59" s="245"/>
      <c r="Z59" s="34"/>
      <c r="AA59" s="213"/>
      <c r="AB59" s="1638"/>
      <c r="AC59" s="1638"/>
      <c r="AD59" s="1638"/>
      <c r="AE59" s="1638"/>
      <c r="AF59" s="1638"/>
      <c r="AG59" s="1638"/>
      <c r="AH59" s="1638"/>
      <c r="AI59" s="1638"/>
      <c r="AJ59" s="1638"/>
      <c r="AK59" s="1638"/>
      <c r="AL59" s="25"/>
      <c r="AO59" s="174"/>
      <c r="AP59" s="4024"/>
      <c r="AQ59" s="4024"/>
      <c r="AR59" s="4024"/>
      <c r="AS59" s="4024"/>
      <c r="AT59" s="4024"/>
      <c r="AU59" s="4024"/>
      <c r="AV59" s="4024"/>
      <c r="AW59" s="4024"/>
      <c r="AX59" s="4024"/>
      <c r="AY59" s="4024"/>
      <c r="AZ59" s="4024"/>
      <c r="BA59" s="4024"/>
      <c r="BB59" s="4024"/>
      <c r="BC59" s="4024"/>
      <c r="BD59" s="4024"/>
      <c r="BE59" s="4024"/>
      <c r="BF59" s="4024"/>
      <c r="BG59" s="4024"/>
      <c r="BH59" s="4024"/>
      <c r="BI59" s="4024"/>
      <c r="BJ59" s="4024"/>
      <c r="BK59" s="4024"/>
      <c r="BL59" s="4024"/>
      <c r="BM59" s="4024"/>
      <c r="BN59" s="4024"/>
      <c r="BO59" s="4024"/>
      <c r="BP59" s="4024"/>
      <c r="BQ59" s="4024"/>
      <c r="BR59" s="4024"/>
      <c r="BS59" s="4024"/>
      <c r="BT59" s="4024"/>
      <c r="BU59" s="449"/>
    </row>
    <row r="60" spans="1:73" ht="14.1" customHeight="1">
      <c r="A60" s="245"/>
      <c r="B60" s="1630" t="s">
        <v>462</v>
      </c>
      <c r="C60" s="1631"/>
      <c r="D60" s="1641" t="s">
        <v>1327</v>
      </c>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34"/>
      <c r="AA60" s="213" t="s">
        <v>124</v>
      </c>
      <c r="AB60" s="4228" t="s">
        <v>1320</v>
      </c>
      <c r="AC60" s="4228"/>
      <c r="AD60" s="4228"/>
      <c r="AE60" s="4228"/>
      <c r="AF60" s="4228"/>
      <c r="AG60" s="4228"/>
      <c r="AH60" s="4228"/>
      <c r="AI60" s="4228"/>
      <c r="AJ60" s="4228"/>
      <c r="AK60" s="4228"/>
      <c r="AL60" s="25"/>
      <c r="AO60" s="174"/>
      <c r="AP60" s="4024"/>
      <c r="AQ60" s="4024"/>
      <c r="AR60" s="4024"/>
      <c r="AS60" s="4024"/>
      <c r="AT60" s="4024"/>
      <c r="AU60" s="4024"/>
      <c r="AV60" s="4024"/>
      <c r="AW60" s="4024"/>
      <c r="AX60" s="4024"/>
      <c r="AY60" s="4024"/>
      <c r="AZ60" s="4024"/>
      <c r="BA60" s="4024"/>
      <c r="BB60" s="4024"/>
      <c r="BC60" s="4024"/>
      <c r="BD60" s="4024"/>
      <c r="BE60" s="4024"/>
      <c r="BF60" s="4024"/>
      <c r="BG60" s="4024"/>
      <c r="BH60" s="4024"/>
      <c r="BI60" s="4024"/>
      <c r="BJ60" s="4024"/>
      <c r="BK60" s="4024"/>
      <c r="BL60" s="4024"/>
      <c r="BM60" s="4024"/>
      <c r="BN60" s="4024"/>
      <c r="BO60" s="4024"/>
      <c r="BP60" s="4024"/>
      <c r="BQ60" s="4024"/>
      <c r="BR60" s="4024"/>
      <c r="BS60" s="4024"/>
      <c r="BT60" s="4024"/>
      <c r="BU60" s="449"/>
    </row>
    <row r="61" spans="1:73" ht="14.1" customHeight="1">
      <c r="B61" s="1222"/>
      <c r="C61" s="1225"/>
      <c r="D61" s="1641"/>
      <c r="E61" s="1641"/>
      <c r="F61" s="1641"/>
      <c r="G61" s="1641"/>
      <c r="H61" s="1641"/>
      <c r="I61" s="1641"/>
      <c r="J61" s="1641"/>
      <c r="K61" s="1641"/>
      <c r="L61" s="1641"/>
      <c r="M61" s="1641"/>
      <c r="N61" s="1641"/>
      <c r="O61" s="1641"/>
      <c r="P61" s="1641"/>
      <c r="Q61" s="1641"/>
      <c r="R61" s="1641"/>
      <c r="S61" s="1641"/>
      <c r="T61" s="1641"/>
      <c r="U61" s="1641"/>
      <c r="V61" s="1641"/>
      <c r="W61" s="1641"/>
      <c r="X61" s="1641"/>
      <c r="Y61" s="1641"/>
      <c r="Z61" s="15"/>
      <c r="AA61" s="495"/>
      <c r="AB61" s="4228"/>
      <c r="AC61" s="4228"/>
      <c r="AD61" s="4228"/>
      <c r="AE61" s="4228"/>
      <c r="AF61" s="4228"/>
      <c r="AG61" s="4228"/>
      <c r="AH61" s="4228"/>
      <c r="AI61" s="4228"/>
      <c r="AJ61" s="4228"/>
      <c r="AK61" s="4228"/>
      <c r="AL61" s="16"/>
      <c r="AO61" s="174"/>
      <c r="AP61" s="4024"/>
      <c r="AQ61" s="4024"/>
      <c r="AR61" s="4024"/>
      <c r="AS61" s="4024"/>
      <c r="AT61" s="4024"/>
      <c r="AU61" s="4024"/>
      <c r="AV61" s="4024"/>
      <c r="AW61" s="4024"/>
      <c r="AX61" s="4024"/>
      <c r="AY61" s="4024"/>
      <c r="AZ61" s="4024"/>
      <c r="BA61" s="4024"/>
      <c r="BB61" s="4024"/>
      <c r="BC61" s="4024"/>
      <c r="BD61" s="4024"/>
      <c r="BE61" s="4024"/>
      <c r="BF61" s="4024"/>
      <c r="BG61" s="4024"/>
      <c r="BH61" s="4024"/>
      <c r="BI61" s="4024"/>
      <c r="BJ61" s="4024"/>
      <c r="BK61" s="4024"/>
      <c r="BL61" s="4024"/>
      <c r="BM61" s="4024"/>
      <c r="BN61" s="4024"/>
      <c r="BO61" s="4024"/>
      <c r="BP61" s="4024"/>
      <c r="BQ61" s="4024"/>
      <c r="BR61" s="4024"/>
      <c r="BS61" s="4024"/>
      <c r="BT61" s="4024"/>
      <c r="BU61" s="449"/>
    </row>
    <row r="62" spans="1:73" ht="9" customHeight="1" thickBot="1">
      <c r="B62" s="161"/>
      <c r="C62" s="8"/>
      <c r="D62" s="8"/>
      <c r="E62" s="8"/>
      <c r="F62" s="8"/>
      <c r="G62" s="8"/>
      <c r="H62" s="8"/>
      <c r="I62" s="8"/>
      <c r="J62" s="8"/>
      <c r="K62" s="8"/>
      <c r="L62" s="8"/>
      <c r="M62" s="8"/>
      <c r="N62" s="8"/>
      <c r="O62" s="8"/>
      <c r="P62" s="8"/>
      <c r="Q62" s="8"/>
      <c r="R62" s="8"/>
      <c r="S62" s="8"/>
      <c r="T62" s="8"/>
      <c r="U62" s="8"/>
      <c r="V62" s="8"/>
      <c r="W62" s="8"/>
      <c r="X62" s="8"/>
      <c r="Y62" s="8"/>
      <c r="Z62" s="8"/>
      <c r="AA62" s="162"/>
      <c r="AB62" s="8"/>
      <c r="AC62" s="8"/>
      <c r="AD62" s="8"/>
      <c r="AE62" s="8"/>
      <c r="AF62" s="8"/>
      <c r="AG62" s="8"/>
      <c r="AH62" s="8"/>
      <c r="AI62" s="8"/>
      <c r="AJ62" s="8"/>
      <c r="AK62" s="8"/>
      <c r="AL62" s="607"/>
      <c r="AO62" s="1226"/>
      <c r="AP62" s="4227"/>
      <c r="AQ62" s="4227"/>
      <c r="AR62" s="4227"/>
      <c r="AS62" s="4227"/>
      <c r="AT62" s="4227"/>
      <c r="AU62" s="4227"/>
      <c r="AV62" s="4227"/>
      <c r="AW62" s="4227"/>
      <c r="AX62" s="4227"/>
      <c r="AY62" s="4227"/>
      <c r="AZ62" s="4227"/>
      <c r="BA62" s="4227"/>
      <c r="BB62" s="4227"/>
      <c r="BC62" s="4227"/>
      <c r="BD62" s="4227"/>
      <c r="BE62" s="4227"/>
      <c r="BF62" s="4227"/>
      <c r="BG62" s="4227"/>
      <c r="BH62" s="4227"/>
      <c r="BI62" s="4227"/>
      <c r="BJ62" s="4227"/>
      <c r="BK62" s="4227"/>
      <c r="BL62" s="4227"/>
      <c r="BM62" s="4227"/>
      <c r="BN62" s="4227"/>
      <c r="BO62" s="4227"/>
      <c r="BP62" s="4227"/>
      <c r="BQ62" s="4227"/>
      <c r="BR62" s="4227"/>
      <c r="BS62" s="4227"/>
      <c r="BT62" s="4227"/>
      <c r="BU62" s="471"/>
    </row>
    <row r="63" spans="1:73" ht="9.75" customHeight="1"/>
    <row r="73" spans="1:1">
      <c r="A73" s="245"/>
    </row>
    <row r="75" spans="1:1" ht="14.1" customHeight="1"/>
  </sheetData>
  <sheetProtection algorithmName="SHA-512" hashValue="DcsY+Rpef4pjr1ealD0r+ZHL8PIKBuWOEyWG55NfqOFHDYJ6XsussXJEhViozViWZR+Yw2RLuuHfvi/il87nUQ==" saltValue="mONJGosDFZhqKXH0OYEMSw==" spinCount="100000" sheet="1" objects="1" scenarios="1"/>
  <mergeCells count="60">
    <mergeCell ref="E46:Y46"/>
    <mergeCell ref="F47:AJ48"/>
    <mergeCell ref="C50:Y50"/>
    <mergeCell ref="AO50:BU50"/>
    <mergeCell ref="B51:C51"/>
    <mergeCell ref="D51:Y52"/>
    <mergeCell ref="AB51:AK59"/>
    <mergeCell ref="AP53:BT62"/>
    <mergeCell ref="B54:C54"/>
    <mergeCell ref="D54:Y55"/>
    <mergeCell ref="B57:C57"/>
    <mergeCell ref="D57:Y58"/>
    <mergeCell ref="B60:C60"/>
    <mergeCell ref="D60:Y61"/>
    <mergeCell ref="AB60:AK61"/>
    <mergeCell ref="B42:C42"/>
    <mergeCell ref="D42:Y43"/>
    <mergeCell ref="AB42:AK43"/>
    <mergeCell ref="AP43:BT45"/>
    <mergeCell ref="H44:I44"/>
    <mergeCell ref="J44:K44"/>
    <mergeCell ref="M44:N44"/>
    <mergeCell ref="O44:P44"/>
    <mergeCell ref="AB44:AK44"/>
    <mergeCell ref="AB45:AK45"/>
    <mergeCell ref="E30:Y30"/>
    <mergeCell ref="F31:AJ33"/>
    <mergeCell ref="AP31:BT41"/>
    <mergeCell ref="B35:C35"/>
    <mergeCell ref="D35:Y36"/>
    <mergeCell ref="AB35:AK38"/>
    <mergeCell ref="E38:Y38"/>
    <mergeCell ref="F39:AJ40"/>
    <mergeCell ref="AB22:AK23"/>
    <mergeCell ref="E23:Y23"/>
    <mergeCell ref="F24:AJ26"/>
    <mergeCell ref="B28:C28"/>
    <mergeCell ref="D28:Y29"/>
    <mergeCell ref="AB28:AK29"/>
    <mergeCell ref="C19:Y19"/>
    <mergeCell ref="B20:C20"/>
    <mergeCell ref="D20:Y20"/>
    <mergeCell ref="AB20:AK21"/>
    <mergeCell ref="F21:L21"/>
    <mergeCell ref="M21:N21"/>
    <mergeCell ref="P21:Q21"/>
    <mergeCell ref="S21:T21"/>
    <mergeCell ref="B10:C10"/>
    <mergeCell ref="D10:Y12"/>
    <mergeCell ref="AB10:AK11"/>
    <mergeCell ref="AB12:AK17"/>
    <mergeCell ref="B14:C14"/>
    <mergeCell ref="D14:Y17"/>
    <mergeCell ref="B17:C17"/>
    <mergeCell ref="C9:Y9"/>
    <mergeCell ref="A1:AL1"/>
    <mergeCell ref="B3:Z3"/>
    <mergeCell ref="AA3:AL3"/>
    <mergeCell ref="E5:Z5"/>
    <mergeCell ref="F6:AJ7"/>
  </mergeCells>
  <phoneticPr fontId="4"/>
  <conditionalFormatting sqref="F6">
    <cfRule type="containsBlanks" dxfId="31" priority="7">
      <formula>LEN(TRIM(F6))=0</formula>
    </cfRule>
  </conditionalFormatting>
  <conditionalFormatting sqref="F24:F25">
    <cfRule type="containsBlanks" dxfId="30" priority="6">
      <formula>LEN(TRIM(F24))=0</formula>
    </cfRule>
  </conditionalFormatting>
  <conditionalFormatting sqref="F31:F32">
    <cfRule type="containsBlanks" dxfId="29" priority="5">
      <formula>LEN(TRIM(F31))=0</formula>
    </cfRule>
  </conditionalFormatting>
  <conditionalFormatting sqref="F39">
    <cfRule type="containsBlanks" dxfId="28" priority="4">
      <formula>LEN(TRIM(F39))=0</formula>
    </cfRule>
  </conditionalFormatting>
  <conditionalFormatting sqref="F47">
    <cfRule type="containsBlanks" dxfId="27" priority="1">
      <formula>LEN(TRIM(F47))=0</formula>
    </cfRule>
  </conditionalFormatting>
  <conditionalFormatting sqref="H44:I44">
    <cfRule type="containsBlanks" dxfId="26" priority="3">
      <formula>LEN(TRIM(H44))=0</formula>
    </cfRule>
  </conditionalFormatting>
  <conditionalFormatting sqref="J44:K44 M44:N44">
    <cfRule type="containsBlanks" dxfId="25" priority="2">
      <formula>LEN(TRIM(J44))=0</formula>
    </cfRule>
  </conditionalFormatting>
  <conditionalFormatting sqref="M21 P21 S21">
    <cfRule type="containsBlanks" dxfId="24" priority="8">
      <formula>LEN(TRIM(M21))=0</formula>
    </cfRule>
  </conditionalFormatting>
  <dataValidations count="1">
    <dataValidation type="list" allowBlank="1" showInputMessage="1" showErrorMessage="1" sqref="H44:I44" xr:uid="{7DD0E39F-D0F7-4D69-B863-B4BFA2FC3BC8}">
      <formula1>"　,平成,令和"</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72161" r:id="rId4" name="Check Box 1">
              <controlPr defaultSize="0" autoFill="0" autoLine="0" autoPict="0">
                <anchor moveWithCells="1">
                  <from>
                    <xdr:col>2</xdr:col>
                    <xdr:colOff>161925</xdr:colOff>
                    <xdr:row>19</xdr:row>
                    <xdr:rowOff>142875</xdr:rowOff>
                  </from>
                  <to>
                    <xdr:col>6</xdr:col>
                    <xdr:colOff>0</xdr:colOff>
                    <xdr:row>21</xdr:row>
                    <xdr:rowOff>0</xdr:rowOff>
                  </to>
                </anchor>
              </controlPr>
            </control>
          </mc:Choice>
        </mc:AlternateContent>
        <mc:AlternateContent xmlns:mc="http://schemas.openxmlformats.org/markup-compatibility/2006">
          <mc:Choice Requires="x14">
            <control shapeId="1372162" r:id="rId5" name="Check Box 2">
              <controlPr defaultSize="0" autoFill="0" autoLine="0" autoPict="0">
                <anchor moveWithCells="1">
                  <from>
                    <xdr:col>21</xdr:col>
                    <xdr:colOff>152400</xdr:colOff>
                    <xdr:row>19</xdr:row>
                    <xdr:rowOff>142875</xdr:rowOff>
                  </from>
                  <to>
                    <xdr:col>26</xdr:col>
                    <xdr:colOff>47625</xdr:colOff>
                    <xdr:row>21</xdr:row>
                    <xdr:rowOff>0</xdr:rowOff>
                  </to>
                </anchor>
              </controlPr>
            </control>
          </mc:Choice>
        </mc:AlternateContent>
        <mc:AlternateContent xmlns:mc="http://schemas.openxmlformats.org/markup-compatibility/2006">
          <mc:Choice Requires="x14">
            <control shapeId="1372163" r:id="rId6" name="Check Box 3">
              <controlPr defaultSize="0" autoFill="0" autoLine="0" autoPict="0">
                <anchor moveWithCells="1">
                  <from>
                    <xdr:col>17</xdr:col>
                    <xdr:colOff>161925</xdr:colOff>
                    <xdr:row>28</xdr:row>
                    <xdr:rowOff>0</xdr:rowOff>
                  </from>
                  <to>
                    <xdr:col>20</xdr:col>
                    <xdr:colOff>180975</xdr:colOff>
                    <xdr:row>29</xdr:row>
                    <xdr:rowOff>9525</xdr:rowOff>
                  </to>
                </anchor>
              </controlPr>
            </control>
          </mc:Choice>
        </mc:AlternateContent>
        <mc:AlternateContent xmlns:mc="http://schemas.openxmlformats.org/markup-compatibility/2006">
          <mc:Choice Requires="x14">
            <control shapeId="1372164" r:id="rId7" name="Check Box 4">
              <controlPr defaultSize="0" autoFill="0" autoLine="0" autoPict="0">
                <anchor moveWithCells="1">
                  <from>
                    <xdr:col>21</xdr:col>
                    <xdr:colOff>38100</xdr:colOff>
                    <xdr:row>28</xdr:row>
                    <xdr:rowOff>0</xdr:rowOff>
                  </from>
                  <to>
                    <xdr:col>24</xdr:col>
                    <xdr:colOff>57150</xdr:colOff>
                    <xdr:row>29</xdr:row>
                    <xdr:rowOff>0</xdr:rowOff>
                  </to>
                </anchor>
              </controlPr>
            </control>
          </mc:Choice>
        </mc:AlternateContent>
        <mc:AlternateContent xmlns:mc="http://schemas.openxmlformats.org/markup-compatibility/2006">
          <mc:Choice Requires="x14">
            <control shapeId="1372165" r:id="rId8" name="Check Box 7">
              <controlPr defaultSize="0" autoFill="0" autoLine="0" autoPict="0">
                <anchor moveWithCells="1">
                  <from>
                    <xdr:col>2</xdr:col>
                    <xdr:colOff>161925</xdr:colOff>
                    <xdr:row>43</xdr:row>
                    <xdr:rowOff>0</xdr:rowOff>
                  </from>
                  <to>
                    <xdr:col>6</xdr:col>
                    <xdr:colOff>104775</xdr:colOff>
                    <xdr:row>44</xdr:row>
                    <xdr:rowOff>9525</xdr:rowOff>
                  </to>
                </anchor>
              </controlPr>
            </control>
          </mc:Choice>
        </mc:AlternateContent>
        <mc:AlternateContent xmlns:mc="http://schemas.openxmlformats.org/markup-compatibility/2006">
          <mc:Choice Requires="x14">
            <control shapeId="1372166" r:id="rId9" name="Check Box 8">
              <controlPr defaultSize="0" autoFill="0" autoLine="0" autoPict="0">
                <anchor moveWithCells="1">
                  <from>
                    <xdr:col>17</xdr:col>
                    <xdr:colOff>114300</xdr:colOff>
                    <xdr:row>42</xdr:row>
                    <xdr:rowOff>161925</xdr:rowOff>
                  </from>
                  <to>
                    <xdr:col>21</xdr:col>
                    <xdr:colOff>66675</xdr:colOff>
                    <xdr:row>43</xdr:row>
                    <xdr:rowOff>171450</xdr:rowOff>
                  </to>
                </anchor>
              </controlPr>
            </control>
          </mc:Choice>
        </mc:AlternateContent>
        <mc:AlternateContent xmlns:mc="http://schemas.openxmlformats.org/markup-compatibility/2006">
          <mc:Choice Requires="x14">
            <control shapeId="1372167" r:id="rId10" name="Check Box 23">
              <controlPr defaultSize="0" autoFill="0" autoLine="0" autoPict="0">
                <anchor moveWithCells="1">
                  <from>
                    <xdr:col>21</xdr:col>
                    <xdr:colOff>142875</xdr:colOff>
                    <xdr:row>42</xdr:row>
                    <xdr:rowOff>161925</xdr:rowOff>
                  </from>
                  <to>
                    <xdr:col>25</xdr:col>
                    <xdr:colOff>95250</xdr:colOff>
                    <xdr:row>43</xdr:row>
                    <xdr:rowOff>171450</xdr:rowOff>
                  </to>
                </anchor>
              </controlPr>
            </control>
          </mc:Choice>
        </mc:AlternateContent>
        <mc:AlternateContent xmlns:mc="http://schemas.openxmlformats.org/markup-compatibility/2006">
          <mc:Choice Requires="x14">
            <control shapeId="1372168" r:id="rId11" name="Check Box 8">
              <controlPr defaultSize="0" autoFill="0" autoLine="0" autoPict="0">
                <anchor moveWithCells="1">
                  <from>
                    <xdr:col>17</xdr:col>
                    <xdr:colOff>161925</xdr:colOff>
                    <xdr:row>35</xdr:row>
                    <xdr:rowOff>9525</xdr:rowOff>
                  </from>
                  <to>
                    <xdr:col>20</xdr:col>
                    <xdr:colOff>180975</xdr:colOff>
                    <xdr:row>36</xdr:row>
                    <xdr:rowOff>19050</xdr:rowOff>
                  </to>
                </anchor>
              </controlPr>
            </control>
          </mc:Choice>
        </mc:AlternateContent>
        <mc:AlternateContent xmlns:mc="http://schemas.openxmlformats.org/markup-compatibility/2006">
          <mc:Choice Requires="x14">
            <control shapeId="1372169" r:id="rId12" name="Check Box 9">
              <controlPr defaultSize="0" autoFill="0" autoLine="0" autoPict="0">
                <anchor moveWithCells="1">
                  <from>
                    <xdr:col>21</xdr:col>
                    <xdr:colOff>38100</xdr:colOff>
                    <xdr:row>35</xdr:row>
                    <xdr:rowOff>9525</xdr:rowOff>
                  </from>
                  <to>
                    <xdr:col>24</xdr:col>
                    <xdr:colOff>57150</xdr:colOff>
                    <xdr:row>36</xdr:row>
                    <xdr:rowOff>9525</xdr:rowOff>
                  </to>
                </anchor>
              </controlPr>
            </control>
          </mc:Choice>
        </mc:AlternateContent>
        <mc:AlternateContent xmlns:mc="http://schemas.openxmlformats.org/markup-compatibility/2006">
          <mc:Choice Requires="x14">
            <control shapeId="1372170" r:id="rId13" name="Check Box 10">
              <controlPr defaultSize="0" autoFill="0" autoLine="0" autoPict="0">
                <anchor moveWithCells="1" sizeWithCells="1">
                  <from>
                    <xdr:col>18</xdr:col>
                    <xdr:colOff>161925</xdr:colOff>
                    <xdr:row>10</xdr:row>
                    <xdr:rowOff>142875</xdr:rowOff>
                  </from>
                  <to>
                    <xdr:col>21</xdr:col>
                    <xdr:colOff>180975</xdr:colOff>
                    <xdr:row>12</xdr:row>
                    <xdr:rowOff>0</xdr:rowOff>
                  </to>
                </anchor>
              </controlPr>
            </control>
          </mc:Choice>
        </mc:AlternateContent>
        <mc:AlternateContent xmlns:mc="http://schemas.openxmlformats.org/markup-compatibility/2006">
          <mc:Choice Requires="x14">
            <control shapeId="1372171" r:id="rId14" name="Check Box 11">
              <controlPr defaultSize="0" autoFill="0" autoLine="0" autoPict="0">
                <anchor moveWithCells="1" sizeWithCells="1">
                  <from>
                    <xdr:col>22</xdr:col>
                    <xdr:colOff>38100</xdr:colOff>
                    <xdr:row>10</xdr:row>
                    <xdr:rowOff>142875</xdr:rowOff>
                  </from>
                  <to>
                    <xdr:col>25</xdr:col>
                    <xdr:colOff>57150</xdr:colOff>
                    <xdr:row>11</xdr:row>
                    <xdr:rowOff>161925</xdr:rowOff>
                  </to>
                </anchor>
              </controlPr>
            </control>
          </mc:Choice>
        </mc:AlternateContent>
        <mc:AlternateContent xmlns:mc="http://schemas.openxmlformats.org/markup-compatibility/2006">
          <mc:Choice Requires="x14">
            <control shapeId="1372172" r:id="rId15" name="Check Box 12">
              <controlPr defaultSize="0" autoFill="0" autoLine="0" autoPict="0">
                <anchor moveWithCells="1" sizeWithCells="1">
                  <from>
                    <xdr:col>18</xdr:col>
                    <xdr:colOff>161925</xdr:colOff>
                    <xdr:row>15</xdr:row>
                    <xdr:rowOff>133350</xdr:rowOff>
                  </from>
                  <to>
                    <xdr:col>21</xdr:col>
                    <xdr:colOff>180975</xdr:colOff>
                    <xdr:row>16</xdr:row>
                    <xdr:rowOff>161925</xdr:rowOff>
                  </to>
                </anchor>
              </controlPr>
            </control>
          </mc:Choice>
        </mc:AlternateContent>
        <mc:AlternateContent xmlns:mc="http://schemas.openxmlformats.org/markup-compatibility/2006">
          <mc:Choice Requires="x14">
            <control shapeId="1372173" r:id="rId16" name="Check Box 13">
              <controlPr defaultSize="0" autoFill="0" autoLine="0" autoPict="0">
                <anchor moveWithCells="1" sizeWithCells="1">
                  <from>
                    <xdr:col>22</xdr:col>
                    <xdr:colOff>38100</xdr:colOff>
                    <xdr:row>15</xdr:row>
                    <xdr:rowOff>133350</xdr:rowOff>
                  </from>
                  <to>
                    <xdr:col>25</xdr:col>
                    <xdr:colOff>57150</xdr:colOff>
                    <xdr:row>16</xdr:row>
                    <xdr:rowOff>152400</xdr:rowOff>
                  </to>
                </anchor>
              </controlPr>
            </control>
          </mc:Choice>
        </mc:AlternateContent>
        <mc:AlternateContent xmlns:mc="http://schemas.openxmlformats.org/markup-compatibility/2006">
          <mc:Choice Requires="x14">
            <control shapeId="1372174" r:id="rId17" name="Check Box 14">
              <controlPr defaultSize="0" autoFill="0" autoLine="0" autoPict="0">
                <anchor moveWithCells="1">
                  <from>
                    <xdr:col>17</xdr:col>
                    <xdr:colOff>171450</xdr:colOff>
                    <xdr:row>50</xdr:row>
                    <xdr:rowOff>161925</xdr:rowOff>
                  </from>
                  <to>
                    <xdr:col>21</xdr:col>
                    <xdr:colOff>9525</xdr:colOff>
                    <xdr:row>52</xdr:row>
                    <xdr:rowOff>19050</xdr:rowOff>
                  </to>
                </anchor>
              </controlPr>
            </control>
          </mc:Choice>
        </mc:AlternateContent>
        <mc:AlternateContent xmlns:mc="http://schemas.openxmlformats.org/markup-compatibility/2006">
          <mc:Choice Requires="x14">
            <control shapeId="1372175" r:id="rId18" name="Check Box 15">
              <controlPr defaultSize="0" autoFill="0" autoLine="0" autoPict="0">
                <anchor moveWithCells="1">
                  <from>
                    <xdr:col>21</xdr:col>
                    <xdr:colOff>47625</xdr:colOff>
                    <xdr:row>50</xdr:row>
                    <xdr:rowOff>161925</xdr:rowOff>
                  </from>
                  <to>
                    <xdr:col>24</xdr:col>
                    <xdr:colOff>66675</xdr:colOff>
                    <xdr:row>52</xdr:row>
                    <xdr:rowOff>9525</xdr:rowOff>
                  </to>
                </anchor>
              </controlPr>
            </control>
          </mc:Choice>
        </mc:AlternateContent>
        <mc:AlternateContent xmlns:mc="http://schemas.openxmlformats.org/markup-compatibility/2006">
          <mc:Choice Requires="x14">
            <control shapeId="1372176" r:id="rId19" name="Check Box 16">
              <controlPr defaultSize="0" autoFill="0" autoLine="0" autoPict="0">
                <anchor moveWithCells="1" sizeWithCells="1">
                  <from>
                    <xdr:col>17</xdr:col>
                    <xdr:colOff>171450</xdr:colOff>
                    <xdr:row>53</xdr:row>
                    <xdr:rowOff>152400</xdr:rowOff>
                  </from>
                  <to>
                    <xdr:col>21</xdr:col>
                    <xdr:colOff>9525</xdr:colOff>
                    <xdr:row>55</xdr:row>
                    <xdr:rowOff>38100</xdr:rowOff>
                  </to>
                </anchor>
              </controlPr>
            </control>
          </mc:Choice>
        </mc:AlternateContent>
        <mc:AlternateContent xmlns:mc="http://schemas.openxmlformats.org/markup-compatibility/2006">
          <mc:Choice Requires="x14">
            <control shapeId="1372177" r:id="rId20" name="Check Box 17">
              <controlPr defaultSize="0" autoFill="0" autoLine="0" autoPict="0">
                <anchor moveWithCells="1" sizeWithCells="1">
                  <from>
                    <xdr:col>21</xdr:col>
                    <xdr:colOff>47625</xdr:colOff>
                    <xdr:row>53</xdr:row>
                    <xdr:rowOff>152400</xdr:rowOff>
                  </from>
                  <to>
                    <xdr:col>24</xdr:col>
                    <xdr:colOff>66675</xdr:colOff>
                    <xdr:row>55</xdr:row>
                    <xdr:rowOff>28575</xdr:rowOff>
                  </to>
                </anchor>
              </controlPr>
            </control>
          </mc:Choice>
        </mc:AlternateContent>
        <mc:AlternateContent xmlns:mc="http://schemas.openxmlformats.org/markup-compatibility/2006">
          <mc:Choice Requires="x14">
            <control shapeId="1372178" r:id="rId21" name="Check Box 18">
              <controlPr defaultSize="0" autoFill="0" autoLine="0" autoPict="0">
                <anchor moveWithCells="1">
                  <from>
                    <xdr:col>17</xdr:col>
                    <xdr:colOff>171450</xdr:colOff>
                    <xdr:row>56</xdr:row>
                    <xdr:rowOff>152400</xdr:rowOff>
                  </from>
                  <to>
                    <xdr:col>21</xdr:col>
                    <xdr:colOff>9525</xdr:colOff>
                    <xdr:row>58</xdr:row>
                    <xdr:rowOff>9525</xdr:rowOff>
                  </to>
                </anchor>
              </controlPr>
            </control>
          </mc:Choice>
        </mc:AlternateContent>
        <mc:AlternateContent xmlns:mc="http://schemas.openxmlformats.org/markup-compatibility/2006">
          <mc:Choice Requires="x14">
            <control shapeId="1372179" r:id="rId22" name="Check Box 19">
              <controlPr defaultSize="0" autoFill="0" autoLine="0" autoPict="0">
                <anchor moveWithCells="1">
                  <from>
                    <xdr:col>21</xdr:col>
                    <xdr:colOff>47625</xdr:colOff>
                    <xdr:row>56</xdr:row>
                    <xdr:rowOff>152400</xdr:rowOff>
                  </from>
                  <to>
                    <xdr:col>24</xdr:col>
                    <xdr:colOff>66675</xdr:colOff>
                    <xdr:row>58</xdr:row>
                    <xdr:rowOff>0</xdr:rowOff>
                  </to>
                </anchor>
              </controlPr>
            </control>
          </mc:Choice>
        </mc:AlternateContent>
        <mc:AlternateContent xmlns:mc="http://schemas.openxmlformats.org/markup-compatibility/2006">
          <mc:Choice Requires="x14">
            <control shapeId="1372180" r:id="rId23" name="Check Box 20">
              <controlPr defaultSize="0" autoFill="0" autoLine="0" autoPict="0">
                <anchor moveWithCells="1">
                  <from>
                    <xdr:col>17</xdr:col>
                    <xdr:colOff>171450</xdr:colOff>
                    <xdr:row>59</xdr:row>
                    <xdr:rowOff>152400</xdr:rowOff>
                  </from>
                  <to>
                    <xdr:col>21</xdr:col>
                    <xdr:colOff>9525</xdr:colOff>
                    <xdr:row>61</xdr:row>
                    <xdr:rowOff>9525</xdr:rowOff>
                  </to>
                </anchor>
              </controlPr>
            </control>
          </mc:Choice>
        </mc:AlternateContent>
        <mc:AlternateContent xmlns:mc="http://schemas.openxmlformats.org/markup-compatibility/2006">
          <mc:Choice Requires="x14">
            <control shapeId="1372181" r:id="rId24" name="Check Box 21">
              <controlPr defaultSize="0" autoFill="0" autoLine="0" autoPict="0">
                <anchor moveWithCells="1">
                  <from>
                    <xdr:col>21</xdr:col>
                    <xdr:colOff>47625</xdr:colOff>
                    <xdr:row>59</xdr:row>
                    <xdr:rowOff>152400</xdr:rowOff>
                  </from>
                  <to>
                    <xdr:col>24</xdr:col>
                    <xdr:colOff>66675</xdr:colOff>
                    <xdr:row>61</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43072-04A5-481F-9F73-06C2B7E8DEDE}">
  <sheetPr>
    <tabColor rgb="FFFFC000"/>
  </sheetPr>
  <dimension ref="A1:BU62"/>
  <sheetViews>
    <sheetView showGridLines="0" view="pageBreakPreview" topLeftCell="A31" zoomScaleNormal="100" zoomScaleSheetLayoutView="100" workbookViewId="0">
      <selection activeCell="S62" sqref="S62"/>
    </sheetView>
  </sheetViews>
  <sheetFormatPr defaultColWidth="8" defaultRowHeight="12"/>
  <cols>
    <col min="1" max="2" width="1.375" style="984" customWidth="1"/>
    <col min="3" max="82" width="2.375" style="984" customWidth="1"/>
    <col min="83" max="16384" width="8" style="984"/>
  </cols>
  <sheetData>
    <row r="1" spans="1:72" ht="14.1" customHeight="1">
      <c r="A1" s="4231" t="s">
        <v>1542</v>
      </c>
      <c r="B1" s="4231"/>
      <c r="C1" s="4231"/>
      <c r="D1" s="4231"/>
      <c r="E1" s="4231"/>
      <c r="F1" s="4231"/>
      <c r="G1" s="4231"/>
      <c r="H1" s="4231"/>
      <c r="I1" s="4231"/>
      <c r="J1" s="4231"/>
      <c r="K1" s="4231"/>
      <c r="L1" s="4231"/>
      <c r="M1" s="4231"/>
      <c r="N1" s="4231"/>
      <c r="O1" s="4231"/>
      <c r="P1" s="4231"/>
      <c r="Q1" s="4231"/>
      <c r="R1" s="4231"/>
      <c r="S1" s="4231"/>
      <c r="T1" s="4231"/>
      <c r="U1" s="4231"/>
      <c r="V1" s="4231"/>
      <c r="W1" s="4231"/>
      <c r="X1" s="4231"/>
      <c r="Y1" s="4231"/>
      <c r="Z1" s="4231"/>
      <c r="AA1" s="4231"/>
      <c r="AB1" s="4231"/>
      <c r="AC1" s="4231"/>
      <c r="AD1" s="4231"/>
      <c r="AE1" s="4231"/>
      <c r="AF1" s="4231"/>
      <c r="AG1" s="4231"/>
      <c r="AH1" s="4231"/>
      <c r="AI1" s="4231"/>
      <c r="AJ1" s="4231"/>
      <c r="AK1" s="4231"/>
      <c r="AL1" s="4231"/>
      <c r="AN1" s="497"/>
      <c r="AO1" s="497"/>
      <c r="AP1" s="497"/>
      <c r="AQ1" s="497"/>
      <c r="AR1" s="497"/>
    </row>
    <row r="2" spans="1:72" ht="5.0999999999999996" customHeight="1" thickBot="1"/>
    <row r="3" spans="1:72" ht="14.1" customHeight="1">
      <c r="B3" s="4232" t="s">
        <v>1308</v>
      </c>
      <c r="C3" s="4233"/>
      <c r="D3" s="4233"/>
      <c r="E3" s="4233"/>
      <c r="F3" s="4233"/>
      <c r="G3" s="4233"/>
      <c r="H3" s="4233"/>
      <c r="I3" s="4233"/>
      <c r="J3" s="4233"/>
      <c r="K3" s="4233"/>
      <c r="L3" s="4233"/>
      <c r="M3" s="4233"/>
      <c r="N3" s="4233"/>
      <c r="O3" s="4233"/>
      <c r="P3" s="4233"/>
      <c r="Q3" s="4233"/>
      <c r="R3" s="4233"/>
      <c r="S3" s="4233"/>
      <c r="T3" s="4233"/>
      <c r="U3" s="4233"/>
      <c r="V3" s="4233"/>
      <c r="W3" s="4233"/>
      <c r="X3" s="4233"/>
      <c r="Y3" s="4233"/>
      <c r="Z3" s="498"/>
      <c r="AA3" s="4234" t="s">
        <v>116</v>
      </c>
      <c r="AB3" s="4235"/>
      <c r="AC3" s="4235"/>
      <c r="AD3" s="4235"/>
      <c r="AE3" s="4235"/>
      <c r="AF3" s="4235"/>
      <c r="AG3" s="4235"/>
      <c r="AH3" s="4235"/>
      <c r="AI3" s="4235"/>
      <c r="AJ3" s="4235"/>
      <c r="AK3" s="4235"/>
      <c r="AL3" s="4236"/>
    </row>
    <row r="4" spans="1:72" ht="6.95" customHeight="1">
      <c r="B4" s="499"/>
      <c r="C4" s="500"/>
      <c r="D4" s="500"/>
      <c r="E4" s="500"/>
      <c r="F4" s="500"/>
      <c r="G4" s="500"/>
      <c r="H4" s="500"/>
      <c r="I4" s="500"/>
      <c r="J4" s="500"/>
      <c r="K4" s="500"/>
      <c r="L4" s="500"/>
      <c r="M4" s="500"/>
      <c r="N4" s="500"/>
      <c r="O4" s="500"/>
      <c r="P4" s="500"/>
      <c r="Q4" s="500"/>
      <c r="R4" s="500"/>
      <c r="S4" s="500"/>
      <c r="T4" s="500"/>
      <c r="U4" s="500"/>
      <c r="V4" s="500"/>
      <c r="W4" s="500"/>
      <c r="X4" s="500"/>
      <c r="Y4" s="500"/>
      <c r="Z4" s="501"/>
      <c r="AA4" s="502"/>
      <c r="AB4" s="501"/>
      <c r="AC4" s="501"/>
      <c r="AD4" s="501"/>
      <c r="AE4" s="501"/>
      <c r="AF4" s="501"/>
      <c r="AG4" s="501"/>
      <c r="AH4" s="501"/>
      <c r="AI4" s="501"/>
      <c r="AJ4" s="501"/>
      <c r="AK4" s="501"/>
      <c r="AL4" s="503"/>
      <c r="AM4" s="1224"/>
    </row>
    <row r="5" spans="1:72" ht="14.1" customHeight="1">
      <c r="A5" s="1225"/>
      <c r="B5" s="1630" t="s">
        <v>437</v>
      </c>
      <c r="C5" s="1631"/>
      <c r="D5" s="1641" t="s">
        <v>1331</v>
      </c>
      <c r="E5" s="1641"/>
      <c r="F5" s="1641"/>
      <c r="G5" s="1641"/>
      <c r="H5" s="1641"/>
      <c r="I5" s="1641"/>
      <c r="J5" s="1641"/>
      <c r="K5" s="1641"/>
      <c r="L5" s="1641"/>
      <c r="M5" s="1641"/>
      <c r="N5" s="1641"/>
      <c r="O5" s="1641"/>
      <c r="P5" s="1641"/>
      <c r="Q5" s="1641"/>
      <c r="R5" s="1641"/>
      <c r="S5" s="1641"/>
      <c r="T5" s="1641"/>
      <c r="U5" s="1641"/>
      <c r="V5" s="1641"/>
      <c r="W5" s="1641"/>
      <c r="X5" s="1641"/>
      <c r="Y5" s="1641"/>
      <c r="Z5" s="504"/>
      <c r="AA5" s="213" t="s">
        <v>124</v>
      </c>
      <c r="AB5" s="1638" t="s">
        <v>1339</v>
      </c>
      <c r="AC5" s="1638"/>
      <c r="AD5" s="1638"/>
      <c r="AE5" s="1638"/>
      <c r="AF5" s="1638"/>
      <c r="AG5" s="1638"/>
      <c r="AH5" s="1638"/>
      <c r="AI5" s="1638"/>
      <c r="AJ5" s="1638"/>
      <c r="AK5" s="1638"/>
      <c r="AL5" s="505"/>
      <c r="AM5" s="1224"/>
      <c r="AN5" s="2445" t="s">
        <v>144</v>
      </c>
      <c r="AO5" s="2445"/>
      <c r="AP5" s="2445"/>
      <c r="AQ5" s="2445"/>
      <c r="AR5" s="2445"/>
      <c r="AS5" s="2445"/>
      <c r="AT5" s="2445"/>
      <c r="AU5" s="2445"/>
      <c r="AV5" s="2445"/>
      <c r="AW5" s="2445"/>
      <c r="AX5" s="2445"/>
      <c r="AY5" s="2445"/>
      <c r="AZ5" s="2445"/>
      <c r="BA5" s="2445"/>
      <c r="BB5" s="2445"/>
      <c r="BC5" s="2445"/>
      <c r="BD5" s="2445"/>
      <c r="BE5" s="2445"/>
      <c r="BF5" s="2445"/>
      <c r="BG5" s="2445"/>
      <c r="BH5" s="2445"/>
      <c r="BI5" s="2445"/>
      <c r="BJ5" s="2445"/>
      <c r="BK5" s="2445"/>
      <c r="BL5" s="2445"/>
      <c r="BM5" s="2445"/>
      <c r="BN5" s="2445"/>
      <c r="BO5" s="2445"/>
      <c r="BP5" s="2445"/>
      <c r="BQ5" s="2445"/>
      <c r="BR5" s="2445"/>
      <c r="BS5" s="2445"/>
      <c r="BT5" s="2445"/>
    </row>
    <row r="6" spans="1:72" ht="14.1" customHeight="1">
      <c r="A6" s="1225"/>
      <c r="B6" s="1224"/>
      <c r="D6" s="1641"/>
      <c r="E6" s="1641"/>
      <c r="F6" s="1641"/>
      <c r="G6" s="1641"/>
      <c r="H6" s="1641"/>
      <c r="I6" s="1641"/>
      <c r="J6" s="1641"/>
      <c r="K6" s="1641"/>
      <c r="L6" s="1641"/>
      <c r="M6" s="1641"/>
      <c r="N6" s="1641"/>
      <c r="O6" s="1641"/>
      <c r="P6" s="1641"/>
      <c r="Q6" s="1641"/>
      <c r="R6" s="1641"/>
      <c r="S6" s="1641"/>
      <c r="T6" s="1641"/>
      <c r="U6" s="1641"/>
      <c r="V6" s="1641"/>
      <c r="W6" s="1641"/>
      <c r="X6" s="1641"/>
      <c r="Y6" s="1641"/>
      <c r="Z6" s="494"/>
      <c r="AA6" s="1223"/>
      <c r="AB6" s="1638"/>
      <c r="AC6" s="1638"/>
      <c r="AD6" s="1638"/>
      <c r="AE6" s="1638"/>
      <c r="AF6" s="1638"/>
      <c r="AG6" s="1638"/>
      <c r="AH6" s="1638"/>
      <c r="AI6" s="1638"/>
      <c r="AJ6" s="1638"/>
      <c r="AK6" s="1638"/>
      <c r="AL6" s="505"/>
      <c r="AM6" s="1224"/>
      <c r="AN6" s="1166"/>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448"/>
    </row>
    <row r="7" spans="1:72" ht="14.1" customHeight="1">
      <c r="A7" s="1225"/>
      <c r="B7" s="1224"/>
      <c r="C7" s="1227"/>
      <c r="D7" s="1641"/>
      <c r="E7" s="1641"/>
      <c r="F7" s="1641"/>
      <c r="G7" s="1641"/>
      <c r="H7" s="1641"/>
      <c r="I7" s="1641"/>
      <c r="J7" s="1641"/>
      <c r="K7" s="1641"/>
      <c r="L7" s="1641"/>
      <c r="M7" s="1641"/>
      <c r="N7" s="1641"/>
      <c r="O7" s="1641"/>
      <c r="P7" s="1641"/>
      <c r="Q7" s="1641"/>
      <c r="R7" s="1641"/>
      <c r="S7" s="1641"/>
      <c r="T7" s="1641"/>
      <c r="U7" s="1641"/>
      <c r="V7" s="1641"/>
      <c r="W7" s="1641"/>
      <c r="X7" s="1641"/>
      <c r="Y7" s="1641"/>
      <c r="AA7" s="1223"/>
      <c r="AB7" s="1638"/>
      <c r="AC7" s="1638"/>
      <c r="AD7" s="1638"/>
      <c r="AE7" s="1638"/>
      <c r="AF7" s="1638"/>
      <c r="AG7" s="1638"/>
      <c r="AH7" s="1638"/>
      <c r="AI7" s="1638"/>
      <c r="AJ7" s="1638"/>
      <c r="AK7" s="1638"/>
      <c r="AL7" s="505"/>
      <c r="AM7" s="1224"/>
      <c r="AN7" s="173" t="s">
        <v>15</v>
      </c>
      <c r="AO7" s="453" t="s">
        <v>1328</v>
      </c>
      <c r="AP7" s="454"/>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9"/>
    </row>
    <row r="8" spans="1:72" ht="14.1" customHeight="1">
      <c r="A8" s="1225"/>
      <c r="B8" s="1222"/>
      <c r="C8" s="1227"/>
      <c r="AA8" s="1223"/>
      <c r="AB8" s="1638"/>
      <c r="AC8" s="1638"/>
      <c r="AD8" s="1638"/>
      <c r="AE8" s="1638"/>
      <c r="AF8" s="1638"/>
      <c r="AG8" s="1638"/>
      <c r="AH8" s="1638"/>
      <c r="AI8" s="1638"/>
      <c r="AJ8" s="1638"/>
      <c r="AK8" s="1638"/>
      <c r="AL8" s="505"/>
      <c r="AM8" s="1224"/>
      <c r="AN8" s="174"/>
      <c r="AO8" s="4024" t="s">
        <v>1330</v>
      </c>
      <c r="AP8" s="4024"/>
      <c r="AQ8" s="4024"/>
      <c r="AR8" s="4024"/>
      <c r="AS8" s="4024"/>
      <c r="AT8" s="4024"/>
      <c r="AU8" s="4024"/>
      <c r="AV8" s="4024"/>
      <c r="AW8" s="4024"/>
      <c r="AX8" s="4024"/>
      <c r="AY8" s="4024"/>
      <c r="AZ8" s="4024"/>
      <c r="BA8" s="4024"/>
      <c r="BB8" s="4024"/>
      <c r="BC8" s="4024"/>
      <c r="BD8" s="4024"/>
      <c r="BE8" s="4024"/>
      <c r="BF8" s="4024"/>
      <c r="BG8" s="4024"/>
      <c r="BH8" s="4024"/>
      <c r="BI8" s="4024"/>
      <c r="BJ8" s="4024"/>
      <c r="BK8" s="4024"/>
      <c r="BL8" s="4024"/>
      <c r="BM8" s="4024"/>
      <c r="BN8" s="4024"/>
      <c r="BO8" s="4024"/>
      <c r="BP8" s="4024"/>
      <c r="BQ8" s="4024"/>
      <c r="BR8" s="4024"/>
      <c r="BS8" s="4024"/>
      <c r="BT8" s="449"/>
    </row>
    <row r="9" spans="1:72" ht="14.1" customHeight="1">
      <c r="A9" s="1225"/>
      <c r="B9" s="1630" t="s">
        <v>614</v>
      </c>
      <c r="C9" s="1631"/>
      <c r="D9" s="1792" t="s">
        <v>1332</v>
      </c>
      <c r="E9" s="1792"/>
      <c r="F9" s="1792"/>
      <c r="G9" s="1792"/>
      <c r="H9" s="1792"/>
      <c r="I9" s="1792"/>
      <c r="J9" s="1792"/>
      <c r="K9" s="1792"/>
      <c r="L9" s="1792"/>
      <c r="M9" s="1792"/>
      <c r="N9" s="1792"/>
      <c r="O9" s="1792"/>
      <c r="P9" s="1792"/>
      <c r="Q9" s="1792"/>
      <c r="R9" s="1792"/>
      <c r="S9" s="1792"/>
      <c r="T9" s="1792"/>
      <c r="U9" s="1792"/>
      <c r="V9" s="1792"/>
      <c r="W9" s="1792"/>
      <c r="X9" s="1792"/>
      <c r="Y9" s="1792"/>
      <c r="AA9" s="244" t="s">
        <v>124</v>
      </c>
      <c r="AB9" s="1638" t="s">
        <v>1318</v>
      </c>
      <c r="AC9" s="1638"/>
      <c r="AD9" s="1638"/>
      <c r="AE9" s="1638"/>
      <c r="AF9" s="1638"/>
      <c r="AG9" s="1638"/>
      <c r="AH9" s="1638"/>
      <c r="AI9" s="1638"/>
      <c r="AJ9" s="1638"/>
      <c r="AK9" s="1638"/>
      <c r="AL9" s="505"/>
      <c r="AM9" s="1224"/>
      <c r="AN9" s="173"/>
      <c r="AO9" s="4024"/>
      <c r="AP9" s="4024"/>
      <c r="AQ9" s="4024"/>
      <c r="AR9" s="4024"/>
      <c r="AS9" s="4024"/>
      <c r="AT9" s="4024"/>
      <c r="AU9" s="4024"/>
      <c r="AV9" s="4024"/>
      <c r="AW9" s="4024"/>
      <c r="AX9" s="4024"/>
      <c r="AY9" s="4024"/>
      <c r="AZ9" s="4024"/>
      <c r="BA9" s="4024"/>
      <c r="BB9" s="4024"/>
      <c r="BC9" s="4024"/>
      <c r="BD9" s="4024"/>
      <c r="BE9" s="4024"/>
      <c r="BF9" s="4024"/>
      <c r="BG9" s="4024"/>
      <c r="BH9" s="4024"/>
      <c r="BI9" s="4024"/>
      <c r="BJ9" s="4024"/>
      <c r="BK9" s="4024"/>
      <c r="BL9" s="4024"/>
      <c r="BM9" s="4024"/>
      <c r="BN9" s="4024"/>
      <c r="BO9" s="4024"/>
      <c r="BP9" s="4024"/>
      <c r="BQ9" s="4024"/>
      <c r="BR9" s="4024"/>
      <c r="BS9" s="4024"/>
      <c r="BT9" s="449"/>
    </row>
    <row r="10" spans="1:72" ht="14.1" customHeight="1">
      <c r="A10" s="1225"/>
      <c r="B10" s="1222"/>
      <c r="D10" s="1792"/>
      <c r="E10" s="1792"/>
      <c r="F10" s="1792"/>
      <c r="G10" s="1792"/>
      <c r="H10" s="1792"/>
      <c r="I10" s="1792"/>
      <c r="J10" s="1792"/>
      <c r="K10" s="1792"/>
      <c r="L10" s="1792"/>
      <c r="M10" s="1792"/>
      <c r="N10" s="1792"/>
      <c r="O10" s="1792"/>
      <c r="P10" s="1792"/>
      <c r="Q10" s="1792"/>
      <c r="R10" s="1792"/>
      <c r="S10" s="1792"/>
      <c r="T10" s="1792"/>
      <c r="U10" s="1792"/>
      <c r="V10" s="1792"/>
      <c r="W10" s="1792"/>
      <c r="X10" s="1792"/>
      <c r="Y10" s="1792"/>
      <c r="AA10" s="239"/>
      <c r="AB10" s="1638"/>
      <c r="AC10" s="1638"/>
      <c r="AD10" s="1638"/>
      <c r="AE10" s="1638"/>
      <c r="AF10" s="1638"/>
      <c r="AG10" s="1638"/>
      <c r="AH10" s="1638"/>
      <c r="AI10" s="1638"/>
      <c r="AJ10" s="1638"/>
      <c r="AK10" s="1638"/>
      <c r="AL10" s="505"/>
      <c r="AM10" s="1224"/>
      <c r="AN10" s="174"/>
      <c r="AO10" s="4024"/>
      <c r="AP10" s="4024"/>
      <c r="AQ10" s="4024"/>
      <c r="AR10" s="4024"/>
      <c r="AS10" s="4024"/>
      <c r="AT10" s="4024"/>
      <c r="AU10" s="4024"/>
      <c r="AV10" s="4024"/>
      <c r="AW10" s="4024"/>
      <c r="AX10" s="4024"/>
      <c r="AY10" s="4024"/>
      <c r="AZ10" s="4024"/>
      <c r="BA10" s="4024"/>
      <c r="BB10" s="4024"/>
      <c r="BC10" s="4024"/>
      <c r="BD10" s="4024"/>
      <c r="BE10" s="4024"/>
      <c r="BF10" s="4024"/>
      <c r="BG10" s="4024"/>
      <c r="BH10" s="4024"/>
      <c r="BI10" s="4024"/>
      <c r="BJ10" s="4024"/>
      <c r="BK10" s="4024"/>
      <c r="BL10" s="4024"/>
      <c r="BM10" s="4024"/>
      <c r="BN10" s="4024"/>
      <c r="BO10" s="4024"/>
      <c r="BP10" s="4024"/>
      <c r="BQ10" s="4024"/>
      <c r="BR10" s="4024"/>
      <c r="BS10" s="4024"/>
      <c r="BT10" s="449"/>
    </row>
    <row r="11" spans="1:72" ht="14.1" customHeight="1">
      <c r="A11" s="1225"/>
      <c r="B11" s="1222"/>
      <c r="D11" s="1792"/>
      <c r="E11" s="1792"/>
      <c r="F11" s="1792"/>
      <c r="G11" s="1792"/>
      <c r="H11" s="1792"/>
      <c r="I11" s="1792"/>
      <c r="J11" s="1792"/>
      <c r="K11" s="1792"/>
      <c r="L11" s="1792"/>
      <c r="M11" s="1792"/>
      <c r="N11" s="1792"/>
      <c r="O11" s="1792"/>
      <c r="P11" s="1792"/>
      <c r="Q11" s="1792"/>
      <c r="R11" s="1792"/>
      <c r="S11" s="1792"/>
      <c r="T11" s="1792"/>
      <c r="U11" s="1792"/>
      <c r="V11" s="1792"/>
      <c r="W11" s="1792"/>
      <c r="X11" s="1792"/>
      <c r="Y11" s="1792"/>
      <c r="AA11" s="244"/>
      <c r="AB11" s="1638"/>
      <c r="AC11" s="1638"/>
      <c r="AD11" s="1638"/>
      <c r="AE11" s="1638"/>
      <c r="AF11" s="1638"/>
      <c r="AG11" s="1638"/>
      <c r="AH11" s="1638"/>
      <c r="AI11" s="1638"/>
      <c r="AJ11" s="1638"/>
      <c r="AK11" s="1638"/>
      <c r="AL11" s="505"/>
      <c r="AM11" s="1224"/>
      <c r="AN11" s="174"/>
      <c r="AO11" s="4024"/>
      <c r="AP11" s="4024"/>
      <c r="AQ11" s="4024"/>
      <c r="AR11" s="4024"/>
      <c r="AS11" s="4024"/>
      <c r="AT11" s="4024"/>
      <c r="AU11" s="4024"/>
      <c r="AV11" s="4024"/>
      <c r="AW11" s="4024"/>
      <c r="AX11" s="4024"/>
      <c r="AY11" s="4024"/>
      <c r="AZ11" s="4024"/>
      <c r="BA11" s="4024"/>
      <c r="BB11" s="4024"/>
      <c r="BC11" s="4024"/>
      <c r="BD11" s="4024"/>
      <c r="BE11" s="4024"/>
      <c r="BF11" s="4024"/>
      <c r="BG11" s="4024"/>
      <c r="BH11" s="4024"/>
      <c r="BI11" s="4024"/>
      <c r="BJ11" s="4024"/>
      <c r="BK11" s="4024"/>
      <c r="BL11" s="4024"/>
      <c r="BM11" s="4024"/>
      <c r="BN11" s="4024"/>
      <c r="BO11" s="4024"/>
      <c r="BP11" s="4024"/>
      <c r="BQ11" s="4024"/>
      <c r="BR11" s="4024"/>
      <c r="BS11" s="4024"/>
      <c r="BT11" s="449"/>
    </row>
    <row r="12" spans="1:72" ht="14.1" customHeight="1">
      <c r="A12" s="1225"/>
      <c r="B12" s="1228"/>
      <c r="C12" s="1229"/>
      <c r="D12" s="12"/>
      <c r="E12" s="12"/>
      <c r="F12" s="12"/>
      <c r="G12" s="12"/>
      <c r="H12" s="12"/>
      <c r="I12" s="12"/>
      <c r="J12" s="12"/>
      <c r="K12" s="12"/>
      <c r="L12" s="12"/>
      <c r="M12" s="12"/>
      <c r="N12" s="12"/>
      <c r="O12" s="12"/>
      <c r="P12" s="12"/>
      <c r="Q12" s="12"/>
      <c r="R12" s="12"/>
      <c r="S12" s="12"/>
      <c r="T12" s="12"/>
      <c r="U12" s="12"/>
      <c r="V12" s="12"/>
      <c r="W12" s="12"/>
      <c r="X12" s="12"/>
      <c r="Y12" s="12"/>
      <c r="AA12" s="184"/>
      <c r="AB12" s="1638"/>
      <c r="AC12" s="1638"/>
      <c r="AD12" s="1638"/>
      <c r="AE12" s="1638"/>
      <c r="AF12" s="1638"/>
      <c r="AG12" s="1638"/>
      <c r="AH12" s="1638"/>
      <c r="AI12" s="1638"/>
      <c r="AJ12" s="1638"/>
      <c r="AK12" s="1638"/>
      <c r="AL12" s="506"/>
      <c r="AM12" s="1224"/>
      <c r="AN12" s="174"/>
      <c r="AO12" s="4024"/>
      <c r="AP12" s="4024"/>
      <c r="AQ12" s="4024"/>
      <c r="AR12" s="4024"/>
      <c r="AS12" s="4024"/>
      <c r="AT12" s="4024"/>
      <c r="AU12" s="4024"/>
      <c r="AV12" s="4024"/>
      <c r="AW12" s="4024"/>
      <c r="AX12" s="4024"/>
      <c r="AY12" s="4024"/>
      <c r="AZ12" s="4024"/>
      <c r="BA12" s="4024"/>
      <c r="BB12" s="4024"/>
      <c r="BC12" s="4024"/>
      <c r="BD12" s="4024"/>
      <c r="BE12" s="4024"/>
      <c r="BF12" s="4024"/>
      <c r="BG12" s="4024"/>
      <c r="BH12" s="4024"/>
      <c r="BI12" s="4024"/>
      <c r="BJ12" s="4024"/>
      <c r="BK12" s="4024"/>
      <c r="BL12" s="4024"/>
      <c r="BM12" s="4024"/>
      <c r="BN12" s="4024"/>
      <c r="BO12" s="4024"/>
      <c r="BP12" s="4024"/>
      <c r="BQ12" s="4024"/>
      <c r="BR12" s="4024"/>
      <c r="BS12" s="4024"/>
      <c r="BT12" s="449"/>
    </row>
    <row r="13" spans="1:72" ht="14.1" customHeight="1">
      <c r="A13" s="1225"/>
      <c r="B13" s="1630" t="s">
        <v>600</v>
      </c>
      <c r="C13" s="1631"/>
      <c r="D13" s="1632" t="s">
        <v>640</v>
      </c>
      <c r="E13" s="1632"/>
      <c r="F13" s="1632"/>
      <c r="G13" s="1632"/>
      <c r="H13" s="1632"/>
      <c r="I13" s="1632"/>
      <c r="J13" s="1632"/>
      <c r="K13" s="1632"/>
      <c r="L13" s="1632"/>
      <c r="M13" s="1632"/>
      <c r="N13" s="1632"/>
      <c r="O13" s="1632"/>
      <c r="P13" s="1632"/>
      <c r="Q13" s="1632"/>
      <c r="R13" s="1632"/>
      <c r="S13" s="1632"/>
      <c r="T13" s="1632"/>
      <c r="U13" s="1632"/>
      <c r="V13" s="1632"/>
      <c r="W13" s="1632"/>
      <c r="X13" s="1632"/>
      <c r="Y13" s="1632"/>
      <c r="AA13" s="213" t="s">
        <v>124</v>
      </c>
      <c r="AB13" s="4228" t="s">
        <v>1329</v>
      </c>
      <c r="AC13" s="4228"/>
      <c r="AD13" s="4228"/>
      <c r="AE13" s="4228"/>
      <c r="AF13" s="4228"/>
      <c r="AG13" s="4228"/>
      <c r="AH13" s="4228"/>
      <c r="AI13" s="4228"/>
      <c r="AJ13" s="4228"/>
      <c r="AK13" s="4228"/>
      <c r="AL13" s="506"/>
      <c r="AM13" s="1224"/>
      <c r="AN13" s="174"/>
      <c r="AO13" s="4024"/>
      <c r="AP13" s="4024"/>
      <c r="AQ13" s="4024"/>
      <c r="AR13" s="4024"/>
      <c r="AS13" s="4024"/>
      <c r="AT13" s="4024"/>
      <c r="AU13" s="4024"/>
      <c r="AV13" s="4024"/>
      <c r="AW13" s="4024"/>
      <c r="AX13" s="4024"/>
      <c r="AY13" s="4024"/>
      <c r="AZ13" s="4024"/>
      <c r="BA13" s="4024"/>
      <c r="BB13" s="4024"/>
      <c r="BC13" s="4024"/>
      <c r="BD13" s="4024"/>
      <c r="BE13" s="4024"/>
      <c r="BF13" s="4024"/>
      <c r="BG13" s="4024"/>
      <c r="BH13" s="4024"/>
      <c r="BI13" s="4024"/>
      <c r="BJ13" s="4024"/>
      <c r="BK13" s="4024"/>
      <c r="BL13" s="4024"/>
      <c r="BM13" s="4024"/>
      <c r="BN13" s="4024"/>
      <c r="BO13" s="4024"/>
      <c r="BP13" s="4024"/>
      <c r="BQ13" s="4024"/>
      <c r="BR13" s="4024"/>
      <c r="BS13" s="4024"/>
      <c r="BT13" s="449"/>
    </row>
    <row r="14" spans="1:72" ht="14.1" customHeight="1">
      <c r="A14" s="1225"/>
      <c r="B14" s="14"/>
      <c r="C14" s="231"/>
      <c r="D14" s="228" t="s">
        <v>36</v>
      </c>
      <c r="E14" s="1641" t="s">
        <v>1316</v>
      </c>
      <c r="F14" s="1641"/>
      <c r="G14" s="1641"/>
      <c r="H14" s="1641"/>
      <c r="I14" s="1641"/>
      <c r="J14" s="1641"/>
      <c r="K14" s="1641"/>
      <c r="L14" s="1641"/>
      <c r="M14" s="1641"/>
      <c r="N14" s="1641"/>
      <c r="O14" s="1641"/>
      <c r="P14" s="1641"/>
      <c r="Q14" s="1641"/>
      <c r="R14" s="1641"/>
      <c r="S14" s="1641"/>
      <c r="T14" s="1641"/>
      <c r="U14" s="1641"/>
      <c r="V14" s="1641"/>
      <c r="W14" s="1641"/>
      <c r="X14" s="1641"/>
      <c r="Y14" s="1641"/>
      <c r="AA14" s="1223"/>
      <c r="AB14" s="4228"/>
      <c r="AC14" s="4228"/>
      <c r="AD14" s="4228"/>
      <c r="AE14" s="4228"/>
      <c r="AF14" s="4228"/>
      <c r="AG14" s="4228"/>
      <c r="AH14" s="4228"/>
      <c r="AI14" s="4228"/>
      <c r="AJ14" s="4228"/>
      <c r="AK14" s="4228"/>
      <c r="AL14" s="506"/>
      <c r="AM14" s="1224"/>
      <c r="AN14" s="1230"/>
      <c r="AO14" s="4024"/>
      <c r="AP14" s="4024"/>
      <c r="AQ14" s="4024"/>
      <c r="AR14" s="4024"/>
      <c r="AS14" s="4024"/>
      <c r="AT14" s="4024"/>
      <c r="AU14" s="4024"/>
      <c r="AV14" s="4024"/>
      <c r="AW14" s="4024"/>
      <c r="AX14" s="4024"/>
      <c r="AY14" s="4024"/>
      <c r="AZ14" s="4024"/>
      <c r="BA14" s="4024"/>
      <c r="BB14" s="4024"/>
      <c r="BC14" s="4024"/>
      <c r="BD14" s="4024"/>
      <c r="BE14" s="4024"/>
      <c r="BF14" s="4024"/>
      <c r="BG14" s="4024"/>
      <c r="BH14" s="4024"/>
      <c r="BI14" s="4024"/>
      <c r="BJ14" s="4024"/>
      <c r="BK14" s="4024"/>
      <c r="BL14" s="4024"/>
      <c r="BM14" s="4024"/>
      <c r="BN14" s="4024"/>
      <c r="BO14" s="4024"/>
      <c r="BP14" s="4024"/>
      <c r="BQ14" s="4024"/>
      <c r="BR14" s="4024"/>
      <c r="BS14" s="4024"/>
      <c r="BT14" s="449"/>
    </row>
    <row r="15" spans="1:72" ht="14.1" customHeight="1">
      <c r="A15" s="1225"/>
      <c r="B15" s="14"/>
      <c r="E15" s="1641"/>
      <c r="F15" s="1641"/>
      <c r="G15" s="1641"/>
      <c r="H15" s="1641"/>
      <c r="I15" s="1641"/>
      <c r="J15" s="1641"/>
      <c r="K15" s="1641"/>
      <c r="L15" s="1641"/>
      <c r="M15" s="1641"/>
      <c r="N15" s="1641"/>
      <c r="O15" s="1641"/>
      <c r="P15" s="1641"/>
      <c r="Q15" s="1641"/>
      <c r="R15" s="1641"/>
      <c r="S15" s="1641"/>
      <c r="T15" s="1641"/>
      <c r="U15" s="1641"/>
      <c r="V15" s="1641"/>
      <c r="W15" s="1641"/>
      <c r="X15" s="1641"/>
      <c r="Y15" s="1641"/>
      <c r="AA15" s="244" t="s">
        <v>15</v>
      </c>
      <c r="AB15" s="3970" t="s">
        <v>904</v>
      </c>
      <c r="AC15" s="3970"/>
      <c r="AD15" s="3970"/>
      <c r="AE15" s="3970"/>
      <c r="AF15" s="3970"/>
      <c r="AG15" s="3970"/>
      <c r="AH15" s="3970"/>
      <c r="AI15" s="3970"/>
      <c r="AJ15" s="3970"/>
      <c r="AK15" s="3970"/>
      <c r="AL15" s="507"/>
      <c r="AM15" s="1224"/>
      <c r="AN15" s="1226"/>
      <c r="AO15" s="4227"/>
      <c r="AP15" s="4227"/>
      <c r="AQ15" s="4227"/>
      <c r="AR15" s="4227"/>
      <c r="AS15" s="4227"/>
      <c r="AT15" s="4227"/>
      <c r="AU15" s="4227"/>
      <c r="AV15" s="4227"/>
      <c r="AW15" s="4227"/>
      <c r="AX15" s="4227"/>
      <c r="AY15" s="4227"/>
      <c r="AZ15" s="4227"/>
      <c r="BA15" s="4227"/>
      <c r="BB15" s="4227"/>
      <c r="BC15" s="4227"/>
      <c r="BD15" s="4227"/>
      <c r="BE15" s="4227"/>
      <c r="BF15" s="4227"/>
      <c r="BG15" s="4227"/>
      <c r="BH15" s="4227"/>
      <c r="BI15" s="4227"/>
      <c r="BJ15" s="4227"/>
      <c r="BK15" s="4227"/>
      <c r="BL15" s="4227"/>
      <c r="BM15" s="4227"/>
      <c r="BN15" s="4227"/>
      <c r="BO15" s="4227"/>
      <c r="BP15" s="4227"/>
      <c r="BQ15" s="4227"/>
      <c r="BR15" s="4227"/>
      <c r="BS15" s="4227"/>
      <c r="BT15" s="471"/>
    </row>
    <row r="16" spans="1:72" ht="14.1" customHeight="1">
      <c r="B16" s="40"/>
      <c r="C16" s="231"/>
      <c r="AA16" s="239" t="s">
        <v>15</v>
      </c>
      <c r="AB16" s="1638" t="s">
        <v>129</v>
      </c>
      <c r="AC16" s="1638"/>
      <c r="AD16" s="1638"/>
      <c r="AE16" s="1638"/>
      <c r="AF16" s="1638"/>
      <c r="AG16" s="1638"/>
      <c r="AH16" s="1638"/>
      <c r="AI16" s="1638"/>
      <c r="AJ16" s="1638"/>
      <c r="AK16" s="1638"/>
      <c r="AL16" s="508"/>
      <c r="AM16" s="1224"/>
    </row>
    <row r="17" spans="1:73" ht="14.1" customHeight="1">
      <c r="B17" s="40"/>
      <c r="C17" s="231"/>
      <c r="D17" s="939" t="s">
        <v>33</v>
      </c>
      <c r="E17" s="1641" t="s">
        <v>641</v>
      </c>
      <c r="F17" s="1641"/>
      <c r="G17" s="1641"/>
      <c r="H17" s="1641"/>
      <c r="I17" s="1641"/>
      <c r="J17" s="1641"/>
      <c r="K17" s="1641"/>
      <c r="L17" s="1641"/>
      <c r="M17" s="1641"/>
      <c r="N17" s="1641"/>
      <c r="O17" s="1641"/>
      <c r="P17" s="1641"/>
      <c r="Q17" s="1641"/>
      <c r="R17" s="1641"/>
      <c r="S17" s="1641"/>
      <c r="T17" s="1641"/>
      <c r="U17" s="1641"/>
      <c r="V17" s="1641"/>
      <c r="W17" s="1641"/>
      <c r="X17" s="1641"/>
      <c r="Y17" s="1641"/>
      <c r="AA17" s="244"/>
      <c r="AB17" s="1638"/>
      <c r="AC17" s="1638"/>
      <c r="AD17" s="1638"/>
      <c r="AE17" s="1638"/>
      <c r="AF17" s="1638"/>
      <c r="AG17" s="1638"/>
      <c r="AH17" s="1638"/>
      <c r="AI17" s="1638"/>
      <c r="AJ17" s="1638"/>
      <c r="AK17" s="1638"/>
      <c r="AL17" s="508"/>
      <c r="AM17" s="1224"/>
    </row>
    <row r="18" spans="1:73" ht="14.1" customHeight="1">
      <c r="A18" s="1225"/>
      <c r="B18" s="14"/>
      <c r="D18" s="245"/>
      <c r="E18" s="1641"/>
      <c r="F18" s="1641"/>
      <c r="G18" s="1641"/>
      <c r="H18" s="1641"/>
      <c r="I18" s="1641"/>
      <c r="J18" s="1641"/>
      <c r="K18" s="1641"/>
      <c r="L18" s="1641"/>
      <c r="M18" s="1641"/>
      <c r="N18" s="1641"/>
      <c r="O18" s="1641"/>
      <c r="P18" s="1641"/>
      <c r="Q18" s="1641"/>
      <c r="R18" s="1641"/>
      <c r="S18" s="1641"/>
      <c r="T18" s="1641"/>
      <c r="U18" s="1641"/>
      <c r="V18" s="1641"/>
      <c r="W18" s="1641"/>
      <c r="X18" s="1641"/>
      <c r="Y18" s="1641"/>
      <c r="AA18" s="244"/>
      <c r="AB18" s="1638"/>
      <c r="AC18" s="1638"/>
      <c r="AD18" s="1638"/>
      <c r="AE18" s="1638"/>
      <c r="AF18" s="1638"/>
      <c r="AG18" s="1638"/>
      <c r="AH18" s="1638"/>
      <c r="AI18" s="1638"/>
      <c r="AJ18" s="1638"/>
      <c r="AK18" s="1638"/>
      <c r="AL18" s="505"/>
      <c r="AM18" s="1224"/>
      <c r="AO18" s="12"/>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row>
    <row r="19" spans="1:73" ht="14.1" customHeight="1">
      <c r="A19" s="1225"/>
      <c r="B19" s="1224"/>
      <c r="Z19" s="1003"/>
      <c r="AA19" s="239" t="s">
        <v>15</v>
      </c>
      <c r="AB19" s="1638" t="s">
        <v>990</v>
      </c>
      <c r="AC19" s="1638"/>
      <c r="AD19" s="1638"/>
      <c r="AE19" s="1638"/>
      <c r="AF19" s="1638"/>
      <c r="AG19" s="1638"/>
      <c r="AH19" s="1638"/>
      <c r="AI19" s="1638"/>
      <c r="AJ19" s="1638"/>
      <c r="AK19" s="1638"/>
      <c r="AL19" s="505"/>
      <c r="AM19" s="1224"/>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row>
    <row r="20" spans="1:73" ht="14.1" customHeight="1">
      <c r="A20" s="1225"/>
      <c r="B20" s="1224"/>
      <c r="D20" s="939" t="s">
        <v>39</v>
      </c>
      <c r="E20" s="1641" t="s">
        <v>642</v>
      </c>
      <c r="F20" s="1641"/>
      <c r="G20" s="1641"/>
      <c r="H20" s="1641"/>
      <c r="I20" s="1641"/>
      <c r="J20" s="1641"/>
      <c r="K20" s="1641"/>
      <c r="L20" s="1641"/>
      <c r="M20" s="1641"/>
      <c r="N20" s="1641"/>
      <c r="O20" s="1641"/>
      <c r="P20" s="1641"/>
      <c r="Q20" s="1641"/>
      <c r="R20" s="1641"/>
      <c r="S20" s="1641"/>
      <c r="T20" s="1641"/>
      <c r="U20" s="1641"/>
      <c r="V20" s="1641"/>
      <c r="W20" s="1641"/>
      <c r="X20" s="1641"/>
      <c r="Y20" s="1641"/>
      <c r="Z20" s="12"/>
      <c r="AA20" s="19"/>
      <c r="AB20" s="1638"/>
      <c r="AC20" s="1638"/>
      <c r="AD20" s="1638"/>
      <c r="AE20" s="1638"/>
      <c r="AF20" s="1638"/>
      <c r="AG20" s="1638"/>
      <c r="AH20" s="1638"/>
      <c r="AI20" s="1638"/>
      <c r="AJ20" s="1638"/>
      <c r="AK20" s="1638"/>
      <c r="AL20" s="505"/>
      <c r="AM20" s="1224"/>
      <c r="BU20" s="326"/>
    </row>
    <row r="21" spans="1:73" ht="14.1" customHeight="1">
      <c r="A21" s="1225"/>
      <c r="B21" s="1224"/>
      <c r="D21" s="12"/>
      <c r="E21" s="1641"/>
      <c r="F21" s="1641"/>
      <c r="G21" s="1641"/>
      <c r="H21" s="1641"/>
      <c r="I21" s="1641"/>
      <c r="J21" s="1641"/>
      <c r="K21" s="1641"/>
      <c r="L21" s="1641"/>
      <c r="M21" s="1641"/>
      <c r="N21" s="1641"/>
      <c r="O21" s="1641"/>
      <c r="P21" s="1641"/>
      <c r="Q21" s="1641"/>
      <c r="R21" s="1641"/>
      <c r="S21" s="1641"/>
      <c r="T21" s="1641"/>
      <c r="U21" s="1641"/>
      <c r="V21" s="1641"/>
      <c r="W21" s="1641"/>
      <c r="X21" s="1641"/>
      <c r="Y21" s="1641"/>
      <c r="Z21" s="12"/>
      <c r="AA21" s="19"/>
      <c r="AB21" s="1638"/>
      <c r="AC21" s="1638"/>
      <c r="AD21" s="1638"/>
      <c r="AE21" s="1638"/>
      <c r="AF21" s="1638"/>
      <c r="AG21" s="1638"/>
      <c r="AH21" s="1638"/>
      <c r="AI21" s="1638"/>
      <c r="AJ21" s="1638"/>
      <c r="AK21" s="1638"/>
      <c r="AL21" s="505"/>
      <c r="AM21" s="1224"/>
      <c r="BU21" s="4"/>
    </row>
    <row r="22" spans="1:73" ht="14.1" customHeight="1">
      <c r="A22" s="1225"/>
      <c r="B22" s="1224"/>
      <c r="AA22" s="19"/>
      <c r="AB22" s="1638"/>
      <c r="AC22" s="1638"/>
      <c r="AD22" s="1638"/>
      <c r="AE22" s="1638"/>
      <c r="AF22" s="1638"/>
      <c r="AG22" s="1638"/>
      <c r="AH22" s="1638"/>
      <c r="AI22" s="1638"/>
      <c r="AJ22" s="1638"/>
      <c r="AK22" s="1638"/>
      <c r="AL22" s="507"/>
      <c r="AM22" s="1224"/>
      <c r="BU22" s="254"/>
    </row>
    <row r="23" spans="1:73" ht="14.1" customHeight="1">
      <c r="A23" s="1225"/>
      <c r="B23" s="1224"/>
      <c r="D23" s="228" t="s">
        <v>308</v>
      </c>
      <c r="E23" s="1641" t="s">
        <v>1408</v>
      </c>
      <c r="F23" s="1641"/>
      <c r="G23" s="1641"/>
      <c r="H23" s="1641"/>
      <c r="I23" s="1641"/>
      <c r="J23" s="1641"/>
      <c r="K23" s="1641"/>
      <c r="L23" s="1641"/>
      <c r="M23" s="1641"/>
      <c r="N23" s="1641"/>
      <c r="O23" s="1641"/>
      <c r="P23" s="1641"/>
      <c r="Q23" s="1641"/>
      <c r="R23" s="1641"/>
      <c r="S23" s="1641"/>
      <c r="T23" s="1641"/>
      <c r="U23" s="1641"/>
      <c r="V23" s="1641"/>
      <c r="W23" s="1641"/>
      <c r="X23" s="1641"/>
      <c r="Y23" s="1641"/>
      <c r="AA23" s="169"/>
      <c r="AB23" s="253"/>
      <c r="AC23" s="253"/>
      <c r="AD23" s="253"/>
      <c r="AE23" s="253"/>
      <c r="AF23" s="253"/>
      <c r="AG23" s="253"/>
      <c r="AH23" s="253"/>
      <c r="AI23" s="253"/>
      <c r="AJ23" s="253"/>
      <c r="AK23" s="253"/>
      <c r="AL23" s="505"/>
      <c r="AM23" s="1224"/>
    </row>
    <row r="24" spans="1:73" ht="14.1" customHeight="1">
      <c r="A24" s="1225"/>
      <c r="B24" s="1224"/>
      <c r="E24" s="1641"/>
      <c r="F24" s="1641"/>
      <c r="G24" s="1641"/>
      <c r="H24" s="1641"/>
      <c r="I24" s="1641"/>
      <c r="J24" s="1641"/>
      <c r="K24" s="1641"/>
      <c r="L24" s="1641"/>
      <c r="M24" s="1641"/>
      <c r="N24" s="1641"/>
      <c r="O24" s="1641"/>
      <c r="P24" s="1641"/>
      <c r="Q24" s="1641"/>
      <c r="R24" s="1641"/>
      <c r="S24" s="1641"/>
      <c r="T24" s="1641"/>
      <c r="U24" s="1641"/>
      <c r="V24" s="1641"/>
      <c r="W24" s="1641"/>
      <c r="X24" s="1641"/>
      <c r="Y24" s="1641"/>
      <c r="AA24" s="11"/>
      <c r="AB24" s="253"/>
      <c r="AC24" s="253"/>
      <c r="AD24" s="253"/>
      <c r="AE24" s="253"/>
      <c r="AF24" s="253"/>
      <c r="AG24" s="253"/>
      <c r="AH24" s="253"/>
      <c r="AI24" s="253"/>
      <c r="AJ24" s="253"/>
      <c r="AK24" s="253"/>
      <c r="AL24" s="505"/>
      <c r="AM24" s="1224"/>
    </row>
    <row r="25" spans="1:73" ht="14.1" customHeight="1">
      <c r="A25" s="1225"/>
      <c r="B25" s="1224"/>
      <c r="AA25" s="11"/>
      <c r="AB25" s="253"/>
      <c r="AC25" s="253"/>
      <c r="AD25" s="253"/>
      <c r="AE25" s="253"/>
      <c r="AF25" s="253"/>
      <c r="AG25" s="253"/>
      <c r="AH25" s="253"/>
      <c r="AI25" s="253"/>
      <c r="AJ25" s="253"/>
      <c r="AK25" s="253"/>
      <c r="AL25" s="505"/>
      <c r="AM25" s="1224"/>
    </row>
    <row r="26" spans="1:73" ht="14.1" customHeight="1">
      <c r="A26" s="1225"/>
      <c r="B26" s="2689" t="s">
        <v>615</v>
      </c>
      <c r="C26" s="2690"/>
      <c r="D26" s="1641" t="s">
        <v>647</v>
      </c>
      <c r="E26" s="1641"/>
      <c r="F26" s="1641"/>
      <c r="G26" s="1641"/>
      <c r="H26" s="1641"/>
      <c r="I26" s="1641"/>
      <c r="J26" s="1641"/>
      <c r="K26" s="1641"/>
      <c r="L26" s="1641"/>
      <c r="M26" s="1641"/>
      <c r="N26" s="1641"/>
      <c r="O26" s="1641"/>
      <c r="P26" s="1641"/>
      <c r="Q26" s="1641"/>
      <c r="R26" s="1641"/>
      <c r="S26" s="1641"/>
      <c r="T26" s="1641"/>
      <c r="U26" s="1641"/>
      <c r="V26" s="1641"/>
      <c r="W26" s="1641"/>
      <c r="X26" s="1641"/>
      <c r="Y26" s="1641"/>
      <c r="AA26" s="244" t="s">
        <v>124</v>
      </c>
      <c r="AB26" s="1851" t="s">
        <v>1338</v>
      </c>
      <c r="AC26" s="1851"/>
      <c r="AD26" s="1851"/>
      <c r="AE26" s="1851"/>
      <c r="AF26" s="1851"/>
      <c r="AG26" s="1851"/>
      <c r="AH26" s="1851"/>
      <c r="AI26" s="1851"/>
      <c r="AJ26" s="1851"/>
      <c r="AK26" s="1851"/>
      <c r="AL26" s="505"/>
      <c r="AM26" s="1224"/>
    </row>
    <row r="27" spans="1:73" ht="14.1" customHeight="1">
      <c r="A27" s="1225"/>
      <c r="B27" s="14"/>
      <c r="C27" s="12"/>
      <c r="D27" s="1641"/>
      <c r="E27" s="1641"/>
      <c r="F27" s="1641"/>
      <c r="G27" s="1641"/>
      <c r="H27" s="1641"/>
      <c r="I27" s="1641"/>
      <c r="J27" s="1641"/>
      <c r="K27" s="1641"/>
      <c r="L27" s="1641"/>
      <c r="M27" s="1641"/>
      <c r="N27" s="1641"/>
      <c r="O27" s="1641"/>
      <c r="P27" s="1641"/>
      <c r="Q27" s="1641"/>
      <c r="R27" s="1641"/>
      <c r="S27" s="1641"/>
      <c r="T27" s="1641"/>
      <c r="U27" s="1641"/>
      <c r="V27" s="1641"/>
      <c r="W27" s="1641"/>
      <c r="X27" s="1641"/>
      <c r="Y27" s="1641"/>
      <c r="AA27" s="244" t="s">
        <v>124</v>
      </c>
      <c r="AB27" s="1851" t="s">
        <v>1485</v>
      </c>
      <c r="AC27" s="1851"/>
      <c r="AD27" s="1851"/>
      <c r="AE27" s="1851"/>
      <c r="AF27" s="1851"/>
      <c r="AG27" s="1851"/>
      <c r="AH27" s="1851"/>
      <c r="AI27" s="1851"/>
      <c r="AJ27" s="1851"/>
      <c r="AK27" s="1851"/>
      <c r="AL27" s="505"/>
      <c r="AM27" s="1224"/>
    </row>
    <row r="28" spans="1:73" ht="14.1" customHeight="1">
      <c r="A28" s="1225"/>
      <c r="B28" s="1224"/>
      <c r="D28" s="228" t="s">
        <v>36</v>
      </c>
      <c r="E28" s="1889" t="s">
        <v>648</v>
      </c>
      <c r="F28" s="1889"/>
      <c r="G28" s="1889"/>
      <c r="H28" s="1889"/>
      <c r="I28" s="1889"/>
      <c r="J28" s="1889"/>
      <c r="K28" s="1889"/>
      <c r="L28" s="1889"/>
      <c r="M28" s="1889"/>
      <c r="N28" s="1889"/>
      <c r="O28" s="1889"/>
      <c r="P28" s="1889"/>
      <c r="Q28" s="1889"/>
      <c r="R28" s="1889"/>
      <c r="S28" s="1889"/>
      <c r="T28" s="1889"/>
      <c r="U28" s="1889"/>
      <c r="V28" s="1889"/>
      <c r="W28" s="1889"/>
      <c r="X28" s="1889"/>
      <c r="Y28" s="1889"/>
      <c r="Z28" s="12"/>
      <c r="AA28" s="871" t="s">
        <v>124</v>
      </c>
      <c r="AB28" s="1638" t="s">
        <v>1436</v>
      </c>
      <c r="AC28" s="1638"/>
      <c r="AD28" s="1638"/>
      <c r="AE28" s="1638"/>
      <c r="AF28" s="1638"/>
      <c r="AG28" s="1638"/>
      <c r="AH28" s="1638"/>
      <c r="AI28" s="1638"/>
      <c r="AJ28" s="1638"/>
      <c r="AK28" s="1638"/>
      <c r="AL28" s="505"/>
      <c r="AM28" s="1224"/>
    </row>
    <row r="29" spans="1:73" ht="14.1" customHeight="1">
      <c r="A29" s="1225"/>
      <c r="B29" s="1224"/>
      <c r="E29" s="48" t="s">
        <v>454</v>
      </c>
      <c r="F29" s="1889" t="s">
        <v>558</v>
      </c>
      <c r="G29" s="1889"/>
      <c r="H29" s="1889"/>
      <c r="I29" s="228" t="s">
        <v>559</v>
      </c>
      <c r="J29" s="2473"/>
      <c r="K29" s="2473"/>
      <c r="L29" s="2473"/>
      <c r="M29" s="2473"/>
      <c r="N29" s="2473"/>
      <c r="O29" s="2473"/>
      <c r="P29" s="2473"/>
      <c r="Q29" s="2473"/>
      <c r="R29" s="2473"/>
      <c r="S29" s="2473"/>
      <c r="T29" s="2473"/>
      <c r="U29" s="2473"/>
      <c r="V29" s="2473"/>
      <c r="W29" s="2473"/>
      <c r="X29" s="2473"/>
      <c r="Y29" s="196" t="s">
        <v>18</v>
      </c>
      <c r="AA29" s="868"/>
      <c r="AB29" s="1638"/>
      <c r="AC29" s="1638"/>
      <c r="AD29" s="1638"/>
      <c r="AE29" s="1638"/>
      <c r="AF29" s="1638"/>
      <c r="AG29" s="1638"/>
      <c r="AH29" s="1638"/>
      <c r="AI29" s="1638"/>
      <c r="AJ29" s="1638"/>
      <c r="AK29" s="1638"/>
      <c r="AL29" s="505"/>
      <c r="AM29" s="1224"/>
    </row>
    <row r="30" spans="1:73" ht="14.1" customHeight="1">
      <c r="A30" s="1225"/>
      <c r="B30" s="1224"/>
      <c r="E30" s="48" t="s">
        <v>455</v>
      </c>
      <c r="F30" s="1889" t="s">
        <v>560</v>
      </c>
      <c r="G30" s="1889"/>
      <c r="H30" s="1889"/>
      <c r="I30" s="939" t="s">
        <v>559</v>
      </c>
      <c r="J30" s="1231"/>
      <c r="K30" s="1231" t="s">
        <v>21</v>
      </c>
      <c r="L30" s="1231" t="s">
        <v>124</v>
      </c>
      <c r="M30" s="1231"/>
      <c r="N30" s="1231" t="s">
        <v>22</v>
      </c>
      <c r="O30" s="1231" t="s">
        <v>124</v>
      </c>
      <c r="P30" s="1231"/>
      <c r="Q30" s="231" t="s">
        <v>561</v>
      </c>
      <c r="R30" s="12" t="s">
        <v>136</v>
      </c>
      <c r="S30" s="2560"/>
      <c r="T30" s="2560"/>
      <c r="U30" s="48" t="s">
        <v>81</v>
      </c>
      <c r="V30" s="48" t="s">
        <v>124</v>
      </c>
      <c r="W30" s="12"/>
      <c r="X30" s="1632" t="s">
        <v>562</v>
      </c>
      <c r="Y30" s="1632"/>
      <c r="AA30" s="871"/>
      <c r="AB30" s="1638"/>
      <c r="AC30" s="1638"/>
      <c r="AD30" s="1638"/>
      <c r="AE30" s="1638"/>
      <c r="AF30" s="1638"/>
      <c r="AG30" s="1638"/>
      <c r="AH30" s="1638"/>
      <c r="AI30" s="1638"/>
      <c r="AJ30" s="1638"/>
      <c r="AK30" s="1638"/>
      <c r="AL30" s="505"/>
      <c r="AM30" s="1224"/>
    </row>
    <row r="31" spans="1:73" ht="14.1" customHeight="1">
      <c r="A31" s="1225"/>
      <c r="B31" s="1224"/>
      <c r="Z31" s="59"/>
      <c r="AA31" s="11"/>
      <c r="AB31" s="1638"/>
      <c r="AC31" s="1638"/>
      <c r="AD31" s="1638"/>
      <c r="AE31" s="1638"/>
      <c r="AF31" s="1638"/>
      <c r="AG31" s="1638"/>
      <c r="AH31" s="1638"/>
      <c r="AI31" s="1638"/>
      <c r="AJ31" s="1638"/>
      <c r="AK31" s="1638"/>
      <c r="AL31" s="1232"/>
      <c r="AM31" s="1224"/>
    </row>
    <row r="32" spans="1:73" ht="14.1" customHeight="1">
      <c r="A32" s="1225"/>
      <c r="B32" s="1224"/>
      <c r="D32" s="228" t="s">
        <v>33</v>
      </c>
      <c r="E32" s="1889" t="s">
        <v>649</v>
      </c>
      <c r="F32" s="1889"/>
      <c r="G32" s="1889"/>
      <c r="H32" s="1889"/>
      <c r="I32" s="1889"/>
      <c r="J32" s="1889"/>
      <c r="K32" s="1889"/>
      <c r="L32" s="1889"/>
      <c r="M32" s="1889"/>
      <c r="N32" s="1889"/>
      <c r="O32" s="1889"/>
      <c r="P32" s="1889"/>
      <c r="Q32" s="1889"/>
      <c r="R32" s="1889"/>
      <c r="S32" s="1889"/>
      <c r="T32" s="1889"/>
      <c r="U32" s="1889"/>
      <c r="V32" s="1889"/>
      <c r="W32" s="1889"/>
      <c r="X32" s="1889"/>
      <c r="Y32" s="1889"/>
      <c r="Z32" s="59"/>
      <c r="AA32" s="1223"/>
      <c r="AL32" s="505"/>
      <c r="AM32" s="1224"/>
    </row>
    <row r="33" spans="1:68" ht="14.1" customHeight="1">
      <c r="A33" s="1225"/>
      <c r="B33" s="1224"/>
      <c r="D33" s="259"/>
      <c r="E33" s="259"/>
      <c r="F33" s="259"/>
      <c r="G33" s="259"/>
      <c r="H33" s="259"/>
      <c r="I33" s="259"/>
      <c r="J33" s="259"/>
      <c r="K33" s="259"/>
      <c r="L33" s="259"/>
      <c r="M33" s="259"/>
      <c r="N33" s="259"/>
      <c r="O33" s="259"/>
      <c r="P33" s="259"/>
      <c r="Q33" s="259"/>
      <c r="R33" s="259"/>
      <c r="S33" s="259"/>
      <c r="T33" s="259"/>
      <c r="U33" s="259"/>
      <c r="V33" s="259"/>
      <c r="W33" s="259"/>
      <c r="X33" s="259"/>
      <c r="Y33" s="259"/>
      <c r="AA33" s="1223"/>
      <c r="AL33" s="505"/>
      <c r="AM33" s="1224"/>
    </row>
    <row r="34" spans="1:68" ht="14.1" customHeight="1">
      <c r="A34" s="1225"/>
      <c r="B34" s="14"/>
      <c r="D34" s="228" t="s">
        <v>39</v>
      </c>
      <c r="E34" s="1889" t="s">
        <v>650</v>
      </c>
      <c r="F34" s="1889"/>
      <c r="G34" s="1889"/>
      <c r="H34" s="1889"/>
      <c r="I34" s="1889"/>
      <c r="J34" s="1889"/>
      <c r="K34" s="1889"/>
      <c r="L34" s="1889"/>
      <c r="M34" s="1889"/>
      <c r="N34" s="1889"/>
      <c r="O34" s="1889"/>
      <c r="P34" s="1889"/>
      <c r="Q34" s="1889"/>
      <c r="R34" s="1889"/>
      <c r="S34" s="1889"/>
      <c r="T34" s="1889"/>
      <c r="U34" s="1889"/>
      <c r="V34" s="1889"/>
      <c r="W34" s="1889"/>
      <c r="X34" s="1889"/>
      <c r="Y34" s="1889"/>
      <c r="Z34" s="59"/>
      <c r="AA34" s="1223"/>
      <c r="AL34" s="25"/>
      <c r="AM34" s="1224"/>
    </row>
    <row r="35" spans="1:68" ht="14.1" customHeight="1">
      <c r="A35" s="1225"/>
      <c r="B35" s="1224"/>
      <c r="Z35" s="59"/>
      <c r="AA35" s="1223"/>
      <c r="AL35" s="25"/>
      <c r="AM35" s="1224"/>
    </row>
    <row r="36" spans="1:68" ht="14.1" customHeight="1">
      <c r="A36" s="1225"/>
      <c r="B36" s="14"/>
      <c r="AA36" s="1223"/>
      <c r="AH36" s="253"/>
      <c r="AI36" s="253"/>
      <c r="AJ36" s="253"/>
      <c r="AK36" s="253"/>
      <c r="AL36" s="25"/>
      <c r="AM36" s="1224"/>
    </row>
    <row r="37" spans="1:68" ht="14.1" customHeight="1">
      <c r="A37" s="1225"/>
      <c r="B37" s="1630" t="s">
        <v>586</v>
      </c>
      <c r="C37" s="1631"/>
      <c r="D37" s="1632" t="s">
        <v>645</v>
      </c>
      <c r="E37" s="1632"/>
      <c r="F37" s="1632"/>
      <c r="G37" s="1632"/>
      <c r="H37" s="1632"/>
      <c r="I37" s="1632"/>
      <c r="J37" s="1632"/>
      <c r="K37" s="1632"/>
      <c r="L37" s="1632"/>
      <c r="M37" s="1632"/>
      <c r="N37" s="1632"/>
      <c r="O37" s="1632"/>
      <c r="P37" s="1632"/>
      <c r="Q37" s="1632"/>
      <c r="R37" s="1632"/>
      <c r="S37" s="1632"/>
      <c r="T37" s="1632"/>
      <c r="U37" s="1632"/>
      <c r="V37" s="1632"/>
      <c r="W37" s="1632"/>
      <c r="X37" s="1632"/>
      <c r="Y37" s="1632"/>
      <c r="Z37" s="12"/>
      <c r="AA37" s="1223"/>
      <c r="AH37" s="253"/>
      <c r="AI37" s="253"/>
      <c r="AJ37" s="253"/>
      <c r="AK37" s="253"/>
      <c r="AL37" s="25"/>
      <c r="AM37" s="1224"/>
    </row>
    <row r="38" spans="1:68" ht="14.1" customHeight="1">
      <c r="A38" s="1225"/>
      <c r="B38" s="1224"/>
      <c r="D38" s="939" t="s">
        <v>36</v>
      </c>
      <c r="E38" s="1641" t="s">
        <v>1486</v>
      </c>
      <c r="F38" s="1641"/>
      <c r="G38" s="1641"/>
      <c r="H38" s="1641"/>
      <c r="I38" s="1641"/>
      <c r="J38" s="1641"/>
      <c r="K38" s="1641"/>
      <c r="L38" s="1641"/>
      <c r="M38" s="1641"/>
      <c r="N38" s="1641"/>
      <c r="O38" s="1641"/>
      <c r="P38" s="1641"/>
      <c r="Q38" s="1641"/>
      <c r="R38" s="1641"/>
      <c r="S38" s="1641"/>
      <c r="T38" s="1641"/>
      <c r="U38" s="1641"/>
      <c r="V38" s="1641"/>
      <c r="W38" s="1641"/>
      <c r="X38" s="1641"/>
      <c r="Y38" s="1641"/>
      <c r="AA38" s="1223"/>
      <c r="AL38" s="266"/>
      <c r="AM38" s="1224"/>
    </row>
    <row r="39" spans="1:68" ht="14.1" customHeight="1">
      <c r="A39" s="1225"/>
      <c r="B39" s="1224"/>
      <c r="D39" s="12"/>
      <c r="E39" s="1641"/>
      <c r="F39" s="1641"/>
      <c r="G39" s="1641"/>
      <c r="H39" s="1641"/>
      <c r="I39" s="1641"/>
      <c r="J39" s="1641"/>
      <c r="K39" s="1641"/>
      <c r="L39" s="1641"/>
      <c r="M39" s="1641"/>
      <c r="N39" s="1641"/>
      <c r="O39" s="1641"/>
      <c r="P39" s="1641"/>
      <c r="Q39" s="1641"/>
      <c r="R39" s="1641"/>
      <c r="S39" s="1641"/>
      <c r="T39" s="1641"/>
      <c r="U39" s="1641"/>
      <c r="V39" s="1641"/>
      <c r="W39" s="1641"/>
      <c r="X39" s="1641"/>
      <c r="Y39" s="1641"/>
      <c r="Z39" s="12"/>
      <c r="AA39" s="1223"/>
      <c r="AL39" s="266"/>
      <c r="AM39" s="1224"/>
    </row>
    <row r="40" spans="1:68" ht="14.1" customHeight="1">
      <c r="A40" s="1225"/>
      <c r="B40" s="1224"/>
      <c r="AA40" s="1223"/>
      <c r="AL40" s="266"/>
      <c r="AM40" s="1224"/>
      <c r="AP40" s="494" t="s">
        <v>16</v>
      </c>
    </row>
    <row r="41" spans="1:68" ht="14.1" customHeight="1">
      <c r="A41" s="1225"/>
      <c r="B41" s="1224"/>
      <c r="AA41" s="1223"/>
      <c r="AL41" s="266"/>
      <c r="AM41" s="1224"/>
      <c r="AP41" s="494"/>
    </row>
    <row r="42" spans="1:68" ht="14.1" customHeight="1">
      <c r="A42" s="1225"/>
      <c r="B42" s="1224"/>
      <c r="D42" s="939" t="s">
        <v>33</v>
      </c>
      <c r="E42" s="1641" t="s">
        <v>1487</v>
      </c>
      <c r="F42" s="1641"/>
      <c r="G42" s="1641"/>
      <c r="H42" s="1641"/>
      <c r="I42" s="1641"/>
      <c r="J42" s="1641"/>
      <c r="K42" s="1641"/>
      <c r="L42" s="1641"/>
      <c r="M42" s="1641"/>
      <c r="N42" s="1641"/>
      <c r="O42" s="1641"/>
      <c r="P42" s="1641"/>
      <c r="Q42" s="1641"/>
      <c r="R42" s="1641"/>
      <c r="S42" s="1641"/>
      <c r="T42" s="1641"/>
      <c r="U42" s="1641"/>
      <c r="V42" s="1641"/>
      <c r="W42" s="1641"/>
      <c r="X42" s="1641"/>
      <c r="Y42" s="1641"/>
      <c r="AA42" s="495"/>
      <c r="AB42" s="205"/>
      <c r="AC42" s="205"/>
      <c r="AD42" s="205"/>
      <c r="AE42" s="205"/>
      <c r="AF42" s="205"/>
      <c r="AG42" s="205"/>
      <c r="AH42" s="205"/>
      <c r="AI42" s="205"/>
      <c r="AJ42" s="205"/>
      <c r="AK42" s="205"/>
      <c r="AL42" s="266"/>
      <c r="AM42" s="1224"/>
    </row>
    <row r="43" spans="1:68" ht="14.1" customHeight="1">
      <c r="A43" s="1225"/>
      <c r="B43" s="1224"/>
      <c r="D43" s="12"/>
      <c r="E43" s="1641"/>
      <c r="F43" s="1641"/>
      <c r="G43" s="1641"/>
      <c r="H43" s="1641"/>
      <c r="I43" s="1641"/>
      <c r="J43" s="1641"/>
      <c r="K43" s="1641"/>
      <c r="L43" s="1641"/>
      <c r="M43" s="1641"/>
      <c r="N43" s="1641"/>
      <c r="O43" s="1641"/>
      <c r="P43" s="1641"/>
      <c r="Q43" s="1641"/>
      <c r="R43" s="1641"/>
      <c r="S43" s="1641"/>
      <c r="T43" s="1641"/>
      <c r="U43" s="1641"/>
      <c r="V43" s="1641"/>
      <c r="W43" s="1641"/>
      <c r="X43" s="1641"/>
      <c r="Y43" s="1641"/>
      <c r="Z43" s="59"/>
      <c r="AA43" s="495"/>
      <c r="AB43" s="205"/>
      <c r="AC43" s="205"/>
      <c r="AD43" s="205"/>
      <c r="AE43" s="205"/>
      <c r="AF43" s="205"/>
      <c r="AG43" s="205"/>
      <c r="AH43" s="205"/>
      <c r="AI43" s="205"/>
      <c r="AJ43" s="205"/>
      <c r="AK43" s="205"/>
      <c r="AL43" s="266"/>
      <c r="AM43" s="1224"/>
    </row>
    <row r="44" spans="1:68" ht="14.1" customHeight="1">
      <c r="A44" s="1225"/>
      <c r="B44" s="1224"/>
      <c r="Z44" s="59"/>
      <c r="AA44" s="495"/>
      <c r="AB44" s="205"/>
      <c r="AC44" s="205"/>
      <c r="AD44" s="205"/>
      <c r="AE44" s="205"/>
      <c r="AF44" s="205"/>
      <c r="AG44" s="205"/>
      <c r="AH44" s="205"/>
      <c r="AI44" s="205"/>
      <c r="AJ44" s="205"/>
      <c r="AK44" s="205"/>
      <c r="AL44" s="266"/>
      <c r="AM44" s="1224"/>
      <c r="AP44" s="493"/>
      <c r="AU44" s="228"/>
      <c r="AV44" s="12"/>
      <c r="AW44" s="12"/>
      <c r="AX44" s="12"/>
      <c r="AY44" s="12"/>
      <c r="AZ44" s="12"/>
      <c r="BA44" s="12"/>
      <c r="BB44" s="12"/>
      <c r="BC44" s="12"/>
      <c r="BD44" s="12"/>
      <c r="BE44" s="12"/>
      <c r="BF44" s="12"/>
      <c r="BG44" s="12"/>
      <c r="BH44" s="12"/>
      <c r="BI44" s="12"/>
      <c r="BJ44" s="12"/>
      <c r="BK44" s="12"/>
      <c r="BL44" s="12"/>
      <c r="BM44" s="12"/>
      <c r="BN44" s="12"/>
      <c r="BO44" s="12"/>
      <c r="BP44" s="12"/>
    </row>
    <row r="45" spans="1:68" ht="14.1" customHeight="1">
      <c r="A45" s="1225"/>
      <c r="B45" s="1224"/>
      <c r="D45" s="939" t="s">
        <v>468</v>
      </c>
      <c r="E45" s="1641" t="s">
        <v>1463</v>
      </c>
      <c r="F45" s="1641"/>
      <c r="G45" s="1641"/>
      <c r="H45" s="1641"/>
      <c r="I45" s="1641"/>
      <c r="J45" s="1641"/>
      <c r="K45" s="1641"/>
      <c r="L45" s="1641"/>
      <c r="M45" s="1641"/>
      <c r="N45" s="1641"/>
      <c r="O45" s="1641"/>
      <c r="P45" s="1641"/>
      <c r="Q45" s="1641"/>
      <c r="R45" s="1641"/>
      <c r="S45" s="1641"/>
      <c r="T45" s="1641"/>
      <c r="U45" s="1641"/>
      <c r="V45" s="1641"/>
      <c r="W45" s="1641"/>
      <c r="X45" s="1641"/>
      <c r="Y45" s="1641"/>
      <c r="AA45" s="239" t="s">
        <v>124</v>
      </c>
      <c r="AB45" s="1638" t="s">
        <v>1488</v>
      </c>
      <c r="AC45" s="1638"/>
      <c r="AD45" s="1638"/>
      <c r="AE45" s="1638"/>
      <c r="AF45" s="1638"/>
      <c r="AG45" s="1638"/>
      <c r="AH45" s="1638"/>
      <c r="AI45" s="1638"/>
      <c r="AJ45" s="1638"/>
      <c r="AK45" s="1638"/>
      <c r="AL45" s="159"/>
      <c r="AM45" s="1224"/>
      <c r="AP45" s="494" t="s">
        <v>16</v>
      </c>
      <c r="AS45" s="249"/>
    </row>
    <row r="46" spans="1:68" ht="14.1" customHeight="1">
      <c r="A46" s="1225"/>
      <c r="B46" s="1224"/>
      <c r="D46" s="12"/>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2"/>
      <c r="AA46" s="244"/>
      <c r="AB46" s="1638"/>
      <c r="AC46" s="1638"/>
      <c r="AD46" s="1638"/>
      <c r="AE46" s="1638"/>
      <c r="AF46" s="1638"/>
      <c r="AG46" s="1638"/>
      <c r="AH46" s="1638"/>
      <c r="AI46" s="1638"/>
      <c r="AJ46" s="1638"/>
      <c r="AK46" s="1638"/>
      <c r="AL46" s="159"/>
      <c r="AM46" s="1224"/>
      <c r="AS46" s="245"/>
      <c r="AU46" s="1227"/>
    </row>
    <row r="47" spans="1:68" ht="14.1" customHeight="1">
      <c r="A47" s="1225"/>
      <c r="B47" s="1224"/>
      <c r="D47" s="12"/>
      <c r="E47" s="12"/>
      <c r="F47" s="12"/>
      <c r="G47" s="12"/>
      <c r="H47" s="12"/>
      <c r="I47" s="12"/>
      <c r="J47" s="12"/>
      <c r="K47" s="12"/>
      <c r="L47" s="12"/>
      <c r="M47" s="12"/>
      <c r="N47" s="12"/>
      <c r="O47" s="12"/>
      <c r="P47" s="12"/>
      <c r="Q47" s="12"/>
      <c r="R47" s="12"/>
      <c r="S47" s="12"/>
      <c r="T47" s="12"/>
      <c r="U47" s="12"/>
      <c r="V47" s="12"/>
      <c r="W47" s="12"/>
      <c r="X47" s="12"/>
      <c r="Y47" s="12"/>
      <c r="Z47" s="12"/>
      <c r="AA47" s="455"/>
      <c r="AB47" s="1638"/>
      <c r="AC47" s="1638"/>
      <c r="AD47" s="1638"/>
      <c r="AE47" s="1638"/>
      <c r="AF47" s="1638"/>
      <c r="AG47" s="1638"/>
      <c r="AH47" s="1638"/>
      <c r="AI47" s="1638"/>
      <c r="AJ47" s="1638"/>
      <c r="AK47" s="1638"/>
      <c r="AL47" s="159"/>
      <c r="AM47" s="1224"/>
      <c r="AS47" s="245"/>
      <c r="AU47" s="1227"/>
    </row>
    <row r="48" spans="1:68" ht="14.1" customHeight="1">
      <c r="A48" s="1225"/>
      <c r="B48" s="1224"/>
      <c r="AA48" s="213"/>
      <c r="AB48" s="1638"/>
      <c r="AC48" s="1638"/>
      <c r="AD48" s="1638"/>
      <c r="AE48" s="1638"/>
      <c r="AF48" s="1638"/>
      <c r="AG48" s="1638"/>
      <c r="AH48" s="1638"/>
      <c r="AI48" s="1638"/>
      <c r="AJ48" s="1638"/>
      <c r="AK48" s="1638"/>
      <c r="AL48" s="1232"/>
      <c r="AM48" s="1224"/>
    </row>
    <row r="49" spans="1:39" ht="14.1" customHeight="1">
      <c r="A49" s="1225"/>
      <c r="B49" s="1630" t="s">
        <v>587</v>
      </c>
      <c r="C49" s="1631"/>
      <c r="D49" s="1632" t="s">
        <v>1409</v>
      </c>
      <c r="E49" s="1632"/>
      <c r="F49" s="1632"/>
      <c r="G49" s="1632"/>
      <c r="H49" s="1632"/>
      <c r="I49" s="1632"/>
      <c r="J49" s="1632"/>
      <c r="K49" s="1632"/>
      <c r="L49" s="1632"/>
      <c r="M49" s="1632"/>
      <c r="N49" s="1632"/>
      <c r="O49" s="1632"/>
      <c r="P49" s="1632"/>
      <c r="Q49" s="1632"/>
      <c r="R49" s="1632"/>
      <c r="S49" s="1632"/>
      <c r="T49" s="1632"/>
      <c r="U49" s="1632"/>
      <c r="V49" s="1632"/>
      <c r="W49" s="1632"/>
      <c r="X49" s="1632"/>
      <c r="Y49" s="1632"/>
      <c r="AA49" s="1223"/>
      <c r="AL49" s="1232"/>
      <c r="AM49" s="1224"/>
    </row>
    <row r="50" spans="1:39" ht="14.1" customHeight="1">
      <c r="A50" s="1225"/>
      <c r="B50" s="1224"/>
      <c r="D50" s="939" t="s">
        <v>36</v>
      </c>
      <c r="E50" s="1641" t="s">
        <v>644</v>
      </c>
      <c r="F50" s="1641"/>
      <c r="G50" s="1641"/>
      <c r="H50" s="1641"/>
      <c r="I50" s="1641"/>
      <c r="J50" s="1641"/>
      <c r="K50" s="1641"/>
      <c r="L50" s="1641"/>
      <c r="M50" s="1641"/>
      <c r="N50" s="1641"/>
      <c r="O50" s="1641"/>
      <c r="P50" s="1641"/>
      <c r="Q50" s="1641"/>
      <c r="R50" s="1641"/>
      <c r="S50" s="1641"/>
      <c r="T50" s="1641"/>
      <c r="U50" s="1641"/>
      <c r="V50" s="1641"/>
      <c r="W50" s="1641"/>
      <c r="X50" s="1641"/>
      <c r="Y50" s="1641"/>
      <c r="Z50" s="59"/>
      <c r="AA50" s="509" t="s">
        <v>124</v>
      </c>
      <c r="AB50" s="4229" t="s">
        <v>993</v>
      </c>
      <c r="AC50" s="4229"/>
      <c r="AD50" s="4229"/>
      <c r="AE50" s="4229"/>
      <c r="AF50" s="4229"/>
      <c r="AG50" s="4229"/>
      <c r="AH50" s="4229"/>
      <c r="AI50" s="4229"/>
      <c r="AJ50" s="4229"/>
      <c r="AK50" s="4229"/>
      <c r="AL50" s="1232"/>
      <c r="AM50" s="1224"/>
    </row>
    <row r="51" spans="1:39" ht="14.1" customHeight="1">
      <c r="A51" s="1225"/>
      <c r="B51" s="1224"/>
      <c r="D51" s="245"/>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59"/>
      <c r="AA51" s="239" t="s">
        <v>1434</v>
      </c>
      <c r="AB51" s="4230" t="s">
        <v>1337</v>
      </c>
      <c r="AC51" s="4230"/>
      <c r="AD51" s="4230"/>
      <c r="AE51" s="4230"/>
      <c r="AF51" s="4230"/>
      <c r="AG51" s="4230"/>
      <c r="AH51" s="4230"/>
      <c r="AI51" s="4230"/>
      <c r="AJ51" s="4230"/>
      <c r="AK51" s="4230"/>
      <c r="AL51" s="13"/>
      <c r="AM51" s="1224"/>
    </row>
    <row r="52" spans="1:39" ht="14.1" customHeight="1">
      <c r="A52" s="1225"/>
      <c r="B52" s="1224"/>
      <c r="AA52" s="872"/>
      <c r="AB52" s="4230"/>
      <c r="AC52" s="4230"/>
      <c r="AD52" s="4230"/>
      <c r="AE52" s="4230"/>
      <c r="AF52" s="4230"/>
      <c r="AG52" s="4230"/>
      <c r="AH52" s="4230"/>
      <c r="AI52" s="4230"/>
      <c r="AJ52" s="4230"/>
      <c r="AK52" s="4230"/>
      <c r="AL52" s="13"/>
      <c r="AM52" s="1224"/>
    </row>
    <row r="53" spans="1:39" ht="14.1" customHeight="1">
      <c r="A53" s="1225"/>
      <c r="B53" s="1224"/>
      <c r="D53" s="228" t="s">
        <v>33</v>
      </c>
      <c r="E53" s="1889" t="s">
        <v>1317</v>
      </c>
      <c r="F53" s="1889"/>
      <c r="G53" s="1889"/>
      <c r="H53" s="1889"/>
      <c r="I53" s="1889"/>
      <c r="J53" s="1889"/>
      <c r="K53" s="1889"/>
      <c r="L53" s="1889"/>
      <c r="M53" s="1889"/>
      <c r="N53" s="1889"/>
      <c r="O53" s="1889"/>
      <c r="P53" s="1889"/>
      <c r="Q53" s="1889"/>
      <c r="R53" s="1889"/>
      <c r="S53" s="1889"/>
      <c r="T53" s="1889"/>
      <c r="U53" s="1889"/>
      <c r="V53" s="1889"/>
      <c r="W53" s="1889"/>
      <c r="X53" s="1889"/>
      <c r="Y53" s="1889"/>
      <c r="AA53" s="10"/>
      <c r="AB53" s="4230"/>
      <c r="AC53" s="4230"/>
      <c r="AD53" s="4230"/>
      <c r="AE53" s="4230"/>
      <c r="AF53" s="4230"/>
      <c r="AG53" s="4230"/>
      <c r="AH53" s="4230"/>
      <c r="AI53" s="4230"/>
      <c r="AJ53" s="4230"/>
      <c r="AK53" s="4230"/>
      <c r="AL53" s="13"/>
      <c r="AM53" s="1224"/>
    </row>
    <row r="54" spans="1:39" ht="14.1" customHeight="1">
      <c r="A54" s="1225"/>
      <c r="B54" s="1224"/>
      <c r="D54" s="228"/>
      <c r="E54" s="1889"/>
      <c r="F54" s="1889"/>
      <c r="G54" s="1889"/>
      <c r="H54" s="1889"/>
      <c r="I54" s="1889"/>
      <c r="J54" s="1889"/>
      <c r="K54" s="1889"/>
      <c r="L54" s="1889"/>
      <c r="M54" s="1889"/>
      <c r="N54" s="1889"/>
      <c r="O54" s="1889"/>
      <c r="P54" s="1889"/>
      <c r="Q54" s="1889"/>
      <c r="R54" s="1889"/>
      <c r="S54" s="1889"/>
      <c r="T54" s="1889"/>
      <c r="U54" s="1889"/>
      <c r="V54" s="1889"/>
      <c r="W54" s="1889"/>
      <c r="X54" s="1889"/>
      <c r="Y54" s="1889"/>
      <c r="Z54" s="59"/>
      <c r="AA54" s="10"/>
      <c r="AB54" s="4230"/>
      <c r="AC54" s="4230"/>
      <c r="AD54" s="4230"/>
      <c r="AE54" s="4230"/>
      <c r="AF54" s="4230"/>
      <c r="AG54" s="4230"/>
      <c r="AH54" s="4230"/>
      <c r="AI54" s="4230"/>
      <c r="AJ54" s="4230"/>
      <c r="AK54" s="4230"/>
      <c r="AL54" s="13"/>
      <c r="AM54" s="1224"/>
    </row>
    <row r="55" spans="1:39" ht="14.1" customHeight="1">
      <c r="A55" s="1225"/>
      <c r="B55" s="1224"/>
      <c r="D55" s="228" t="s">
        <v>468</v>
      </c>
      <c r="E55" s="1632" t="s">
        <v>1336</v>
      </c>
      <c r="F55" s="1632"/>
      <c r="G55" s="1632"/>
      <c r="H55" s="1632"/>
      <c r="I55" s="1632"/>
      <c r="J55" s="1632"/>
      <c r="K55" s="1632"/>
      <c r="L55" s="1632"/>
      <c r="M55" s="1632"/>
      <c r="N55" s="1632"/>
      <c r="O55" s="1632"/>
      <c r="P55" s="1632"/>
      <c r="Q55" s="1632"/>
      <c r="R55" s="1632"/>
      <c r="S55" s="1632"/>
      <c r="T55" s="1632"/>
      <c r="U55" s="1632"/>
      <c r="V55" s="1632"/>
      <c r="W55" s="1632"/>
      <c r="X55" s="1632"/>
      <c r="Y55" s="1632"/>
      <c r="Z55" s="59"/>
      <c r="AA55" s="1223"/>
      <c r="AB55" s="4230"/>
      <c r="AC55" s="4230"/>
      <c r="AD55" s="4230"/>
      <c r="AE55" s="4230"/>
      <c r="AF55" s="4230"/>
      <c r="AG55" s="4230"/>
      <c r="AH55" s="4230"/>
      <c r="AI55" s="4230"/>
      <c r="AJ55" s="4230"/>
      <c r="AK55" s="4230"/>
      <c r="AL55" s="13"/>
      <c r="AM55" s="1224"/>
    </row>
    <row r="56" spans="1:39" ht="14.1" customHeight="1">
      <c r="A56" s="1225"/>
      <c r="B56" s="1224"/>
      <c r="D56" s="228"/>
      <c r="E56" s="12"/>
      <c r="F56" s="12"/>
      <c r="G56" s="12"/>
      <c r="H56" s="12"/>
      <c r="I56" s="12"/>
      <c r="J56" s="12"/>
      <c r="K56" s="12"/>
      <c r="L56" s="12"/>
      <c r="M56" s="12"/>
      <c r="N56" s="12"/>
      <c r="O56" s="12"/>
      <c r="P56" s="12"/>
      <c r="Q56" s="12"/>
      <c r="R56" s="12"/>
      <c r="S56" s="12"/>
      <c r="T56" s="12"/>
      <c r="U56" s="12"/>
      <c r="V56" s="12"/>
      <c r="W56" s="12"/>
      <c r="X56" s="12"/>
      <c r="Y56" s="12"/>
      <c r="AA56" s="510"/>
      <c r="AL56" s="13"/>
      <c r="AM56" s="1224"/>
    </row>
    <row r="57" spans="1:39" ht="14.1" customHeight="1">
      <c r="A57" s="1225"/>
      <c r="B57" s="1224"/>
      <c r="AA57" s="239" t="s">
        <v>124</v>
      </c>
      <c r="AB57" s="1638" t="s">
        <v>1489</v>
      </c>
      <c r="AC57" s="1638"/>
      <c r="AD57" s="1638"/>
      <c r="AE57" s="1638"/>
      <c r="AF57" s="1638"/>
      <c r="AG57" s="1638"/>
      <c r="AH57" s="1638"/>
      <c r="AI57" s="1638"/>
      <c r="AJ57" s="1638"/>
      <c r="AK57" s="1638"/>
      <c r="AL57" s="16"/>
      <c r="AM57" s="1224"/>
    </row>
    <row r="58" spans="1:39" ht="14.1" customHeight="1">
      <c r="A58" s="1225"/>
      <c r="B58" s="1224"/>
      <c r="D58" s="228" t="s">
        <v>440</v>
      </c>
      <c r="E58" s="1641" t="s">
        <v>1464</v>
      </c>
      <c r="F58" s="1641"/>
      <c r="G58" s="1641"/>
      <c r="H58" s="1641"/>
      <c r="I58" s="1641"/>
      <c r="J58" s="1641"/>
      <c r="K58" s="1641"/>
      <c r="L58" s="1641"/>
      <c r="M58" s="1641"/>
      <c r="N58" s="1641"/>
      <c r="O58" s="1641"/>
      <c r="P58" s="1641"/>
      <c r="Q58" s="1641"/>
      <c r="R58" s="1641"/>
      <c r="S58" s="1641"/>
      <c r="T58" s="1641"/>
      <c r="U58" s="1641"/>
      <c r="V58" s="1641"/>
      <c r="W58" s="1641"/>
      <c r="X58" s="1641"/>
      <c r="Y58" s="1641"/>
      <c r="AA58" s="11"/>
      <c r="AB58" s="1638"/>
      <c r="AC58" s="1638"/>
      <c r="AD58" s="1638"/>
      <c r="AE58" s="1638"/>
      <c r="AF58" s="1638"/>
      <c r="AG58" s="1638"/>
      <c r="AH58" s="1638"/>
      <c r="AI58" s="1638"/>
      <c r="AJ58" s="1638"/>
      <c r="AK58" s="1638"/>
      <c r="AL58" s="44"/>
    </row>
    <row r="59" spans="1:39" ht="14.1" customHeight="1">
      <c r="B59" s="1224"/>
      <c r="D59" s="12"/>
      <c r="E59" s="1641"/>
      <c r="F59" s="1641"/>
      <c r="G59" s="1641"/>
      <c r="H59" s="1641"/>
      <c r="I59" s="1641"/>
      <c r="J59" s="1641"/>
      <c r="K59" s="1641"/>
      <c r="L59" s="1641"/>
      <c r="M59" s="1641"/>
      <c r="N59" s="1641"/>
      <c r="O59" s="1641"/>
      <c r="P59" s="1641"/>
      <c r="Q59" s="1641"/>
      <c r="R59" s="1641"/>
      <c r="S59" s="1641"/>
      <c r="T59" s="1641"/>
      <c r="U59" s="1641"/>
      <c r="V59" s="1641"/>
      <c r="W59" s="1641"/>
      <c r="X59" s="1641"/>
      <c r="Y59" s="1641"/>
      <c r="Z59" s="12"/>
      <c r="AA59" s="11"/>
      <c r="AB59" s="1638"/>
      <c r="AC59" s="1638"/>
      <c r="AD59" s="1638"/>
      <c r="AE59" s="1638"/>
      <c r="AF59" s="1638"/>
      <c r="AG59" s="1638"/>
      <c r="AH59" s="1638"/>
      <c r="AI59" s="1638"/>
      <c r="AJ59" s="1638"/>
      <c r="AK59" s="1638"/>
      <c r="AL59" s="44"/>
    </row>
    <row r="60" spans="1:39" ht="14.1" customHeight="1">
      <c r="B60" s="1224"/>
      <c r="D60" s="59"/>
      <c r="E60" s="59"/>
      <c r="F60" s="59"/>
      <c r="G60" s="59"/>
      <c r="H60" s="59"/>
      <c r="I60" s="59"/>
      <c r="J60" s="59"/>
      <c r="K60" s="59"/>
      <c r="L60" s="59"/>
      <c r="M60" s="59"/>
      <c r="N60" s="59"/>
      <c r="O60" s="59"/>
      <c r="P60" s="59"/>
      <c r="Q60" s="59"/>
      <c r="R60" s="59"/>
      <c r="S60" s="59"/>
      <c r="T60" s="59"/>
      <c r="U60" s="59"/>
      <c r="V60" s="59"/>
      <c r="W60" s="59"/>
      <c r="X60" s="59"/>
      <c r="Y60" s="59"/>
      <c r="AA60" s="11"/>
      <c r="AB60" s="1638"/>
      <c r="AC60" s="1638"/>
      <c r="AD60" s="1638"/>
      <c r="AE60" s="1638"/>
      <c r="AF60" s="1638"/>
      <c r="AG60" s="1638"/>
      <c r="AH60" s="1638"/>
      <c r="AI60" s="1638"/>
      <c r="AJ60" s="1638"/>
      <c r="AK60" s="1638"/>
      <c r="AL60" s="44"/>
    </row>
    <row r="61" spans="1:39" ht="14.1" customHeight="1">
      <c r="B61" s="1224"/>
      <c r="AA61" s="11"/>
      <c r="AB61" s="1638"/>
      <c r="AC61" s="1638"/>
      <c r="AD61" s="1638"/>
      <c r="AE61" s="1638"/>
      <c r="AF61" s="1638"/>
      <c r="AG61" s="1638"/>
      <c r="AH61" s="1638"/>
      <c r="AI61" s="1638"/>
      <c r="AJ61" s="1638"/>
      <c r="AK61" s="1638"/>
      <c r="AL61" s="507"/>
    </row>
    <row r="62" spans="1:39" ht="6.75" customHeight="1" thickBot="1">
      <c r="B62" s="1122"/>
      <c r="C62" s="8"/>
      <c r="D62" s="1233"/>
      <c r="E62" s="1233"/>
      <c r="F62" s="1233"/>
      <c r="G62" s="1233"/>
      <c r="H62" s="1233"/>
      <c r="I62" s="1233"/>
      <c r="J62" s="1233"/>
      <c r="K62" s="1233"/>
      <c r="L62" s="1233"/>
      <c r="M62" s="1233"/>
      <c r="N62" s="1233"/>
      <c r="O62" s="1233"/>
      <c r="P62" s="1233"/>
      <c r="Q62" s="1233"/>
      <c r="R62" s="1233"/>
      <c r="S62" s="1233"/>
      <c r="T62" s="1233"/>
      <c r="U62" s="1233"/>
      <c r="V62" s="1233"/>
      <c r="W62" s="1233"/>
      <c r="X62" s="1233"/>
      <c r="Y62" s="1233"/>
      <c r="Z62" s="1233"/>
      <c r="AA62" s="512"/>
      <c r="AB62" s="513"/>
      <c r="AC62" s="513"/>
      <c r="AD62" s="513"/>
      <c r="AE62" s="513"/>
      <c r="AF62" s="513"/>
      <c r="AG62" s="513"/>
      <c r="AH62" s="513"/>
      <c r="AI62" s="513"/>
      <c r="AJ62" s="513"/>
      <c r="AK62" s="513"/>
      <c r="AL62" s="1234"/>
    </row>
  </sheetData>
  <sheetProtection algorithmName="SHA-512" hashValue="0Axct/I44vXOWhCBmNh92HUsPkcqFcedldmDBvy/7jMxA/JePmjxdVqcb2OiFF5n6WYP4dOMkh9XDEI0vaXrQg==" saltValue="yyOuNU1/ezT1yW023Q5K6g==" spinCount="100000" sheet="1" objects="1" scenarios="1"/>
  <mergeCells count="50">
    <mergeCell ref="A1:AL1"/>
    <mergeCell ref="B3:Y3"/>
    <mergeCell ref="AA3:AL3"/>
    <mergeCell ref="B5:C5"/>
    <mergeCell ref="D5:Y7"/>
    <mergeCell ref="AB5:AK8"/>
    <mergeCell ref="B26:C26"/>
    <mergeCell ref="D26:Y27"/>
    <mergeCell ref="AB26:AK26"/>
    <mergeCell ref="AB27:AK27"/>
    <mergeCell ref="AN5:BT5"/>
    <mergeCell ref="AO8:BS15"/>
    <mergeCell ref="B9:C9"/>
    <mergeCell ref="D9:Y11"/>
    <mergeCell ref="AB9:AK12"/>
    <mergeCell ref="B13:C13"/>
    <mergeCell ref="D13:Y13"/>
    <mergeCell ref="AB13:AK14"/>
    <mergeCell ref="E14:Y15"/>
    <mergeCell ref="AB15:AK15"/>
    <mergeCell ref="AB16:AK18"/>
    <mergeCell ref="E17:Y18"/>
    <mergeCell ref="AB19:AK22"/>
    <mergeCell ref="E20:Y21"/>
    <mergeCell ref="E23:Y24"/>
    <mergeCell ref="E42:Y43"/>
    <mergeCell ref="E28:Y28"/>
    <mergeCell ref="AB28:AK31"/>
    <mergeCell ref="F29:H29"/>
    <mergeCell ref="J29:X29"/>
    <mergeCell ref="F30:H30"/>
    <mergeCell ref="S30:T30"/>
    <mergeCell ref="X30:Y30"/>
    <mergeCell ref="E32:Y32"/>
    <mergeCell ref="E34:Y34"/>
    <mergeCell ref="B37:C37"/>
    <mergeCell ref="D37:Y37"/>
    <mergeCell ref="E38:Y39"/>
    <mergeCell ref="AB57:AK61"/>
    <mergeCell ref="E58:Y59"/>
    <mergeCell ref="E45:Y46"/>
    <mergeCell ref="AB45:AK48"/>
    <mergeCell ref="B49:C49"/>
    <mergeCell ref="D49:Y49"/>
    <mergeCell ref="E50:Y51"/>
    <mergeCell ref="AB50:AK50"/>
    <mergeCell ref="AB51:AK55"/>
    <mergeCell ref="E53:Y53"/>
    <mergeCell ref="E54:Y54"/>
    <mergeCell ref="E55:Y55"/>
  </mergeCells>
  <phoneticPr fontId="4"/>
  <conditionalFormatting sqref="J29">
    <cfRule type="containsBlanks" dxfId="23" priority="2">
      <formula>LEN(TRIM(J29))=0</formula>
    </cfRule>
  </conditionalFormatting>
  <conditionalFormatting sqref="S30">
    <cfRule type="containsBlanks" dxfId="22" priority="1">
      <formula>LEN(TRIM(S30))=0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417217" r:id="rId4" name="Check Box 1">
              <controlPr defaultSize="0" autoFill="0" autoLine="0" autoPict="0">
                <anchor moveWithCells="1">
                  <from>
                    <xdr:col>17</xdr:col>
                    <xdr:colOff>171450</xdr:colOff>
                    <xdr:row>14</xdr:row>
                    <xdr:rowOff>0</xdr:rowOff>
                  </from>
                  <to>
                    <xdr:col>21</xdr:col>
                    <xdr:colOff>9525</xdr:colOff>
                    <xdr:row>15</xdr:row>
                    <xdr:rowOff>28575</xdr:rowOff>
                  </to>
                </anchor>
              </controlPr>
            </control>
          </mc:Choice>
        </mc:AlternateContent>
        <mc:AlternateContent xmlns:mc="http://schemas.openxmlformats.org/markup-compatibility/2006">
          <mc:Choice Requires="x14">
            <control shapeId="1417218" r:id="rId5" name="Check Box 2">
              <controlPr defaultSize="0" autoFill="0" autoLine="0" autoPict="0">
                <anchor moveWithCells="1">
                  <from>
                    <xdr:col>21</xdr:col>
                    <xdr:colOff>47625</xdr:colOff>
                    <xdr:row>14</xdr:row>
                    <xdr:rowOff>0</xdr:rowOff>
                  </from>
                  <to>
                    <xdr:col>24</xdr:col>
                    <xdr:colOff>66675</xdr:colOff>
                    <xdr:row>15</xdr:row>
                    <xdr:rowOff>19050</xdr:rowOff>
                  </to>
                </anchor>
              </controlPr>
            </control>
          </mc:Choice>
        </mc:AlternateContent>
        <mc:AlternateContent xmlns:mc="http://schemas.openxmlformats.org/markup-compatibility/2006">
          <mc:Choice Requires="x14">
            <control shapeId="1417219" r:id="rId6" name="Check Box 3">
              <controlPr defaultSize="0" autoFill="0" autoLine="0" autoPict="0">
                <anchor moveWithCells="1">
                  <from>
                    <xdr:col>13</xdr:col>
                    <xdr:colOff>152400</xdr:colOff>
                    <xdr:row>5</xdr:row>
                    <xdr:rowOff>114300</xdr:rowOff>
                  </from>
                  <to>
                    <xdr:col>17</xdr:col>
                    <xdr:colOff>57150</xdr:colOff>
                    <xdr:row>7</xdr:row>
                    <xdr:rowOff>66675</xdr:rowOff>
                  </to>
                </anchor>
              </controlPr>
            </control>
          </mc:Choice>
        </mc:AlternateContent>
        <mc:AlternateContent xmlns:mc="http://schemas.openxmlformats.org/markup-compatibility/2006">
          <mc:Choice Requires="x14">
            <control shapeId="1417220" r:id="rId7" name="Check Box 4">
              <controlPr defaultSize="0" autoFill="0" autoLine="0" autoPict="0">
                <anchor moveWithCells="1">
                  <from>
                    <xdr:col>17</xdr:col>
                    <xdr:colOff>114300</xdr:colOff>
                    <xdr:row>5</xdr:row>
                    <xdr:rowOff>114300</xdr:rowOff>
                  </from>
                  <to>
                    <xdr:col>21</xdr:col>
                    <xdr:colOff>19050</xdr:colOff>
                    <xdr:row>7</xdr:row>
                    <xdr:rowOff>47625</xdr:rowOff>
                  </to>
                </anchor>
              </controlPr>
            </control>
          </mc:Choice>
        </mc:AlternateContent>
        <mc:AlternateContent xmlns:mc="http://schemas.openxmlformats.org/markup-compatibility/2006">
          <mc:Choice Requires="x14">
            <control shapeId="1417221" r:id="rId8" name="Check Box 5">
              <controlPr defaultSize="0" autoFill="0" autoLine="0" autoPict="0">
                <anchor moveWithCells="1">
                  <from>
                    <xdr:col>21</xdr:col>
                    <xdr:colOff>133350</xdr:colOff>
                    <xdr:row>5</xdr:row>
                    <xdr:rowOff>114300</xdr:rowOff>
                  </from>
                  <to>
                    <xdr:col>25</xdr:col>
                    <xdr:colOff>47625</xdr:colOff>
                    <xdr:row>7</xdr:row>
                    <xdr:rowOff>47625</xdr:rowOff>
                  </to>
                </anchor>
              </controlPr>
            </control>
          </mc:Choice>
        </mc:AlternateContent>
        <mc:AlternateContent xmlns:mc="http://schemas.openxmlformats.org/markup-compatibility/2006">
          <mc:Choice Requires="x14">
            <control shapeId="1417222" r:id="rId9" name="Check Box 6">
              <controlPr defaultSize="0" autoFill="0" autoLine="0" autoPict="0">
                <anchor moveWithCells="1">
                  <from>
                    <xdr:col>14</xdr:col>
                    <xdr:colOff>19050</xdr:colOff>
                    <xdr:row>9</xdr:row>
                    <xdr:rowOff>161925</xdr:rowOff>
                  </from>
                  <to>
                    <xdr:col>17</xdr:col>
                    <xdr:colOff>66675</xdr:colOff>
                    <xdr:row>11</xdr:row>
                    <xdr:rowOff>85725</xdr:rowOff>
                  </to>
                </anchor>
              </controlPr>
            </control>
          </mc:Choice>
        </mc:AlternateContent>
        <mc:AlternateContent xmlns:mc="http://schemas.openxmlformats.org/markup-compatibility/2006">
          <mc:Choice Requires="x14">
            <control shapeId="1417223" r:id="rId10" name="Check Box 7">
              <controlPr defaultSize="0" autoFill="0" autoLine="0" autoPict="0">
                <anchor moveWithCells="1">
                  <from>
                    <xdr:col>17</xdr:col>
                    <xdr:colOff>114300</xdr:colOff>
                    <xdr:row>9</xdr:row>
                    <xdr:rowOff>161925</xdr:rowOff>
                  </from>
                  <to>
                    <xdr:col>20</xdr:col>
                    <xdr:colOff>161925</xdr:colOff>
                    <xdr:row>11</xdr:row>
                    <xdr:rowOff>76200</xdr:rowOff>
                  </to>
                </anchor>
              </controlPr>
            </control>
          </mc:Choice>
        </mc:AlternateContent>
        <mc:AlternateContent xmlns:mc="http://schemas.openxmlformats.org/markup-compatibility/2006">
          <mc:Choice Requires="x14">
            <control shapeId="1417224" r:id="rId11" name="Check Box 8">
              <controlPr defaultSize="0" autoFill="0" autoLine="0" autoPict="0">
                <anchor moveWithCells="1">
                  <from>
                    <xdr:col>21</xdr:col>
                    <xdr:colOff>85725</xdr:colOff>
                    <xdr:row>9</xdr:row>
                    <xdr:rowOff>161925</xdr:rowOff>
                  </from>
                  <to>
                    <xdr:col>24</xdr:col>
                    <xdr:colOff>133350</xdr:colOff>
                    <xdr:row>11</xdr:row>
                    <xdr:rowOff>76200</xdr:rowOff>
                  </to>
                </anchor>
              </controlPr>
            </control>
          </mc:Choice>
        </mc:AlternateContent>
        <mc:AlternateContent xmlns:mc="http://schemas.openxmlformats.org/markup-compatibility/2006">
          <mc:Choice Requires="x14">
            <control shapeId="1417225" r:id="rId12" name="Check Box 9">
              <controlPr defaultSize="0" autoFill="0" autoLine="0" autoPict="0">
                <anchor moveWithCells="1">
                  <from>
                    <xdr:col>17</xdr:col>
                    <xdr:colOff>171450</xdr:colOff>
                    <xdr:row>16</xdr:row>
                    <xdr:rowOff>161925</xdr:rowOff>
                  </from>
                  <to>
                    <xdr:col>21</xdr:col>
                    <xdr:colOff>9525</xdr:colOff>
                    <xdr:row>18</xdr:row>
                    <xdr:rowOff>19050</xdr:rowOff>
                  </to>
                </anchor>
              </controlPr>
            </control>
          </mc:Choice>
        </mc:AlternateContent>
        <mc:AlternateContent xmlns:mc="http://schemas.openxmlformats.org/markup-compatibility/2006">
          <mc:Choice Requires="x14">
            <control shapeId="1417226" r:id="rId13" name="Check Box 10">
              <controlPr defaultSize="0" autoFill="0" autoLine="0" autoPict="0">
                <anchor moveWithCells="1">
                  <from>
                    <xdr:col>21</xdr:col>
                    <xdr:colOff>47625</xdr:colOff>
                    <xdr:row>16</xdr:row>
                    <xdr:rowOff>161925</xdr:rowOff>
                  </from>
                  <to>
                    <xdr:col>24</xdr:col>
                    <xdr:colOff>66675</xdr:colOff>
                    <xdr:row>18</xdr:row>
                    <xdr:rowOff>9525</xdr:rowOff>
                  </to>
                </anchor>
              </controlPr>
            </control>
          </mc:Choice>
        </mc:AlternateContent>
        <mc:AlternateContent xmlns:mc="http://schemas.openxmlformats.org/markup-compatibility/2006">
          <mc:Choice Requires="x14">
            <control shapeId="1417227" r:id="rId14" name="Check Box 11">
              <controlPr defaultSize="0" autoFill="0" autoLine="0" autoPict="0">
                <anchor moveWithCells="1">
                  <from>
                    <xdr:col>17</xdr:col>
                    <xdr:colOff>171450</xdr:colOff>
                    <xdr:row>19</xdr:row>
                    <xdr:rowOff>161925</xdr:rowOff>
                  </from>
                  <to>
                    <xdr:col>21</xdr:col>
                    <xdr:colOff>9525</xdr:colOff>
                    <xdr:row>21</xdr:row>
                    <xdr:rowOff>19050</xdr:rowOff>
                  </to>
                </anchor>
              </controlPr>
            </control>
          </mc:Choice>
        </mc:AlternateContent>
        <mc:AlternateContent xmlns:mc="http://schemas.openxmlformats.org/markup-compatibility/2006">
          <mc:Choice Requires="x14">
            <control shapeId="1417228" r:id="rId15" name="Check Box 12">
              <controlPr defaultSize="0" autoFill="0" autoLine="0" autoPict="0">
                <anchor moveWithCells="1">
                  <from>
                    <xdr:col>21</xdr:col>
                    <xdr:colOff>47625</xdr:colOff>
                    <xdr:row>19</xdr:row>
                    <xdr:rowOff>161925</xdr:rowOff>
                  </from>
                  <to>
                    <xdr:col>24</xdr:col>
                    <xdr:colOff>66675</xdr:colOff>
                    <xdr:row>21</xdr:row>
                    <xdr:rowOff>9525</xdr:rowOff>
                  </to>
                </anchor>
              </controlPr>
            </control>
          </mc:Choice>
        </mc:AlternateContent>
        <mc:AlternateContent xmlns:mc="http://schemas.openxmlformats.org/markup-compatibility/2006">
          <mc:Choice Requires="x14">
            <control shapeId="1417229" r:id="rId16" name="Check Box 13">
              <controlPr defaultSize="0" autoFill="0" autoLine="0" autoPict="0">
                <anchor moveWithCells="1">
                  <from>
                    <xdr:col>17</xdr:col>
                    <xdr:colOff>171450</xdr:colOff>
                    <xdr:row>50</xdr:row>
                    <xdr:rowOff>0</xdr:rowOff>
                  </from>
                  <to>
                    <xdr:col>21</xdr:col>
                    <xdr:colOff>9525</xdr:colOff>
                    <xdr:row>51</xdr:row>
                    <xdr:rowOff>9525</xdr:rowOff>
                  </to>
                </anchor>
              </controlPr>
            </control>
          </mc:Choice>
        </mc:AlternateContent>
        <mc:AlternateContent xmlns:mc="http://schemas.openxmlformats.org/markup-compatibility/2006">
          <mc:Choice Requires="x14">
            <control shapeId="1417230" r:id="rId17" name="Check Box 14">
              <controlPr defaultSize="0" autoFill="0" autoLine="0" autoPict="0">
                <anchor moveWithCells="1">
                  <from>
                    <xdr:col>21</xdr:col>
                    <xdr:colOff>47625</xdr:colOff>
                    <xdr:row>50</xdr:row>
                    <xdr:rowOff>0</xdr:rowOff>
                  </from>
                  <to>
                    <xdr:col>24</xdr:col>
                    <xdr:colOff>66675</xdr:colOff>
                    <xdr:row>51</xdr:row>
                    <xdr:rowOff>0</xdr:rowOff>
                  </to>
                </anchor>
              </controlPr>
            </control>
          </mc:Choice>
        </mc:AlternateContent>
        <mc:AlternateContent xmlns:mc="http://schemas.openxmlformats.org/markup-compatibility/2006">
          <mc:Choice Requires="x14">
            <control shapeId="1417231" r:id="rId18" name="Check Box 15">
              <controlPr defaultSize="0" autoFill="0" autoLine="0" autoPict="0">
                <anchor moveWithCells="1">
                  <from>
                    <xdr:col>13</xdr:col>
                    <xdr:colOff>180975</xdr:colOff>
                    <xdr:row>38</xdr:row>
                    <xdr:rowOff>142875</xdr:rowOff>
                  </from>
                  <to>
                    <xdr:col>17</xdr:col>
                    <xdr:colOff>66675</xdr:colOff>
                    <xdr:row>40</xdr:row>
                    <xdr:rowOff>47625</xdr:rowOff>
                  </to>
                </anchor>
              </controlPr>
            </control>
          </mc:Choice>
        </mc:AlternateContent>
        <mc:AlternateContent xmlns:mc="http://schemas.openxmlformats.org/markup-compatibility/2006">
          <mc:Choice Requires="x14">
            <control shapeId="1417232" r:id="rId19" name="Check Box 16">
              <controlPr defaultSize="0" autoFill="0" autoLine="0" autoPict="0">
                <anchor moveWithCells="1">
                  <from>
                    <xdr:col>17</xdr:col>
                    <xdr:colOff>114300</xdr:colOff>
                    <xdr:row>38</xdr:row>
                    <xdr:rowOff>142875</xdr:rowOff>
                  </from>
                  <to>
                    <xdr:col>21</xdr:col>
                    <xdr:colOff>0</xdr:colOff>
                    <xdr:row>40</xdr:row>
                    <xdr:rowOff>38100</xdr:rowOff>
                  </to>
                </anchor>
              </controlPr>
            </control>
          </mc:Choice>
        </mc:AlternateContent>
        <mc:AlternateContent xmlns:mc="http://schemas.openxmlformats.org/markup-compatibility/2006">
          <mc:Choice Requires="x14">
            <control shapeId="1417233" r:id="rId20" name="Check Box 17">
              <controlPr defaultSize="0" autoFill="0" autoLine="0" autoPict="0">
                <anchor moveWithCells="1">
                  <from>
                    <xdr:col>21</xdr:col>
                    <xdr:colOff>114300</xdr:colOff>
                    <xdr:row>38</xdr:row>
                    <xdr:rowOff>142875</xdr:rowOff>
                  </from>
                  <to>
                    <xdr:col>25</xdr:col>
                    <xdr:colOff>9525</xdr:colOff>
                    <xdr:row>40</xdr:row>
                    <xdr:rowOff>38100</xdr:rowOff>
                  </to>
                </anchor>
              </controlPr>
            </control>
          </mc:Choice>
        </mc:AlternateContent>
        <mc:AlternateContent xmlns:mc="http://schemas.openxmlformats.org/markup-compatibility/2006">
          <mc:Choice Requires="x14">
            <control shapeId="1417234" r:id="rId21" name="Check Box 18">
              <controlPr defaultSize="0" autoFill="0" autoLine="0" autoPict="0">
                <anchor moveWithCells="1">
                  <from>
                    <xdr:col>14</xdr:col>
                    <xdr:colOff>9525</xdr:colOff>
                    <xdr:row>42</xdr:row>
                    <xdr:rowOff>0</xdr:rowOff>
                  </from>
                  <to>
                    <xdr:col>17</xdr:col>
                    <xdr:colOff>66675</xdr:colOff>
                    <xdr:row>43</xdr:row>
                    <xdr:rowOff>76200</xdr:rowOff>
                  </to>
                </anchor>
              </controlPr>
            </control>
          </mc:Choice>
        </mc:AlternateContent>
        <mc:AlternateContent xmlns:mc="http://schemas.openxmlformats.org/markup-compatibility/2006">
          <mc:Choice Requires="x14">
            <control shapeId="1417235" r:id="rId22" name="Check Box 19">
              <controlPr defaultSize="0" autoFill="0" autoLine="0" autoPict="0">
                <anchor moveWithCells="1">
                  <from>
                    <xdr:col>17</xdr:col>
                    <xdr:colOff>123825</xdr:colOff>
                    <xdr:row>42</xdr:row>
                    <xdr:rowOff>0</xdr:rowOff>
                  </from>
                  <to>
                    <xdr:col>21</xdr:col>
                    <xdr:colOff>0</xdr:colOff>
                    <xdr:row>43</xdr:row>
                    <xdr:rowOff>66675</xdr:rowOff>
                  </to>
                </anchor>
              </controlPr>
            </control>
          </mc:Choice>
        </mc:AlternateContent>
        <mc:AlternateContent xmlns:mc="http://schemas.openxmlformats.org/markup-compatibility/2006">
          <mc:Choice Requires="x14">
            <control shapeId="1417236" r:id="rId23" name="Check Box 20">
              <controlPr defaultSize="0" autoFill="0" autoLine="0" autoPict="0">
                <anchor moveWithCells="1">
                  <from>
                    <xdr:col>21</xdr:col>
                    <xdr:colOff>114300</xdr:colOff>
                    <xdr:row>41</xdr:row>
                    <xdr:rowOff>171450</xdr:rowOff>
                  </from>
                  <to>
                    <xdr:col>25</xdr:col>
                    <xdr:colOff>0</xdr:colOff>
                    <xdr:row>43</xdr:row>
                    <xdr:rowOff>66675</xdr:rowOff>
                  </to>
                </anchor>
              </controlPr>
            </control>
          </mc:Choice>
        </mc:AlternateContent>
        <mc:AlternateContent xmlns:mc="http://schemas.openxmlformats.org/markup-compatibility/2006">
          <mc:Choice Requires="x14">
            <control shapeId="1417237" r:id="rId24" name="Check Box 21">
              <controlPr defaultSize="0" autoFill="0" autoLine="0" autoPict="0">
                <anchor moveWithCells="1">
                  <from>
                    <xdr:col>17</xdr:col>
                    <xdr:colOff>171450</xdr:colOff>
                    <xdr:row>26</xdr:row>
                    <xdr:rowOff>9525</xdr:rowOff>
                  </from>
                  <to>
                    <xdr:col>21</xdr:col>
                    <xdr:colOff>9525</xdr:colOff>
                    <xdr:row>27</xdr:row>
                    <xdr:rowOff>38100</xdr:rowOff>
                  </to>
                </anchor>
              </controlPr>
            </control>
          </mc:Choice>
        </mc:AlternateContent>
        <mc:AlternateContent xmlns:mc="http://schemas.openxmlformats.org/markup-compatibility/2006">
          <mc:Choice Requires="x14">
            <control shapeId="1417238" r:id="rId25" name="Check Box 22">
              <controlPr defaultSize="0" autoFill="0" autoLine="0" autoPict="0">
                <anchor moveWithCells="1">
                  <from>
                    <xdr:col>21</xdr:col>
                    <xdr:colOff>47625</xdr:colOff>
                    <xdr:row>26</xdr:row>
                    <xdr:rowOff>9525</xdr:rowOff>
                  </from>
                  <to>
                    <xdr:col>24</xdr:col>
                    <xdr:colOff>66675</xdr:colOff>
                    <xdr:row>27</xdr:row>
                    <xdr:rowOff>28575</xdr:rowOff>
                  </to>
                </anchor>
              </controlPr>
            </control>
          </mc:Choice>
        </mc:AlternateContent>
        <mc:AlternateContent xmlns:mc="http://schemas.openxmlformats.org/markup-compatibility/2006">
          <mc:Choice Requires="x14">
            <control shapeId="1417239" r:id="rId26" name="Check Box 23">
              <controlPr defaultSize="0" autoFill="0" autoLine="0" autoPict="0">
                <anchor moveWithCells="1">
                  <from>
                    <xdr:col>9</xdr:col>
                    <xdr:colOff>0</xdr:colOff>
                    <xdr:row>29</xdr:row>
                    <xdr:rowOff>0</xdr:rowOff>
                  </from>
                  <to>
                    <xdr:col>11</xdr:col>
                    <xdr:colOff>76200</xdr:colOff>
                    <xdr:row>30</xdr:row>
                    <xdr:rowOff>19050</xdr:rowOff>
                  </to>
                </anchor>
              </controlPr>
            </control>
          </mc:Choice>
        </mc:AlternateContent>
        <mc:AlternateContent xmlns:mc="http://schemas.openxmlformats.org/markup-compatibility/2006">
          <mc:Choice Requires="x14">
            <control shapeId="1417240" r:id="rId27" name="Check Box 24">
              <controlPr defaultSize="0" autoFill="0" autoLine="0" autoPict="0">
                <anchor moveWithCells="1">
                  <from>
                    <xdr:col>12</xdr:col>
                    <xdr:colOff>0</xdr:colOff>
                    <xdr:row>29</xdr:row>
                    <xdr:rowOff>0</xdr:rowOff>
                  </from>
                  <to>
                    <xdr:col>14</xdr:col>
                    <xdr:colOff>76200</xdr:colOff>
                    <xdr:row>30</xdr:row>
                    <xdr:rowOff>19050</xdr:rowOff>
                  </to>
                </anchor>
              </controlPr>
            </control>
          </mc:Choice>
        </mc:AlternateContent>
        <mc:AlternateContent xmlns:mc="http://schemas.openxmlformats.org/markup-compatibility/2006">
          <mc:Choice Requires="x14">
            <control shapeId="1417241" r:id="rId28" name="Check Box 25">
              <controlPr defaultSize="0" autoFill="0" autoLine="0" autoPict="0">
                <anchor moveWithCells="1">
                  <from>
                    <xdr:col>15</xdr:col>
                    <xdr:colOff>0</xdr:colOff>
                    <xdr:row>29</xdr:row>
                    <xdr:rowOff>0</xdr:rowOff>
                  </from>
                  <to>
                    <xdr:col>17</xdr:col>
                    <xdr:colOff>76200</xdr:colOff>
                    <xdr:row>30</xdr:row>
                    <xdr:rowOff>19050</xdr:rowOff>
                  </to>
                </anchor>
              </controlPr>
            </control>
          </mc:Choice>
        </mc:AlternateContent>
        <mc:AlternateContent xmlns:mc="http://schemas.openxmlformats.org/markup-compatibility/2006">
          <mc:Choice Requires="x14">
            <control shapeId="1417242" r:id="rId29" name="Check Box 26">
              <controlPr defaultSize="0" autoFill="0" autoLine="0" autoPict="0">
                <anchor moveWithCells="1">
                  <from>
                    <xdr:col>22</xdr:col>
                    <xdr:colOff>0</xdr:colOff>
                    <xdr:row>28</xdr:row>
                    <xdr:rowOff>161925</xdr:rowOff>
                  </from>
                  <to>
                    <xdr:col>24</xdr:col>
                    <xdr:colOff>76200</xdr:colOff>
                    <xdr:row>30</xdr:row>
                    <xdr:rowOff>9525</xdr:rowOff>
                  </to>
                </anchor>
              </controlPr>
            </control>
          </mc:Choice>
        </mc:AlternateContent>
        <mc:AlternateContent xmlns:mc="http://schemas.openxmlformats.org/markup-compatibility/2006">
          <mc:Choice Requires="x14">
            <control shapeId="1417243" r:id="rId30" name="Check Box 27">
              <controlPr defaultSize="0" autoFill="0" autoLine="0" autoPict="0">
                <anchor moveWithCells="1">
                  <from>
                    <xdr:col>13</xdr:col>
                    <xdr:colOff>133350</xdr:colOff>
                    <xdr:row>23</xdr:row>
                    <xdr:rowOff>38100</xdr:rowOff>
                  </from>
                  <to>
                    <xdr:col>17</xdr:col>
                    <xdr:colOff>0</xdr:colOff>
                    <xdr:row>24</xdr:row>
                    <xdr:rowOff>76200</xdr:rowOff>
                  </to>
                </anchor>
              </controlPr>
            </control>
          </mc:Choice>
        </mc:AlternateContent>
        <mc:AlternateContent xmlns:mc="http://schemas.openxmlformats.org/markup-compatibility/2006">
          <mc:Choice Requires="x14">
            <control shapeId="1417244" r:id="rId31" name="Check Box 28">
              <controlPr defaultSize="0" autoFill="0" autoLine="0" autoPict="0">
                <anchor moveWithCells="1">
                  <from>
                    <xdr:col>17</xdr:col>
                    <xdr:colOff>57150</xdr:colOff>
                    <xdr:row>23</xdr:row>
                    <xdr:rowOff>38100</xdr:rowOff>
                  </from>
                  <to>
                    <xdr:col>20</xdr:col>
                    <xdr:colOff>104775</xdr:colOff>
                    <xdr:row>24</xdr:row>
                    <xdr:rowOff>66675</xdr:rowOff>
                  </to>
                </anchor>
              </controlPr>
            </control>
          </mc:Choice>
        </mc:AlternateContent>
        <mc:AlternateContent xmlns:mc="http://schemas.openxmlformats.org/markup-compatibility/2006">
          <mc:Choice Requires="x14">
            <control shapeId="1417245" r:id="rId32" name="Check Box 29">
              <controlPr defaultSize="0" autoFill="0" autoLine="0" autoPict="0">
                <anchor moveWithCells="1">
                  <from>
                    <xdr:col>21</xdr:col>
                    <xdr:colOff>38100</xdr:colOff>
                    <xdr:row>23</xdr:row>
                    <xdr:rowOff>38100</xdr:rowOff>
                  </from>
                  <to>
                    <xdr:col>24</xdr:col>
                    <xdr:colOff>95250</xdr:colOff>
                    <xdr:row>24</xdr:row>
                    <xdr:rowOff>57150</xdr:rowOff>
                  </to>
                </anchor>
              </controlPr>
            </control>
          </mc:Choice>
        </mc:AlternateContent>
        <mc:AlternateContent xmlns:mc="http://schemas.openxmlformats.org/markup-compatibility/2006">
          <mc:Choice Requires="x14">
            <control shapeId="1417246" r:id="rId33" name="Check Box 30">
              <controlPr defaultSize="0" autoFill="0" autoLine="0" autoPict="0">
                <anchor moveWithCells="1">
                  <from>
                    <xdr:col>17</xdr:col>
                    <xdr:colOff>171450</xdr:colOff>
                    <xdr:row>30</xdr:row>
                    <xdr:rowOff>152400</xdr:rowOff>
                  </from>
                  <to>
                    <xdr:col>21</xdr:col>
                    <xdr:colOff>9525</xdr:colOff>
                    <xdr:row>32</xdr:row>
                    <xdr:rowOff>9525</xdr:rowOff>
                  </to>
                </anchor>
              </controlPr>
            </control>
          </mc:Choice>
        </mc:AlternateContent>
        <mc:AlternateContent xmlns:mc="http://schemas.openxmlformats.org/markup-compatibility/2006">
          <mc:Choice Requires="x14">
            <control shapeId="1417247" r:id="rId34" name="Check Box 31">
              <controlPr defaultSize="0" autoFill="0" autoLine="0" autoPict="0">
                <anchor moveWithCells="1">
                  <from>
                    <xdr:col>21</xdr:col>
                    <xdr:colOff>47625</xdr:colOff>
                    <xdr:row>30</xdr:row>
                    <xdr:rowOff>152400</xdr:rowOff>
                  </from>
                  <to>
                    <xdr:col>24</xdr:col>
                    <xdr:colOff>66675</xdr:colOff>
                    <xdr:row>32</xdr:row>
                    <xdr:rowOff>0</xdr:rowOff>
                  </to>
                </anchor>
              </controlPr>
            </control>
          </mc:Choice>
        </mc:AlternateContent>
        <mc:AlternateContent xmlns:mc="http://schemas.openxmlformats.org/markup-compatibility/2006">
          <mc:Choice Requires="x14">
            <control shapeId="1417248" r:id="rId35" name="Check Box 32">
              <controlPr defaultSize="0" autoFill="0" autoLine="0" autoPict="0">
                <anchor moveWithCells="1">
                  <from>
                    <xdr:col>17</xdr:col>
                    <xdr:colOff>171450</xdr:colOff>
                    <xdr:row>33</xdr:row>
                    <xdr:rowOff>152400</xdr:rowOff>
                  </from>
                  <to>
                    <xdr:col>21</xdr:col>
                    <xdr:colOff>9525</xdr:colOff>
                    <xdr:row>35</xdr:row>
                    <xdr:rowOff>9525</xdr:rowOff>
                  </to>
                </anchor>
              </controlPr>
            </control>
          </mc:Choice>
        </mc:AlternateContent>
        <mc:AlternateContent xmlns:mc="http://schemas.openxmlformats.org/markup-compatibility/2006">
          <mc:Choice Requires="x14">
            <control shapeId="1417249" r:id="rId36" name="Check Box 33">
              <controlPr defaultSize="0" autoFill="0" autoLine="0" autoPict="0">
                <anchor moveWithCells="1">
                  <from>
                    <xdr:col>21</xdr:col>
                    <xdr:colOff>47625</xdr:colOff>
                    <xdr:row>33</xdr:row>
                    <xdr:rowOff>152400</xdr:rowOff>
                  </from>
                  <to>
                    <xdr:col>24</xdr:col>
                    <xdr:colOff>66675</xdr:colOff>
                    <xdr:row>35</xdr:row>
                    <xdr:rowOff>0</xdr:rowOff>
                  </to>
                </anchor>
              </controlPr>
            </control>
          </mc:Choice>
        </mc:AlternateContent>
        <mc:AlternateContent xmlns:mc="http://schemas.openxmlformats.org/markup-compatibility/2006">
          <mc:Choice Requires="x14">
            <control shapeId="1417250" r:id="rId37" name="Check Box 34">
              <controlPr defaultSize="0" autoFill="0" autoLine="0" autoPict="0">
                <anchor moveWithCells="1">
                  <from>
                    <xdr:col>17</xdr:col>
                    <xdr:colOff>171450</xdr:colOff>
                    <xdr:row>45</xdr:row>
                    <xdr:rowOff>57150</xdr:rowOff>
                  </from>
                  <to>
                    <xdr:col>20</xdr:col>
                    <xdr:colOff>152400</xdr:colOff>
                    <xdr:row>46</xdr:row>
                    <xdr:rowOff>57150</xdr:rowOff>
                  </to>
                </anchor>
              </controlPr>
            </control>
          </mc:Choice>
        </mc:AlternateContent>
        <mc:AlternateContent xmlns:mc="http://schemas.openxmlformats.org/markup-compatibility/2006">
          <mc:Choice Requires="x14">
            <control shapeId="1417251" r:id="rId38" name="Check Box 35">
              <controlPr defaultSize="0" autoFill="0" autoLine="0" autoPict="0">
                <anchor moveWithCells="1">
                  <from>
                    <xdr:col>21</xdr:col>
                    <xdr:colOff>19050</xdr:colOff>
                    <xdr:row>45</xdr:row>
                    <xdr:rowOff>57150</xdr:rowOff>
                  </from>
                  <to>
                    <xdr:col>23</xdr:col>
                    <xdr:colOff>171450</xdr:colOff>
                    <xdr:row>46</xdr:row>
                    <xdr:rowOff>57150</xdr:rowOff>
                  </to>
                </anchor>
              </controlPr>
            </control>
          </mc:Choice>
        </mc:AlternateContent>
        <mc:AlternateContent xmlns:mc="http://schemas.openxmlformats.org/markup-compatibility/2006">
          <mc:Choice Requires="x14">
            <control shapeId="1417252" r:id="rId39" name="Check Box 36">
              <controlPr defaultSize="0" autoFill="0" autoLine="0" autoPict="0">
                <anchor moveWithCells="1">
                  <from>
                    <xdr:col>17</xdr:col>
                    <xdr:colOff>171450</xdr:colOff>
                    <xdr:row>54</xdr:row>
                    <xdr:rowOff>161925</xdr:rowOff>
                  </from>
                  <to>
                    <xdr:col>21</xdr:col>
                    <xdr:colOff>9525</xdr:colOff>
                    <xdr:row>56</xdr:row>
                    <xdr:rowOff>0</xdr:rowOff>
                  </to>
                </anchor>
              </controlPr>
            </control>
          </mc:Choice>
        </mc:AlternateContent>
        <mc:AlternateContent xmlns:mc="http://schemas.openxmlformats.org/markup-compatibility/2006">
          <mc:Choice Requires="x14">
            <control shapeId="1417253" r:id="rId40" name="Check Box 37">
              <controlPr defaultSize="0" autoFill="0" autoLine="0" autoPict="0">
                <anchor moveWithCells="1">
                  <from>
                    <xdr:col>21</xdr:col>
                    <xdr:colOff>47625</xdr:colOff>
                    <xdr:row>54</xdr:row>
                    <xdr:rowOff>161925</xdr:rowOff>
                  </from>
                  <to>
                    <xdr:col>24</xdr:col>
                    <xdr:colOff>66675</xdr:colOff>
                    <xdr:row>55</xdr:row>
                    <xdr:rowOff>161925</xdr:rowOff>
                  </to>
                </anchor>
              </controlPr>
            </control>
          </mc:Choice>
        </mc:AlternateContent>
        <mc:AlternateContent xmlns:mc="http://schemas.openxmlformats.org/markup-compatibility/2006">
          <mc:Choice Requires="x14">
            <control shapeId="1417254" r:id="rId41" name="Check Box 38">
              <controlPr defaultSize="0" autoFill="0" autoLine="0" autoPict="0">
                <anchor moveWithCells="1" sizeWithCells="1">
                  <from>
                    <xdr:col>17</xdr:col>
                    <xdr:colOff>171450</xdr:colOff>
                    <xdr:row>52</xdr:row>
                    <xdr:rowOff>0</xdr:rowOff>
                  </from>
                  <to>
                    <xdr:col>21</xdr:col>
                    <xdr:colOff>9525</xdr:colOff>
                    <xdr:row>53</xdr:row>
                    <xdr:rowOff>19050</xdr:rowOff>
                  </to>
                </anchor>
              </controlPr>
            </control>
          </mc:Choice>
        </mc:AlternateContent>
        <mc:AlternateContent xmlns:mc="http://schemas.openxmlformats.org/markup-compatibility/2006">
          <mc:Choice Requires="x14">
            <control shapeId="1417255" r:id="rId42" name="Check Box 39">
              <controlPr defaultSize="0" autoFill="0" autoLine="0" autoPict="0">
                <anchor moveWithCells="1" sizeWithCells="1">
                  <from>
                    <xdr:col>21</xdr:col>
                    <xdr:colOff>47625</xdr:colOff>
                    <xdr:row>52</xdr:row>
                    <xdr:rowOff>0</xdr:rowOff>
                  </from>
                  <to>
                    <xdr:col>24</xdr:col>
                    <xdr:colOff>66675</xdr:colOff>
                    <xdr:row>53</xdr:row>
                    <xdr:rowOff>9525</xdr:rowOff>
                  </to>
                </anchor>
              </controlPr>
            </control>
          </mc:Choice>
        </mc:AlternateContent>
        <mc:AlternateContent xmlns:mc="http://schemas.openxmlformats.org/markup-compatibility/2006">
          <mc:Choice Requires="x14">
            <control shapeId="1417256" r:id="rId43" name="Check Box 40">
              <controlPr defaultSize="0" autoFill="0" autoLine="0" autoPict="0">
                <anchor moveWithCells="1">
                  <from>
                    <xdr:col>17</xdr:col>
                    <xdr:colOff>171450</xdr:colOff>
                    <xdr:row>58</xdr:row>
                    <xdr:rowOff>76200</xdr:rowOff>
                  </from>
                  <to>
                    <xdr:col>21</xdr:col>
                    <xdr:colOff>9525</xdr:colOff>
                    <xdr:row>59</xdr:row>
                    <xdr:rowOff>104775</xdr:rowOff>
                  </to>
                </anchor>
              </controlPr>
            </control>
          </mc:Choice>
        </mc:AlternateContent>
        <mc:AlternateContent xmlns:mc="http://schemas.openxmlformats.org/markup-compatibility/2006">
          <mc:Choice Requires="x14">
            <control shapeId="1417257" r:id="rId44" name="Check Box 41">
              <controlPr defaultSize="0" autoFill="0" autoLine="0" autoPict="0">
                <anchor moveWithCells="1">
                  <from>
                    <xdr:col>21</xdr:col>
                    <xdr:colOff>47625</xdr:colOff>
                    <xdr:row>58</xdr:row>
                    <xdr:rowOff>85725</xdr:rowOff>
                  </from>
                  <to>
                    <xdr:col>24</xdr:col>
                    <xdr:colOff>66675</xdr:colOff>
                    <xdr:row>59</xdr:row>
                    <xdr:rowOff>95250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78702-6504-4F41-BD4A-7F979C2471E5}">
  <sheetPr>
    <tabColor rgb="FFFFC000"/>
  </sheetPr>
  <dimension ref="A1:BT61"/>
  <sheetViews>
    <sheetView showGridLines="0" view="pageBreakPreview" topLeftCell="A10" zoomScaleNormal="100" zoomScaleSheetLayoutView="100" workbookViewId="0">
      <selection activeCell="E16" sqref="E16:AJ17"/>
    </sheetView>
  </sheetViews>
  <sheetFormatPr defaultColWidth="8" defaultRowHeight="12"/>
  <cols>
    <col min="1" max="1" width="1.375" style="12" customWidth="1"/>
    <col min="2" max="2" width="1.625" style="12" customWidth="1"/>
    <col min="3" max="72" width="2.375" style="12" customWidth="1"/>
    <col min="73" max="16384" width="8" style="12"/>
  </cols>
  <sheetData>
    <row r="1" spans="1:72" ht="14.1" customHeight="1">
      <c r="A1" s="1770" t="s">
        <v>1543</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N1" s="382"/>
      <c r="AO1" s="382"/>
      <c r="AP1" s="382"/>
      <c r="AQ1" s="382"/>
      <c r="AR1" s="382"/>
    </row>
    <row r="2" spans="1:72" ht="5.0999999999999996" customHeight="1" thickBot="1"/>
    <row r="3" spans="1:72" ht="14.1" customHeight="1">
      <c r="B3" s="1769" t="s">
        <v>286</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6" t="s">
        <v>3</v>
      </c>
      <c r="AB3" s="1767"/>
      <c r="AC3" s="1767"/>
      <c r="AD3" s="1767"/>
      <c r="AE3" s="1767"/>
      <c r="AF3" s="1767"/>
      <c r="AG3" s="1767"/>
      <c r="AH3" s="1767"/>
      <c r="AI3" s="1767"/>
      <c r="AJ3" s="1767"/>
      <c r="AK3" s="1767"/>
      <c r="AL3" s="1768"/>
    </row>
    <row r="4" spans="1:72" ht="6.95" customHeight="1">
      <c r="B4" s="17"/>
      <c r="AA4" s="10"/>
      <c r="AB4" s="4"/>
      <c r="AC4" s="4"/>
      <c r="AD4" s="4"/>
      <c r="AE4" s="4"/>
      <c r="AF4" s="4"/>
      <c r="AG4" s="4"/>
      <c r="AH4" s="4"/>
      <c r="AI4" s="4"/>
      <c r="AJ4" s="4"/>
      <c r="AK4" s="4"/>
      <c r="AL4" s="44"/>
    </row>
    <row r="5" spans="1:72" ht="14.1" customHeight="1">
      <c r="B5" s="2689" t="s">
        <v>493</v>
      </c>
      <c r="C5" s="2690"/>
      <c r="D5" s="2140" t="s">
        <v>1185</v>
      </c>
      <c r="E5" s="2140"/>
      <c r="F5" s="2140"/>
      <c r="G5" s="2140"/>
      <c r="H5" s="2140"/>
      <c r="I5" s="2140"/>
      <c r="J5" s="2140"/>
      <c r="K5" s="2140"/>
      <c r="L5" s="2140"/>
      <c r="M5" s="2140"/>
      <c r="N5" s="2140"/>
      <c r="O5" s="2140"/>
      <c r="P5" s="2140"/>
      <c r="Q5" s="2140"/>
      <c r="R5" s="2140"/>
      <c r="S5" s="2140"/>
      <c r="T5" s="2140"/>
      <c r="U5" s="2140"/>
      <c r="V5" s="2140"/>
      <c r="W5" s="2140"/>
      <c r="X5" s="2140"/>
      <c r="Y5" s="2140"/>
      <c r="AA5" s="1037" t="s">
        <v>124</v>
      </c>
      <c r="AB5" s="1638" t="s">
        <v>905</v>
      </c>
      <c r="AC5" s="1638"/>
      <c r="AD5" s="1638"/>
      <c r="AE5" s="1638"/>
      <c r="AF5" s="1638"/>
      <c r="AG5" s="1638"/>
      <c r="AH5" s="1638"/>
      <c r="AI5" s="1638"/>
      <c r="AJ5" s="1638"/>
      <c r="AK5" s="1638"/>
      <c r="AL5" s="519"/>
      <c r="AN5" s="245"/>
      <c r="AO5" s="203"/>
      <c r="AP5" s="203"/>
      <c r="AQ5" s="203"/>
      <c r="AR5" s="203"/>
      <c r="AS5" s="203"/>
      <c r="AT5" s="203"/>
      <c r="AU5" s="203"/>
      <c r="AV5" s="203"/>
      <c r="AW5" s="203"/>
      <c r="AX5" s="203"/>
      <c r="AY5" s="203"/>
      <c r="AZ5" s="203"/>
      <c r="BA5" s="203"/>
      <c r="BB5" s="203"/>
      <c r="BC5" s="203"/>
    </row>
    <row r="6" spans="1:72" ht="14.1" customHeight="1">
      <c r="B6" s="14"/>
      <c r="D6" s="939" t="s">
        <v>36</v>
      </c>
      <c r="E6" s="1641" t="s">
        <v>651</v>
      </c>
      <c r="F6" s="1641"/>
      <c r="G6" s="1641"/>
      <c r="H6" s="1641"/>
      <c r="I6" s="1641"/>
      <c r="J6" s="1641"/>
      <c r="K6" s="1641"/>
      <c r="L6" s="1641"/>
      <c r="M6" s="1641"/>
      <c r="N6" s="1641"/>
      <c r="O6" s="1641"/>
      <c r="P6" s="1641"/>
      <c r="Q6" s="1641"/>
      <c r="R6" s="1641"/>
      <c r="S6" s="1641"/>
      <c r="T6" s="1641"/>
      <c r="U6" s="1641"/>
      <c r="V6" s="1641"/>
      <c r="W6" s="1641"/>
      <c r="X6" s="1641"/>
      <c r="Y6" s="1641"/>
      <c r="AA6" s="978"/>
      <c r="AB6" s="1638"/>
      <c r="AC6" s="1638"/>
      <c r="AD6" s="1638"/>
      <c r="AE6" s="1638"/>
      <c r="AF6" s="1638"/>
      <c r="AG6" s="1638"/>
      <c r="AH6" s="1638"/>
      <c r="AI6" s="1638"/>
      <c r="AJ6" s="1638"/>
      <c r="AK6" s="1638"/>
      <c r="AL6" s="519"/>
      <c r="AN6" s="245"/>
      <c r="AO6" s="203"/>
      <c r="AP6" s="203"/>
      <c r="AQ6" s="203"/>
      <c r="AR6" s="203"/>
      <c r="AS6" s="203"/>
      <c r="AT6" s="203"/>
      <c r="AU6" s="203"/>
      <c r="AV6" s="203"/>
      <c r="AW6" s="203"/>
      <c r="AX6" s="203"/>
      <c r="AY6" s="203"/>
      <c r="AZ6" s="203"/>
      <c r="BA6" s="203"/>
      <c r="BB6" s="203"/>
      <c r="BC6" s="203"/>
    </row>
    <row r="7" spans="1:72" ht="14.1" customHeight="1">
      <c r="B7" s="1162"/>
      <c r="C7" s="245"/>
      <c r="D7" s="59"/>
      <c r="E7" s="1641"/>
      <c r="F7" s="1641"/>
      <c r="G7" s="1641"/>
      <c r="H7" s="1641"/>
      <c r="I7" s="1641"/>
      <c r="J7" s="1641"/>
      <c r="K7" s="1641"/>
      <c r="L7" s="1641"/>
      <c r="M7" s="1641"/>
      <c r="N7" s="1641"/>
      <c r="O7" s="1641"/>
      <c r="P7" s="1641"/>
      <c r="Q7" s="1641"/>
      <c r="R7" s="1641"/>
      <c r="S7" s="1641"/>
      <c r="T7" s="1641"/>
      <c r="U7" s="1641"/>
      <c r="V7" s="1641"/>
      <c r="W7" s="1641"/>
      <c r="X7" s="1641"/>
      <c r="Y7" s="1641"/>
      <c r="Z7" s="245"/>
      <c r="AA7" s="24"/>
      <c r="AB7" s="1638"/>
      <c r="AC7" s="1638"/>
      <c r="AD7" s="1638"/>
      <c r="AE7" s="1638"/>
      <c r="AF7" s="1638"/>
      <c r="AG7" s="1638"/>
      <c r="AH7" s="1638"/>
      <c r="AI7" s="1638"/>
      <c r="AJ7" s="1638"/>
      <c r="AK7" s="1638"/>
      <c r="AL7" s="519"/>
      <c r="AN7" s="203"/>
      <c r="AO7" s="203"/>
      <c r="AP7" s="203"/>
      <c r="AQ7" s="203"/>
      <c r="AR7" s="203"/>
      <c r="AS7" s="203"/>
      <c r="AT7" s="203"/>
      <c r="AU7" s="203"/>
      <c r="AV7" s="203"/>
      <c r="AW7" s="203"/>
      <c r="AX7" s="203"/>
      <c r="AY7" s="203"/>
      <c r="AZ7" s="203"/>
      <c r="BA7" s="203"/>
      <c r="BB7" s="203"/>
      <c r="BC7" s="203"/>
    </row>
    <row r="8" spans="1:72" ht="14.1" customHeight="1">
      <c r="A8" s="245"/>
      <c r="B8" s="14"/>
      <c r="C8" s="228"/>
      <c r="Z8" s="5"/>
      <c r="AA8" s="239" t="s">
        <v>124</v>
      </c>
      <c r="AB8" s="1638" t="s">
        <v>1448</v>
      </c>
      <c r="AC8" s="1638"/>
      <c r="AD8" s="1638"/>
      <c r="AE8" s="1638"/>
      <c r="AF8" s="1638"/>
      <c r="AG8" s="1638"/>
      <c r="AH8" s="1638"/>
      <c r="AI8" s="1638"/>
      <c r="AJ8" s="1638"/>
      <c r="AK8" s="1638"/>
      <c r="AL8" s="519"/>
      <c r="AN8" s="203"/>
      <c r="AO8" s="203"/>
      <c r="AP8" s="203"/>
      <c r="AQ8" s="203"/>
      <c r="AR8" s="203"/>
      <c r="AS8" s="203"/>
      <c r="AT8" s="203"/>
      <c r="AU8" s="203"/>
      <c r="AV8" s="203"/>
      <c r="AW8" s="203"/>
      <c r="AX8" s="203"/>
      <c r="AY8" s="203"/>
      <c r="AZ8" s="203"/>
      <c r="BA8" s="203"/>
      <c r="BB8" s="203"/>
      <c r="BC8" s="203"/>
    </row>
    <row r="9" spans="1:72" ht="14.1" customHeight="1">
      <c r="A9" s="245"/>
      <c r="B9" s="14"/>
      <c r="C9" s="228"/>
      <c r="D9" s="939" t="s">
        <v>33</v>
      </c>
      <c r="E9" s="1889" t="s">
        <v>653</v>
      </c>
      <c r="F9" s="1889"/>
      <c r="G9" s="1889"/>
      <c r="H9" s="1889"/>
      <c r="I9" s="1889"/>
      <c r="J9" s="1889"/>
      <c r="K9" s="1889"/>
      <c r="L9" s="1889"/>
      <c r="M9" s="1889"/>
      <c r="N9" s="1889"/>
      <c r="O9" s="1889"/>
      <c r="P9" s="1889"/>
      <c r="Q9" s="1889"/>
      <c r="R9" s="1889"/>
      <c r="S9" s="1889"/>
      <c r="T9" s="1889"/>
      <c r="U9" s="1889"/>
      <c r="V9" s="1889"/>
      <c r="W9" s="1889"/>
      <c r="X9" s="1889"/>
      <c r="Y9" s="1889"/>
      <c r="Z9" s="5"/>
      <c r="AA9" s="11"/>
      <c r="AB9" s="1638"/>
      <c r="AC9" s="1638"/>
      <c r="AD9" s="1638"/>
      <c r="AE9" s="1638"/>
      <c r="AF9" s="1638"/>
      <c r="AG9" s="1638"/>
      <c r="AH9" s="1638"/>
      <c r="AI9" s="1638"/>
      <c r="AJ9" s="1638"/>
      <c r="AK9" s="1638"/>
      <c r="AL9" s="519"/>
      <c r="AN9" s="203"/>
      <c r="AO9" s="203"/>
      <c r="AP9" s="203"/>
      <c r="AQ9" s="203"/>
      <c r="AR9" s="203"/>
      <c r="AS9" s="203"/>
      <c r="AT9" s="203"/>
      <c r="AU9" s="203"/>
      <c r="AV9" s="203"/>
      <c r="AW9" s="203"/>
      <c r="AX9" s="203"/>
      <c r="AY9" s="203"/>
      <c r="AZ9" s="203"/>
      <c r="BA9" s="203"/>
      <c r="BB9" s="203"/>
      <c r="BC9" s="203"/>
    </row>
    <row r="10" spans="1:72" ht="14.1" customHeight="1">
      <c r="A10" s="245"/>
      <c r="B10" s="14"/>
      <c r="D10" s="228" t="s">
        <v>593</v>
      </c>
      <c r="E10" s="1632" t="s">
        <v>1183</v>
      </c>
      <c r="F10" s="1632"/>
      <c r="G10" s="1632"/>
      <c r="H10" s="1632"/>
      <c r="I10" s="1632"/>
      <c r="J10" s="1632"/>
      <c r="K10" s="1632"/>
      <c r="L10" s="1632"/>
      <c r="M10" s="1632"/>
      <c r="N10" s="1632"/>
      <c r="O10" s="1632"/>
      <c r="P10" s="1632"/>
      <c r="Q10" s="1632"/>
      <c r="R10" s="1632"/>
      <c r="S10" s="1632"/>
      <c r="T10" s="1632"/>
      <c r="U10" s="1632"/>
      <c r="V10" s="1632"/>
      <c r="W10" s="1632"/>
      <c r="X10" s="1632"/>
      <c r="Y10" s="1632"/>
      <c r="Z10" s="245"/>
      <c r="AA10" s="11"/>
      <c r="AB10" s="1638"/>
      <c r="AC10" s="1638"/>
      <c r="AD10" s="1638"/>
      <c r="AE10" s="1638"/>
      <c r="AF10" s="1638"/>
      <c r="AG10" s="1638"/>
      <c r="AH10" s="1638"/>
      <c r="AI10" s="1638"/>
      <c r="AJ10" s="1638"/>
      <c r="AK10" s="1638"/>
      <c r="AL10" s="266"/>
      <c r="AN10" s="203"/>
      <c r="AO10" s="203"/>
      <c r="AP10" s="203"/>
      <c r="AQ10" s="203"/>
      <c r="AR10" s="203"/>
      <c r="AS10" s="203"/>
      <c r="AT10" s="203"/>
      <c r="AU10" s="203"/>
      <c r="AV10" s="203"/>
      <c r="AW10" s="203"/>
      <c r="AX10" s="203"/>
      <c r="AY10" s="203"/>
      <c r="AZ10" s="203"/>
      <c r="BA10" s="203"/>
      <c r="BB10" s="203"/>
      <c r="BC10" s="203"/>
    </row>
    <row r="11" spans="1:72" ht="14.1" customHeight="1">
      <c r="A11" s="245"/>
      <c r="B11" s="17"/>
      <c r="E11" s="4228"/>
      <c r="F11" s="4228"/>
      <c r="G11" s="4228"/>
      <c r="H11" s="4228"/>
      <c r="I11" s="4228"/>
      <c r="J11" s="4228"/>
      <c r="K11" s="4228"/>
      <c r="L11" s="4228"/>
      <c r="M11" s="4228"/>
      <c r="N11" s="4228"/>
      <c r="O11" s="4228"/>
      <c r="P11" s="4228"/>
      <c r="Q11" s="4228"/>
      <c r="R11" s="4228"/>
      <c r="S11" s="4228"/>
      <c r="T11" s="4228"/>
      <c r="U11" s="4228"/>
      <c r="V11" s="4228"/>
      <c r="W11" s="4228"/>
      <c r="X11" s="4228"/>
      <c r="Y11" s="4228"/>
      <c r="Z11" s="4228"/>
      <c r="AA11" s="4228"/>
      <c r="AB11" s="4228"/>
      <c r="AC11" s="4228"/>
      <c r="AD11" s="4228"/>
      <c r="AE11" s="4228"/>
      <c r="AF11" s="4228"/>
      <c r="AG11" s="4228"/>
      <c r="AH11" s="4228"/>
      <c r="AI11" s="4228"/>
      <c r="AJ11" s="4228"/>
      <c r="AK11" s="264"/>
      <c r="AL11" s="266"/>
      <c r="AN11" s="203"/>
      <c r="AO11" s="203"/>
      <c r="AP11" s="203"/>
      <c r="AQ11" s="203"/>
      <c r="AR11" s="203"/>
      <c r="AS11" s="203"/>
      <c r="AT11" s="203"/>
      <c r="AU11" s="203"/>
      <c r="AV11" s="203"/>
      <c r="AW11" s="203"/>
      <c r="AX11" s="203"/>
      <c r="AY11" s="203"/>
      <c r="AZ11" s="203"/>
      <c r="BA11" s="203"/>
      <c r="BB11" s="203"/>
      <c r="BC11" s="203"/>
      <c r="BI11" s="511"/>
      <c r="BJ11" s="511"/>
      <c r="BK11" s="511"/>
      <c r="BL11" s="511"/>
      <c r="BM11" s="511"/>
      <c r="BN11" s="511"/>
      <c r="BO11" s="511"/>
      <c r="BP11" s="511"/>
      <c r="BQ11" s="511"/>
    </row>
    <row r="12" spans="1:72" ht="14.1" customHeight="1">
      <c r="A12" s="245"/>
      <c r="B12" s="17"/>
      <c r="C12" s="228"/>
      <c r="E12" s="4228"/>
      <c r="F12" s="4228"/>
      <c r="G12" s="4228"/>
      <c r="H12" s="4228"/>
      <c r="I12" s="4228"/>
      <c r="J12" s="4228"/>
      <c r="K12" s="4228"/>
      <c r="L12" s="4228"/>
      <c r="M12" s="4228"/>
      <c r="N12" s="4228"/>
      <c r="O12" s="4228"/>
      <c r="P12" s="4228"/>
      <c r="Q12" s="4228"/>
      <c r="R12" s="4228"/>
      <c r="S12" s="4228"/>
      <c r="T12" s="4228"/>
      <c r="U12" s="4228"/>
      <c r="V12" s="4228"/>
      <c r="W12" s="4228"/>
      <c r="X12" s="4228"/>
      <c r="Y12" s="4228"/>
      <c r="Z12" s="4228"/>
      <c r="AA12" s="4228"/>
      <c r="AB12" s="4228"/>
      <c r="AC12" s="4228"/>
      <c r="AD12" s="4228"/>
      <c r="AE12" s="4228"/>
      <c r="AF12" s="4228"/>
      <c r="AG12" s="4228"/>
      <c r="AH12" s="4228"/>
      <c r="AI12" s="4228"/>
      <c r="AJ12" s="4228"/>
      <c r="AK12" s="264"/>
      <c r="AL12" s="221"/>
      <c r="AN12" s="203"/>
      <c r="AO12" s="203"/>
      <c r="AP12" s="203"/>
      <c r="AQ12" s="203"/>
      <c r="AR12" s="203"/>
      <c r="AS12" s="203"/>
      <c r="AT12" s="203"/>
      <c r="AU12" s="203"/>
      <c r="AV12" s="203"/>
      <c r="AW12" s="203"/>
      <c r="AX12" s="203"/>
      <c r="AY12" s="203"/>
      <c r="AZ12" s="203"/>
      <c r="BA12" s="203"/>
      <c r="BB12" s="203"/>
      <c r="BC12" s="203"/>
      <c r="BH12" s="511"/>
      <c r="BI12" s="511"/>
      <c r="BJ12" s="511"/>
      <c r="BK12" s="511"/>
      <c r="BL12" s="511"/>
      <c r="BM12" s="511"/>
      <c r="BN12" s="511"/>
      <c r="BO12" s="511"/>
      <c r="BP12" s="511"/>
      <c r="BQ12" s="511"/>
    </row>
    <row r="13" spans="1:72" ht="14.1" customHeight="1">
      <c r="A13" s="245"/>
      <c r="B13" s="17"/>
      <c r="Z13" s="4"/>
      <c r="AA13" s="11"/>
      <c r="AL13" s="221"/>
      <c r="AN13" s="203"/>
      <c r="AO13" s="203"/>
      <c r="AP13" s="203"/>
      <c r="AQ13" s="203"/>
      <c r="AR13" s="203"/>
      <c r="AS13" s="203"/>
      <c r="AT13" s="203"/>
      <c r="AU13" s="203"/>
      <c r="AV13" s="203"/>
      <c r="AW13" s="203"/>
      <c r="AX13" s="203"/>
      <c r="AY13" s="203"/>
      <c r="AZ13" s="203"/>
      <c r="BA13" s="203"/>
      <c r="BB13" s="203"/>
      <c r="BC13" s="203"/>
    </row>
    <row r="14" spans="1:72" ht="14.1" customHeight="1">
      <c r="A14" s="245"/>
      <c r="B14" s="14"/>
      <c r="C14" s="245"/>
      <c r="D14" s="228" t="s">
        <v>468</v>
      </c>
      <c r="E14" s="1889" t="s">
        <v>1184</v>
      </c>
      <c r="F14" s="1889"/>
      <c r="G14" s="1889"/>
      <c r="H14" s="1889"/>
      <c r="I14" s="1889"/>
      <c r="J14" s="1889"/>
      <c r="K14" s="1889"/>
      <c r="L14" s="1889"/>
      <c r="M14" s="1889"/>
      <c r="N14" s="1889"/>
      <c r="O14" s="1889"/>
      <c r="P14" s="1889"/>
      <c r="Q14" s="1889"/>
      <c r="R14" s="1889"/>
      <c r="S14" s="1889"/>
      <c r="T14" s="1889"/>
      <c r="U14" s="1889"/>
      <c r="V14" s="1889"/>
      <c r="W14" s="1889"/>
      <c r="X14" s="1889"/>
      <c r="Y14" s="1889"/>
      <c r="Z14" s="5"/>
      <c r="AA14" s="10"/>
      <c r="AB14" s="253"/>
      <c r="AC14" s="253"/>
      <c r="AD14" s="253"/>
      <c r="AE14" s="253"/>
      <c r="AF14" s="253"/>
      <c r="AG14" s="253"/>
      <c r="AH14" s="253"/>
      <c r="AI14" s="253"/>
      <c r="AJ14" s="253"/>
      <c r="AK14" s="253"/>
      <c r="AL14" s="266"/>
      <c r="AN14" s="203"/>
      <c r="AO14" s="203"/>
      <c r="AP14" s="203"/>
      <c r="AQ14" s="203"/>
      <c r="AR14" s="203"/>
      <c r="AS14" s="203"/>
      <c r="AT14" s="203"/>
      <c r="AU14" s="203"/>
      <c r="AV14" s="203"/>
      <c r="AW14" s="203"/>
      <c r="AX14" s="203"/>
      <c r="AY14" s="203"/>
      <c r="AZ14" s="203"/>
      <c r="BA14" s="203"/>
      <c r="BB14" s="203"/>
      <c r="BC14" s="203"/>
    </row>
    <row r="15" spans="1:72" ht="14.1" customHeight="1">
      <c r="A15" s="245"/>
      <c r="B15" s="14"/>
      <c r="D15" s="12" t="s">
        <v>593</v>
      </c>
      <c r="E15" s="1632" t="s">
        <v>1183</v>
      </c>
      <c r="F15" s="1632"/>
      <c r="G15" s="1632"/>
      <c r="H15" s="1632"/>
      <c r="I15" s="1632"/>
      <c r="J15" s="1632"/>
      <c r="K15" s="1632"/>
      <c r="L15" s="1632"/>
      <c r="M15" s="1632"/>
      <c r="N15" s="1632"/>
      <c r="O15" s="1632"/>
      <c r="P15" s="1632"/>
      <c r="Q15" s="1632"/>
      <c r="R15" s="1632"/>
      <c r="S15" s="1632"/>
      <c r="T15" s="1632"/>
      <c r="U15" s="1632"/>
      <c r="V15" s="1632"/>
      <c r="W15" s="1632"/>
      <c r="X15" s="1632"/>
      <c r="Y15" s="1632"/>
      <c r="AA15" s="10"/>
      <c r="AB15" s="4"/>
      <c r="AC15" s="4"/>
      <c r="AD15" s="4"/>
      <c r="AE15" s="4"/>
      <c r="AF15" s="4"/>
      <c r="AG15" s="4"/>
      <c r="AH15" s="4"/>
      <c r="AI15" s="4"/>
      <c r="AJ15" s="4"/>
      <c r="AK15" s="264"/>
      <c r="AL15" s="266"/>
      <c r="AO15" s="4"/>
      <c r="AP15" s="4"/>
      <c r="AQ15" s="4"/>
      <c r="AR15" s="4"/>
      <c r="AS15" s="4"/>
      <c r="AT15" s="4"/>
      <c r="AU15" s="4"/>
      <c r="AV15" s="4"/>
      <c r="AW15" s="4"/>
      <c r="AX15" s="4"/>
      <c r="AY15" s="4"/>
      <c r="AZ15" s="4"/>
      <c r="BA15" s="4"/>
      <c r="BB15" s="4"/>
      <c r="BC15" s="4"/>
      <c r="BD15" s="4"/>
      <c r="BE15" s="4"/>
      <c r="BF15" s="4"/>
      <c r="BR15" s="4"/>
      <c r="BS15" s="4"/>
      <c r="BT15" s="4"/>
    </row>
    <row r="16" spans="1:72" ht="14.1" customHeight="1">
      <c r="A16" s="245"/>
      <c r="B16" s="232"/>
      <c r="E16" s="4237"/>
      <c r="F16" s="4237"/>
      <c r="G16" s="4237"/>
      <c r="H16" s="4237"/>
      <c r="I16" s="4237"/>
      <c r="J16" s="4237"/>
      <c r="K16" s="4237"/>
      <c r="L16" s="4237"/>
      <c r="M16" s="4237"/>
      <c r="N16" s="4237"/>
      <c r="O16" s="4237"/>
      <c r="P16" s="4237"/>
      <c r="Q16" s="4237"/>
      <c r="R16" s="4237"/>
      <c r="S16" s="4237"/>
      <c r="T16" s="4237"/>
      <c r="U16" s="4237"/>
      <c r="V16" s="4237"/>
      <c r="W16" s="4237"/>
      <c r="X16" s="4237"/>
      <c r="Y16" s="4237"/>
      <c r="Z16" s="4237"/>
      <c r="AA16" s="4237"/>
      <c r="AB16" s="4237"/>
      <c r="AC16" s="4237"/>
      <c r="AD16" s="4237"/>
      <c r="AE16" s="4237"/>
      <c r="AF16" s="4237"/>
      <c r="AG16" s="4237"/>
      <c r="AH16" s="4237"/>
      <c r="AI16" s="4237"/>
      <c r="AJ16" s="4237"/>
      <c r="AK16" s="253"/>
      <c r="AL16" s="266"/>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row>
    <row r="17" spans="1:72" ht="14.1" customHeight="1">
      <c r="A17" s="245"/>
      <c r="B17" s="14"/>
      <c r="E17" s="4237"/>
      <c r="F17" s="4237"/>
      <c r="G17" s="4237"/>
      <c r="H17" s="4237"/>
      <c r="I17" s="4237"/>
      <c r="J17" s="4237"/>
      <c r="K17" s="4237"/>
      <c r="L17" s="4237"/>
      <c r="M17" s="4237"/>
      <c r="N17" s="4237"/>
      <c r="O17" s="4237"/>
      <c r="P17" s="4237"/>
      <c r="Q17" s="4237"/>
      <c r="R17" s="4237"/>
      <c r="S17" s="4237"/>
      <c r="T17" s="4237"/>
      <c r="U17" s="4237"/>
      <c r="V17" s="4237"/>
      <c r="W17" s="4237"/>
      <c r="X17" s="4237"/>
      <c r="Y17" s="4237"/>
      <c r="Z17" s="4237"/>
      <c r="AA17" s="4237"/>
      <c r="AB17" s="4237"/>
      <c r="AC17" s="4237"/>
      <c r="AD17" s="4237"/>
      <c r="AE17" s="4237"/>
      <c r="AF17" s="4237"/>
      <c r="AG17" s="4237"/>
      <c r="AH17" s="4237"/>
      <c r="AI17" s="4237"/>
      <c r="AJ17" s="4237"/>
      <c r="AK17" s="165"/>
      <c r="AL17" s="221"/>
      <c r="AN17" s="182"/>
      <c r="AO17" s="22"/>
      <c r="AP17" s="4"/>
      <c r="AQ17" s="4"/>
      <c r="AR17" s="4"/>
      <c r="AS17" s="4"/>
      <c r="AT17" s="4"/>
      <c r="AU17" s="4"/>
      <c r="AV17" s="4"/>
      <c r="AW17" s="4"/>
      <c r="AX17" s="4"/>
      <c r="AY17" s="4"/>
      <c r="AZ17" s="4"/>
      <c r="BA17" s="4"/>
      <c r="BB17" s="4"/>
      <c r="BC17" s="4"/>
      <c r="BD17" s="4"/>
      <c r="BE17" s="4"/>
      <c r="BF17" s="4"/>
      <c r="BG17" s="4"/>
      <c r="BH17" s="4"/>
      <c r="BI17" s="4"/>
      <c r="BJ17" s="4"/>
      <c r="BK17" s="4"/>
      <c r="BL17" s="4"/>
      <c r="BM17" s="23"/>
      <c r="BN17" s="4"/>
      <c r="BO17" s="4"/>
      <c r="BP17" s="4"/>
      <c r="BQ17" s="4"/>
      <c r="BR17" s="4"/>
      <c r="BS17" s="4"/>
      <c r="BT17" s="4"/>
    </row>
    <row r="18" spans="1:72" ht="14.1" customHeight="1">
      <c r="A18" s="245"/>
      <c r="B18" s="14"/>
      <c r="AA18" s="11"/>
      <c r="AL18" s="225"/>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row>
    <row r="19" spans="1:72" ht="14.1" customHeight="1">
      <c r="A19" s="245"/>
      <c r="B19" s="1162"/>
      <c r="D19" s="228" t="s">
        <v>308</v>
      </c>
      <c r="E19" s="1641" t="s">
        <v>1334</v>
      </c>
      <c r="F19" s="1641"/>
      <c r="G19" s="1641"/>
      <c r="H19" s="1641"/>
      <c r="I19" s="1641"/>
      <c r="J19" s="1641"/>
      <c r="K19" s="1641"/>
      <c r="L19" s="1641"/>
      <c r="M19" s="1641"/>
      <c r="N19" s="1641"/>
      <c r="O19" s="1641"/>
      <c r="P19" s="1641"/>
      <c r="Q19" s="1641"/>
      <c r="R19" s="1641"/>
      <c r="S19" s="1641"/>
      <c r="T19" s="1641"/>
      <c r="U19" s="1641"/>
      <c r="V19" s="1641"/>
      <c r="W19" s="1641"/>
      <c r="X19" s="1641"/>
      <c r="Y19" s="1641"/>
      <c r="Z19" s="1641"/>
      <c r="AA19" s="1054"/>
      <c r="AB19" s="298"/>
      <c r="AC19" s="4"/>
      <c r="AD19" s="4"/>
      <c r="AE19" s="4"/>
      <c r="AF19" s="4"/>
      <c r="AG19" s="4"/>
      <c r="AH19" s="4"/>
      <c r="AI19" s="4"/>
      <c r="AJ19" s="4"/>
      <c r="AK19" s="4"/>
      <c r="AL19" s="44"/>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row>
    <row r="20" spans="1:72" ht="14.1" customHeight="1">
      <c r="A20" s="245"/>
      <c r="B20" s="14"/>
      <c r="E20" s="2950"/>
      <c r="F20" s="2950"/>
      <c r="G20" s="2950"/>
      <c r="H20" s="2950"/>
      <c r="I20" s="2950"/>
      <c r="J20" s="2950"/>
      <c r="K20" s="2950"/>
      <c r="L20" s="2950"/>
      <c r="M20" s="2950"/>
      <c r="N20" s="2950"/>
      <c r="O20" s="2950"/>
      <c r="P20" s="2950"/>
      <c r="Q20" s="2950"/>
      <c r="R20" s="2950"/>
      <c r="S20" s="2950"/>
      <c r="T20" s="2950"/>
      <c r="U20" s="2950"/>
      <c r="V20" s="2950"/>
      <c r="W20" s="2950"/>
      <c r="X20" s="2950"/>
      <c r="Y20" s="2950"/>
      <c r="Z20" s="2950"/>
      <c r="AA20" s="1235"/>
      <c r="AB20" s="264"/>
      <c r="AC20" s="264"/>
      <c r="AD20" s="4"/>
      <c r="AE20" s="264"/>
      <c r="AF20" s="264"/>
      <c r="AG20" s="264"/>
      <c r="AH20" s="264"/>
      <c r="AI20" s="264"/>
      <c r="AJ20" s="264"/>
      <c r="AK20" s="264"/>
      <c r="AL20" s="225"/>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row>
    <row r="21" spans="1:72" ht="14.1" customHeight="1">
      <c r="A21" s="245"/>
      <c r="B21" s="14"/>
      <c r="D21" s="1645" t="s">
        <v>297</v>
      </c>
      <c r="E21" s="1646"/>
      <c r="F21" s="1646"/>
      <c r="G21" s="1647"/>
      <c r="H21" s="1852" t="s">
        <v>298</v>
      </c>
      <c r="I21" s="1853"/>
      <c r="J21" s="1853"/>
      <c r="K21" s="1854"/>
      <c r="L21" s="1645" t="s">
        <v>1410</v>
      </c>
      <c r="M21" s="1646"/>
      <c r="N21" s="1646"/>
      <c r="O21" s="1646"/>
      <c r="P21" s="1646"/>
      <c r="Q21" s="1646"/>
      <c r="R21" s="1646"/>
      <c r="S21" s="1646"/>
      <c r="T21" s="1646"/>
      <c r="U21" s="1646"/>
      <c r="V21" s="1646"/>
      <c r="W21" s="1647"/>
      <c r="X21" s="1645" t="s">
        <v>75</v>
      </c>
      <c r="Y21" s="1646"/>
      <c r="Z21" s="1646"/>
      <c r="AA21" s="1646"/>
      <c r="AB21" s="1646"/>
      <c r="AC21" s="1646"/>
      <c r="AD21" s="1646"/>
      <c r="AE21" s="1646"/>
      <c r="AF21" s="1646"/>
      <c r="AG21" s="1646"/>
      <c r="AH21" s="1646"/>
      <c r="AI21" s="1646"/>
      <c r="AJ21" s="1646"/>
      <c r="AK21" s="1647"/>
      <c r="AL21" s="225"/>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row>
    <row r="22" spans="1:72" ht="14.1" customHeight="1">
      <c r="A22" s="245"/>
      <c r="B22" s="1162"/>
      <c r="C22" s="977"/>
      <c r="D22" s="2800"/>
      <c r="E22" s="2796"/>
      <c r="F22" s="2796"/>
      <c r="G22" s="2797"/>
      <c r="H22" s="2331"/>
      <c r="I22" s="2332"/>
      <c r="J22" s="2332"/>
      <c r="K22" s="2333"/>
      <c r="L22" s="4258"/>
      <c r="M22" s="4259"/>
      <c r="N22" s="4259"/>
      <c r="O22" s="4259"/>
      <c r="P22" s="4259"/>
      <c r="Q22" s="4259"/>
      <c r="R22" s="4259"/>
      <c r="S22" s="4259"/>
      <c r="T22" s="4259"/>
      <c r="U22" s="4259"/>
      <c r="V22" s="4259"/>
      <c r="W22" s="4260"/>
      <c r="X22" s="4258"/>
      <c r="Y22" s="4259"/>
      <c r="Z22" s="4259"/>
      <c r="AA22" s="4259"/>
      <c r="AB22" s="4259"/>
      <c r="AC22" s="4259"/>
      <c r="AD22" s="4259"/>
      <c r="AE22" s="4259"/>
      <c r="AF22" s="4259"/>
      <c r="AG22" s="4259"/>
      <c r="AH22" s="4259"/>
      <c r="AI22" s="4259"/>
      <c r="AJ22" s="4259"/>
      <c r="AK22" s="4260"/>
      <c r="AL22" s="225"/>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row>
    <row r="23" spans="1:72" ht="14.1" customHeight="1">
      <c r="A23" s="245"/>
      <c r="B23" s="981"/>
      <c r="D23" s="4243"/>
      <c r="E23" s="4244"/>
      <c r="F23" s="4244"/>
      <c r="G23" s="4245"/>
      <c r="H23" s="2768"/>
      <c r="I23" s="2769"/>
      <c r="J23" s="2769"/>
      <c r="K23" s="2770"/>
      <c r="L23" s="4249"/>
      <c r="M23" s="4250"/>
      <c r="N23" s="4250"/>
      <c r="O23" s="4250"/>
      <c r="P23" s="4250"/>
      <c r="Q23" s="4250"/>
      <c r="R23" s="4250"/>
      <c r="S23" s="4250"/>
      <c r="T23" s="4250"/>
      <c r="U23" s="4250"/>
      <c r="V23" s="4250"/>
      <c r="W23" s="4251"/>
      <c r="X23" s="4249"/>
      <c r="Y23" s="4250"/>
      <c r="Z23" s="4250"/>
      <c r="AA23" s="4250"/>
      <c r="AB23" s="4250"/>
      <c r="AC23" s="4250"/>
      <c r="AD23" s="4250"/>
      <c r="AE23" s="4250"/>
      <c r="AF23" s="4250"/>
      <c r="AG23" s="4250"/>
      <c r="AH23" s="4250"/>
      <c r="AI23" s="4250"/>
      <c r="AJ23" s="4250"/>
      <c r="AK23" s="4251"/>
      <c r="AL23" s="221"/>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row>
    <row r="24" spans="1:72" ht="14.1" customHeight="1">
      <c r="A24" s="245"/>
      <c r="B24" s="14"/>
      <c r="C24" s="245"/>
      <c r="D24" s="4255"/>
      <c r="E24" s="4256"/>
      <c r="F24" s="4256"/>
      <c r="G24" s="4257"/>
      <c r="H24" s="2777"/>
      <c r="I24" s="2778"/>
      <c r="J24" s="2778"/>
      <c r="K24" s="2779"/>
      <c r="L24" s="4261"/>
      <c r="M24" s="4262"/>
      <c r="N24" s="4262"/>
      <c r="O24" s="4262"/>
      <c r="P24" s="4262"/>
      <c r="Q24" s="4262"/>
      <c r="R24" s="4262"/>
      <c r="S24" s="4262"/>
      <c r="T24" s="4262"/>
      <c r="U24" s="4262"/>
      <c r="V24" s="4262"/>
      <c r="W24" s="4263"/>
      <c r="X24" s="4261"/>
      <c r="Y24" s="4262"/>
      <c r="Z24" s="4262"/>
      <c r="AA24" s="4262"/>
      <c r="AB24" s="4262"/>
      <c r="AC24" s="4262"/>
      <c r="AD24" s="4262"/>
      <c r="AE24" s="4262"/>
      <c r="AF24" s="4262"/>
      <c r="AG24" s="4262"/>
      <c r="AH24" s="4262"/>
      <c r="AI24" s="4262"/>
      <c r="AJ24" s="4262"/>
      <c r="AK24" s="4263"/>
      <c r="AL24" s="225"/>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6"/>
      <c r="BS24" s="326"/>
      <c r="BT24" s="326"/>
    </row>
    <row r="25" spans="1:72" ht="14.1" customHeight="1">
      <c r="A25" s="245"/>
      <c r="B25" s="14"/>
      <c r="C25" s="939"/>
      <c r="D25" s="2786"/>
      <c r="E25" s="2765"/>
      <c r="F25" s="2765"/>
      <c r="G25" s="2766"/>
      <c r="H25" s="2774"/>
      <c r="I25" s="2775"/>
      <c r="J25" s="2775"/>
      <c r="K25" s="2776"/>
      <c r="L25" s="4246"/>
      <c r="M25" s="4247"/>
      <c r="N25" s="4247"/>
      <c r="O25" s="4247"/>
      <c r="P25" s="4247"/>
      <c r="Q25" s="4247"/>
      <c r="R25" s="4247"/>
      <c r="S25" s="4247"/>
      <c r="T25" s="4247"/>
      <c r="U25" s="4247"/>
      <c r="V25" s="4247"/>
      <c r="W25" s="4248"/>
      <c r="X25" s="4246"/>
      <c r="Y25" s="4247"/>
      <c r="Z25" s="4247"/>
      <c r="AA25" s="4247"/>
      <c r="AB25" s="4247"/>
      <c r="AC25" s="4247"/>
      <c r="AD25" s="4247"/>
      <c r="AE25" s="4247"/>
      <c r="AF25" s="4247"/>
      <c r="AG25" s="4247"/>
      <c r="AH25" s="4247"/>
      <c r="AI25" s="4247"/>
      <c r="AJ25" s="4247"/>
      <c r="AK25" s="4248"/>
      <c r="AL25" s="44"/>
      <c r="AM25" s="4"/>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row>
    <row r="26" spans="1:72" ht="14.1" customHeight="1">
      <c r="A26" s="245"/>
      <c r="B26" s="14"/>
      <c r="C26" s="245"/>
      <c r="D26" s="4243"/>
      <c r="E26" s="4244"/>
      <c r="F26" s="4244"/>
      <c r="G26" s="4245"/>
      <c r="H26" s="2768"/>
      <c r="I26" s="2769"/>
      <c r="J26" s="2769"/>
      <c r="K26" s="2770"/>
      <c r="L26" s="4249"/>
      <c r="M26" s="4250"/>
      <c r="N26" s="4250"/>
      <c r="O26" s="4250"/>
      <c r="P26" s="4250"/>
      <c r="Q26" s="4250"/>
      <c r="R26" s="4250"/>
      <c r="S26" s="4250"/>
      <c r="T26" s="4250"/>
      <c r="U26" s="4250"/>
      <c r="V26" s="4250"/>
      <c r="W26" s="4251"/>
      <c r="X26" s="4249"/>
      <c r="Y26" s="4250"/>
      <c r="Z26" s="4250"/>
      <c r="AA26" s="4250"/>
      <c r="AB26" s="4250"/>
      <c r="AC26" s="4250"/>
      <c r="AD26" s="4250"/>
      <c r="AE26" s="4250"/>
      <c r="AF26" s="4250"/>
      <c r="AG26" s="4250"/>
      <c r="AH26" s="4250"/>
      <c r="AI26" s="4250"/>
      <c r="AJ26" s="4250"/>
      <c r="AK26" s="4251"/>
      <c r="AL26" s="225"/>
      <c r="AM26" s="264"/>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6"/>
      <c r="BS26" s="326"/>
      <c r="BT26" s="326"/>
    </row>
    <row r="27" spans="1:72" ht="14.1" customHeight="1">
      <c r="A27" s="245"/>
      <c r="B27" s="14"/>
      <c r="C27" s="245"/>
      <c r="D27" s="2786"/>
      <c r="E27" s="2765"/>
      <c r="F27" s="2765"/>
      <c r="G27" s="2766"/>
      <c r="H27" s="2777"/>
      <c r="I27" s="2778"/>
      <c r="J27" s="2778"/>
      <c r="K27" s="2779"/>
      <c r="L27" s="4246"/>
      <c r="M27" s="4247"/>
      <c r="N27" s="4247"/>
      <c r="O27" s="4247"/>
      <c r="P27" s="4247"/>
      <c r="Q27" s="4247"/>
      <c r="R27" s="4247"/>
      <c r="S27" s="4247"/>
      <c r="T27" s="4247"/>
      <c r="U27" s="4247"/>
      <c r="V27" s="4247"/>
      <c r="W27" s="4248"/>
      <c r="X27" s="4246"/>
      <c r="Y27" s="4247"/>
      <c r="Z27" s="4247"/>
      <c r="AA27" s="4247"/>
      <c r="AB27" s="4247"/>
      <c r="AC27" s="4247"/>
      <c r="AD27" s="4247"/>
      <c r="AE27" s="4247"/>
      <c r="AF27" s="4247"/>
      <c r="AG27" s="4247"/>
      <c r="AH27" s="4247"/>
      <c r="AI27" s="4247"/>
      <c r="AJ27" s="4247"/>
      <c r="AK27" s="4248"/>
      <c r="AL27" s="1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row>
    <row r="28" spans="1:72" ht="14.1" customHeight="1">
      <c r="A28" s="245"/>
      <c r="B28" s="14"/>
      <c r="C28" s="228"/>
      <c r="D28" s="2786"/>
      <c r="E28" s="2765"/>
      <c r="F28" s="2765"/>
      <c r="G28" s="2766"/>
      <c r="H28" s="2774"/>
      <c r="I28" s="2775"/>
      <c r="J28" s="2775"/>
      <c r="K28" s="2776"/>
      <c r="L28" s="4246"/>
      <c r="M28" s="4247"/>
      <c r="N28" s="4247"/>
      <c r="O28" s="4247"/>
      <c r="P28" s="4247"/>
      <c r="Q28" s="4247"/>
      <c r="R28" s="4247"/>
      <c r="S28" s="4247"/>
      <c r="T28" s="4247"/>
      <c r="U28" s="4247"/>
      <c r="V28" s="4247"/>
      <c r="W28" s="4248"/>
      <c r="X28" s="4246"/>
      <c r="Y28" s="4247"/>
      <c r="Z28" s="4247"/>
      <c r="AA28" s="4247"/>
      <c r="AB28" s="4247"/>
      <c r="AC28" s="4247"/>
      <c r="AD28" s="4247"/>
      <c r="AE28" s="4247"/>
      <c r="AF28" s="4247"/>
      <c r="AG28" s="4247"/>
      <c r="AH28" s="4247"/>
      <c r="AI28" s="4247"/>
      <c r="AJ28" s="4247"/>
      <c r="AK28" s="4248"/>
      <c r="AL28" s="16"/>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row>
    <row r="29" spans="1:72" ht="14.1" customHeight="1">
      <c r="B29" s="14"/>
      <c r="D29" s="4243"/>
      <c r="E29" s="4244"/>
      <c r="F29" s="4244"/>
      <c r="G29" s="4245"/>
      <c r="H29" s="2768"/>
      <c r="I29" s="2769"/>
      <c r="J29" s="2769"/>
      <c r="K29" s="2770"/>
      <c r="L29" s="4249"/>
      <c r="M29" s="4250"/>
      <c r="N29" s="4250"/>
      <c r="O29" s="4250"/>
      <c r="P29" s="4250"/>
      <c r="Q29" s="4250"/>
      <c r="R29" s="4250"/>
      <c r="S29" s="4250"/>
      <c r="T29" s="4250"/>
      <c r="U29" s="4250"/>
      <c r="V29" s="4250"/>
      <c r="W29" s="4251"/>
      <c r="X29" s="4249"/>
      <c r="Y29" s="4250"/>
      <c r="Z29" s="4250"/>
      <c r="AA29" s="4250"/>
      <c r="AB29" s="4250"/>
      <c r="AC29" s="4250"/>
      <c r="AD29" s="4250"/>
      <c r="AE29" s="4250"/>
      <c r="AF29" s="4250"/>
      <c r="AG29" s="4250"/>
      <c r="AH29" s="4250"/>
      <c r="AI29" s="4250"/>
      <c r="AJ29" s="4250"/>
      <c r="AK29" s="4251"/>
      <c r="AL29" s="16"/>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54"/>
      <c r="BP29" s="254"/>
      <c r="BQ29" s="254"/>
      <c r="BR29" s="254"/>
    </row>
    <row r="30" spans="1:72" ht="14.1" customHeight="1">
      <c r="A30" s="245"/>
      <c r="B30" s="14"/>
      <c r="D30" s="2786"/>
      <c r="E30" s="2765"/>
      <c r="F30" s="2765"/>
      <c r="G30" s="2766"/>
      <c r="H30" s="2777"/>
      <c r="I30" s="2778"/>
      <c r="J30" s="2778"/>
      <c r="K30" s="2779"/>
      <c r="L30" s="4246"/>
      <c r="M30" s="4247"/>
      <c r="N30" s="4247"/>
      <c r="O30" s="4247"/>
      <c r="P30" s="4247"/>
      <c r="Q30" s="4247"/>
      <c r="R30" s="4247"/>
      <c r="S30" s="4247"/>
      <c r="T30" s="4247"/>
      <c r="U30" s="4247"/>
      <c r="V30" s="4247"/>
      <c r="W30" s="4248"/>
      <c r="X30" s="4246"/>
      <c r="Y30" s="4247"/>
      <c r="Z30" s="4247"/>
      <c r="AA30" s="4247"/>
      <c r="AB30" s="4247"/>
      <c r="AC30" s="4247"/>
      <c r="AD30" s="4247"/>
      <c r="AE30" s="4247"/>
      <c r="AF30" s="4247"/>
      <c r="AG30" s="4247"/>
      <c r="AH30" s="4247"/>
      <c r="AI30" s="4247"/>
      <c r="AJ30" s="4247"/>
      <c r="AK30" s="4248"/>
      <c r="AL30" s="16"/>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row>
    <row r="31" spans="1:72" ht="14.1" customHeight="1">
      <c r="A31" s="245"/>
      <c r="B31" s="14"/>
      <c r="C31" s="228"/>
      <c r="D31" s="2786"/>
      <c r="E31" s="2765"/>
      <c r="F31" s="2765"/>
      <c r="G31" s="2766"/>
      <c r="H31" s="2774"/>
      <c r="I31" s="2775"/>
      <c r="J31" s="2775"/>
      <c r="K31" s="2776"/>
      <c r="L31" s="4246"/>
      <c r="M31" s="4247"/>
      <c r="N31" s="4247"/>
      <c r="O31" s="4247"/>
      <c r="P31" s="4247"/>
      <c r="Q31" s="4247"/>
      <c r="R31" s="4247"/>
      <c r="S31" s="4247"/>
      <c r="T31" s="4247"/>
      <c r="U31" s="4247"/>
      <c r="V31" s="4247"/>
      <c r="W31" s="4248"/>
      <c r="X31" s="4246"/>
      <c r="Y31" s="4247"/>
      <c r="Z31" s="4247"/>
      <c r="AA31" s="4247"/>
      <c r="AB31" s="4247"/>
      <c r="AC31" s="4247"/>
      <c r="AD31" s="4247"/>
      <c r="AE31" s="4247"/>
      <c r="AF31" s="4247"/>
      <c r="AG31" s="4247"/>
      <c r="AH31" s="4247"/>
      <c r="AI31" s="4247"/>
      <c r="AJ31" s="4247"/>
      <c r="AK31" s="4248"/>
      <c r="AL31" s="16"/>
    </row>
    <row r="32" spans="1:72" ht="14.1" customHeight="1">
      <c r="A32" s="245"/>
      <c r="B32" s="14"/>
      <c r="C32" s="228"/>
      <c r="D32" s="4243"/>
      <c r="E32" s="4244"/>
      <c r="F32" s="4244"/>
      <c r="G32" s="4245"/>
      <c r="H32" s="2768"/>
      <c r="I32" s="2769"/>
      <c r="J32" s="2769"/>
      <c r="K32" s="2770"/>
      <c r="L32" s="4249"/>
      <c r="M32" s="4250"/>
      <c r="N32" s="4250"/>
      <c r="O32" s="4250"/>
      <c r="P32" s="4250"/>
      <c r="Q32" s="4250"/>
      <c r="R32" s="4250"/>
      <c r="S32" s="4250"/>
      <c r="T32" s="4250"/>
      <c r="U32" s="4250"/>
      <c r="V32" s="4250"/>
      <c r="W32" s="4251"/>
      <c r="X32" s="4249"/>
      <c r="Y32" s="4250"/>
      <c r="Z32" s="4250"/>
      <c r="AA32" s="4250"/>
      <c r="AB32" s="4250"/>
      <c r="AC32" s="4250"/>
      <c r="AD32" s="4250"/>
      <c r="AE32" s="4250"/>
      <c r="AF32" s="4250"/>
      <c r="AG32" s="4250"/>
      <c r="AH32" s="4250"/>
      <c r="AI32" s="4250"/>
      <c r="AJ32" s="4250"/>
      <c r="AK32" s="4251"/>
      <c r="AL32" s="16"/>
    </row>
    <row r="33" spans="1:70" ht="14.1" customHeight="1">
      <c r="A33" s="245"/>
      <c r="B33" s="14"/>
      <c r="D33" s="2788"/>
      <c r="E33" s="2789"/>
      <c r="F33" s="2789"/>
      <c r="G33" s="2790"/>
      <c r="H33" s="2334"/>
      <c r="I33" s="2335"/>
      <c r="J33" s="2335"/>
      <c r="K33" s="2336"/>
      <c r="L33" s="4252"/>
      <c r="M33" s="4253"/>
      <c r="N33" s="4253"/>
      <c r="O33" s="4253"/>
      <c r="P33" s="4253"/>
      <c r="Q33" s="4253"/>
      <c r="R33" s="4253"/>
      <c r="S33" s="4253"/>
      <c r="T33" s="4253"/>
      <c r="U33" s="4253"/>
      <c r="V33" s="4253"/>
      <c r="W33" s="4254"/>
      <c r="X33" s="4252"/>
      <c r="Y33" s="4253"/>
      <c r="Z33" s="4253"/>
      <c r="AA33" s="4253"/>
      <c r="AB33" s="4253"/>
      <c r="AC33" s="4253"/>
      <c r="AD33" s="4253"/>
      <c r="AE33" s="4253"/>
      <c r="AF33" s="4253"/>
      <c r="AG33" s="4253"/>
      <c r="AH33" s="4253"/>
      <c r="AI33" s="4253"/>
      <c r="AJ33" s="4253"/>
      <c r="AK33" s="4254"/>
      <c r="AL33" s="456"/>
      <c r="AM33" s="22"/>
    </row>
    <row r="34" spans="1:70" ht="14.1" customHeight="1">
      <c r="A34" s="245"/>
      <c r="B34" s="14"/>
      <c r="D34" s="175" t="s">
        <v>146</v>
      </c>
      <c r="E34" s="4242" t="s">
        <v>652</v>
      </c>
      <c r="F34" s="4242"/>
      <c r="G34" s="4242"/>
      <c r="H34" s="4242"/>
      <c r="I34" s="4242"/>
      <c r="J34" s="4242"/>
      <c r="K34" s="4242"/>
      <c r="L34" s="4242"/>
      <c r="M34" s="4242"/>
      <c r="N34" s="4242"/>
      <c r="O34" s="4242"/>
      <c r="P34" s="4242"/>
      <c r="Q34" s="4242"/>
      <c r="R34" s="4242"/>
      <c r="S34" s="4242"/>
      <c r="T34" s="4242"/>
      <c r="U34" s="4242"/>
      <c r="V34" s="4242"/>
      <c r="W34" s="4242"/>
      <c r="X34" s="4242"/>
      <c r="Y34" s="4242"/>
      <c r="AA34" s="457" t="s">
        <v>15</v>
      </c>
      <c r="AB34" s="2721" t="s">
        <v>1716</v>
      </c>
      <c r="AC34" s="2721"/>
      <c r="AD34" s="2721"/>
      <c r="AE34" s="2721"/>
      <c r="AF34" s="2721"/>
      <c r="AG34" s="2721"/>
      <c r="AH34" s="2721"/>
      <c r="AI34" s="2721"/>
      <c r="AJ34" s="2721"/>
      <c r="AK34" s="2721"/>
      <c r="AL34" s="16"/>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row>
    <row r="35" spans="1:70" ht="14.1" customHeight="1">
      <c r="A35" s="245"/>
      <c r="B35" s="1162"/>
      <c r="C35" s="977"/>
      <c r="AA35" s="11"/>
      <c r="AB35" s="1638"/>
      <c r="AC35" s="1638"/>
      <c r="AD35" s="1638"/>
      <c r="AE35" s="1638"/>
      <c r="AF35" s="1638"/>
      <c r="AG35" s="1638"/>
      <c r="AH35" s="1638"/>
      <c r="AI35" s="1638"/>
      <c r="AJ35" s="1638"/>
      <c r="AK35" s="1638"/>
      <c r="AL35" s="16"/>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row>
    <row r="36" spans="1:70" ht="14.1" customHeight="1">
      <c r="A36" s="245"/>
      <c r="B36" s="14"/>
      <c r="D36" s="939" t="s">
        <v>309</v>
      </c>
      <c r="E36" s="1641" t="s">
        <v>1335</v>
      </c>
      <c r="F36" s="1641"/>
      <c r="G36" s="1641"/>
      <c r="H36" s="1641"/>
      <c r="I36" s="1641"/>
      <c r="J36" s="1641"/>
      <c r="K36" s="1641"/>
      <c r="L36" s="1641"/>
      <c r="M36" s="1641"/>
      <c r="N36" s="1641"/>
      <c r="O36" s="1641"/>
      <c r="P36" s="1641"/>
      <c r="Q36" s="1641"/>
      <c r="R36" s="1641"/>
      <c r="S36" s="1641"/>
      <c r="T36" s="1641"/>
      <c r="U36" s="1641"/>
      <c r="V36" s="1641"/>
      <c r="W36" s="1641"/>
      <c r="X36" s="1641"/>
      <c r="Y36" s="1641"/>
      <c r="AA36" s="11"/>
      <c r="AB36" s="1638"/>
      <c r="AC36" s="1638"/>
      <c r="AD36" s="1638"/>
      <c r="AE36" s="1638"/>
      <c r="AF36" s="1638"/>
      <c r="AG36" s="1638"/>
      <c r="AH36" s="1638"/>
      <c r="AI36" s="1638"/>
      <c r="AJ36" s="1638"/>
      <c r="AK36" s="1638"/>
      <c r="AL36" s="16"/>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row>
    <row r="37" spans="1:70" ht="14.1" customHeight="1">
      <c r="A37" s="245"/>
      <c r="B37" s="14"/>
      <c r="C37" s="228"/>
      <c r="D37" s="59"/>
      <c r="E37" s="1641"/>
      <c r="F37" s="1641"/>
      <c r="G37" s="1641"/>
      <c r="H37" s="1641"/>
      <c r="I37" s="1641"/>
      <c r="J37" s="1641"/>
      <c r="K37" s="1641"/>
      <c r="L37" s="1641"/>
      <c r="M37" s="1641"/>
      <c r="N37" s="1641"/>
      <c r="O37" s="1641"/>
      <c r="P37" s="1641"/>
      <c r="Q37" s="1641"/>
      <c r="R37" s="1641"/>
      <c r="S37" s="1641"/>
      <c r="T37" s="1641"/>
      <c r="U37" s="1641"/>
      <c r="V37" s="1641"/>
      <c r="W37" s="1641"/>
      <c r="X37" s="1641"/>
      <c r="Y37" s="1641"/>
      <c r="AA37" s="239" t="s">
        <v>146</v>
      </c>
      <c r="AB37" s="1638" t="s">
        <v>1465</v>
      </c>
      <c r="AC37" s="1638"/>
      <c r="AD37" s="1638"/>
      <c r="AE37" s="1638"/>
      <c r="AF37" s="1638"/>
      <c r="AG37" s="1638"/>
      <c r="AH37" s="1638"/>
      <c r="AI37" s="1638"/>
      <c r="AJ37" s="1638"/>
      <c r="AK37" s="1638"/>
      <c r="AL37" s="2944"/>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row>
    <row r="38" spans="1:70" ht="14.1" customHeight="1">
      <c r="A38" s="245"/>
      <c r="B38" s="14"/>
      <c r="C38" s="245"/>
      <c r="D38" s="228" t="s">
        <v>464</v>
      </c>
      <c r="E38" s="1632" t="s">
        <v>654</v>
      </c>
      <c r="F38" s="1632"/>
      <c r="G38" s="1632"/>
      <c r="H38" s="1632"/>
      <c r="I38" s="1632"/>
      <c r="J38" s="1632"/>
      <c r="K38" s="1632"/>
      <c r="L38" s="1632"/>
      <c r="M38" s="1632"/>
      <c r="N38" s="1632"/>
      <c r="O38" s="1632"/>
      <c r="P38" s="1632"/>
      <c r="Q38" s="1632"/>
      <c r="R38" s="1632"/>
      <c r="S38" s="1632"/>
      <c r="T38" s="1632"/>
      <c r="U38" s="1632"/>
      <c r="V38" s="1632"/>
      <c r="W38" s="1632"/>
      <c r="X38" s="1632"/>
      <c r="Y38" s="1632"/>
      <c r="Z38" s="1632"/>
      <c r="AA38" s="10"/>
      <c r="AB38" s="1638" t="s">
        <v>1466</v>
      </c>
      <c r="AC38" s="1638"/>
      <c r="AD38" s="1638"/>
      <c r="AE38" s="1638"/>
      <c r="AF38" s="1638"/>
      <c r="AG38" s="1638"/>
      <c r="AH38" s="1638"/>
      <c r="AI38" s="1638"/>
      <c r="AJ38" s="1638"/>
      <c r="AK38" s="1638"/>
      <c r="AL38" s="16"/>
    </row>
    <row r="39" spans="1:70" ht="14.1" customHeight="1">
      <c r="A39" s="245"/>
      <c r="B39" s="14"/>
      <c r="C39" s="245"/>
      <c r="E39" s="4237"/>
      <c r="F39" s="4237"/>
      <c r="G39" s="4237"/>
      <c r="H39" s="4237"/>
      <c r="I39" s="4237"/>
      <c r="J39" s="4237"/>
      <c r="K39" s="4237"/>
      <c r="L39" s="4237"/>
      <c r="M39" s="4237"/>
      <c r="N39" s="4237"/>
      <c r="O39" s="4237"/>
      <c r="P39" s="4237"/>
      <c r="Q39" s="4237"/>
      <c r="R39" s="4237"/>
      <c r="S39" s="4237"/>
      <c r="T39" s="4237"/>
      <c r="U39" s="4237"/>
      <c r="V39" s="4237"/>
      <c r="W39" s="4237"/>
      <c r="X39" s="4237"/>
      <c r="Y39" s="4237"/>
      <c r="AA39" s="10"/>
      <c r="AB39" s="1638" t="s">
        <v>1467</v>
      </c>
      <c r="AC39" s="1638"/>
      <c r="AD39" s="1638"/>
      <c r="AE39" s="1638"/>
      <c r="AF39" s="1638"/>
      <c r="AG39" s="1638"/>
      <c r="AH39" s="1638"/>
      <c r="AI39" s="1638"/>
      <c r="AJ39" s="1638"/>
      <c r="AK39" s="1638"/>
      <c r="AL39" s="16"/>
    </row>
    <row r="40" spans="1:70" ht="14.1" customHeight="1">
      <c r="A40" s="245"/>
      <c r="B40" s="14"/>
      <c r="C40" s="245"/>
      <c r="E40" s="4237"/>
      <c r="F40" s="4237"/>
      <c r="G40" s="4237"/>
      <c r="H40" s="4237"/>
      <c r="I40" s="4237"/>
      <c r="J40" s="4237"/>
      <c r="K40" s="4237"/>
      <c r="L40" s="4237"/>
      <c r="M40" s="4237"/>
      <c r="N40" s="4237"/>
      <c r="O40" s="4237"/>
      <c r="P40" s="4237"/>
      <c r="Q40" s="4237"/>
      <c r="R40" s="4237"/>
      <c r="S40" s="4237"/>
      <c r="T40" s="4237"/>
      <c r="U40" s="4237"/>
      <c r="V40" s="4237"/>
      <c r="W40" s="4237"/>
      <c r="X40" s="4237"/>
      <c r="Y40" s="4237"/>
      <c r="AA40" s="239"/>
      <c r="AB40" s="1638"/>
      <c r="AC40" s="1638"/>
      <c r="AD40" s="1638"/>
      <c r="AE40" s="1638"/>
      <c r="AF40" s="1638"/>
      <c r="AG40" s="1638"/>
      <c r="AH40" s="1638"/>
      <c r="AI40" s="1638"/>
      <c r="AJ40" s="1638"/>
      <c r="AK40" s="1638"/>
      <c r="AL40" s="16"/>
    </row>
    <row r="41" spans="1:70" ht="14.1" customHeight="1">
      <c r="A41" s="245"/>
      <c r="B41" s="14"/>
      <c r="AA41" s="10"/>
      <c r="AB41" s="1638" t="s">
        <v>1468</v>
      </c>
      <c r="AC41" s="1638"/>
      <c r="AD41" s="1638"/>
      <c r="AE41" s="1638"/>
      <c r="AF41" s="1638"/>
      <c r="AG41" s="1638"/>
      <c r="AH41" s="1638"/>
      <c r="AI41" s="1638"/>
      <c r="AJ41" s="1638"/>
      <c r="AK41" s="1638"/>
      <c r="AL41" s="159"/>
    </row>
    <row r="42" spans="1:70" ht="14.1" customHeight="1">
      <c r="A42" s="245"/>
      <c r="B42" s="14"/>
      <c r="D42" s="228" t="s">
        <v>1449</v>
      </c>
      <c r="E42" s="12" t="s">
        <v>1717</v>
      </c>
      <c r="AA42" s="19"/>
      <c r="AB42" s="1638"/>
      <c r="AC42" s="1638"/>
      <c r="AD42" s="1638"/>
      <c r="AE42" s="1638"/>
      <c r="AF42" s="1638"/>
      <c r="AG42" s="1638"/>
      <c r="AH42" s="1638"/>
      <c r="AI42" s="1638"/>
      <c r="AJ42" s="1638"/>
      <c r="AK42" s="1638"/>
      <c r="AL42" s="159"/>
    </row>
    <row r="43" spans="1:70" ht="14.1" customHeight="1">
      <c r="A43" s="245"/>
      <c r="B43" s="14"/>
      <c r="C43" s="245"/>
      <c r="D43" s="228" t="s">
        <v>124</v>
      </c>
      <c r="E43" s="2034" t="s">
        <v>906</v>
      </c>
      <c r="F43" s="2034"/>
      <c r="G43" s="2034"/>
      <c r="H43" s="2034"/>
      <c r="I43" s="2034"/>
      <c r="J43" s="4238"/>
      <c r="K43" s="4238"/>
      <c r="L43" s="4238"/>
      <c r="M43" s="4238"/>
      <c r="N43" s="4238"/>
      <c r="O43" s="4238"/>
      <c r="P43" s="4238"/>
      <c r="Q43" s="4238"/>
      <c r="R43" s="4238"/>
      <c r="S43" s="4238"/>
      <c r="T43" s="4238"/>
      <c r="U43" s="4238"/>
      <c r="V43" s="4238"/>
      <c r="W43" s="4238"/>
      <c r="X43" s="4238"/>
      <c r="Y43" s="4238"/>
      <c r="Z43" s="246" t="s">
        <v>907</v>
      </c>
      <c r="AA43" s="458" t="s">
        <v>146</v>
      </c>
      <c r="AB43" s="4239" t="s">
        <v>1234</v>
      </c>
      <c r="AC43" s="4239"/>
      <c r="AD43" s="4239"/>
      <c r="AE43" s="4239"/>
      <c r="AF43" s="4239"/>
      <c r="AG43" s="4239"/>
      <c r="AH43" s="4239"/>
      <c r="AI43" s="4239"/>
      <c r="AJ43" s="4239"/>
      <c r="AK43" s="4239"/>
      <c r="AL43" s="159"/>
    </row>
    <row r="44" spans="1:70" ht="14.1" customHeight="1">
      <c r="A44" s="245"/>
      <c r="B44" s="232"/>
      <c r="C44" s="245"/>
      <c r="D44" s="939" t="s">
        <v>124</v>
      </c>
      <c r="E44" s="4240" t="s">
        <v>908</v>
      </c>
      <c r="F44" s="4240"/>
      <c r="G44" s="4240"/>
      <c r="H44" s="4240"/>
      <c r="I44" s="4240"/>
      <c r="J44" s="4241"/>
      <c r="K44" s="4241"/>
      <c r="L44" s="4241"/>
      <c r="M44" s="4241"/>
      <c r="N44" s="4241"/>
      <c r="O44" s="4241"/>
      <c r="P44" s="4241"/>
      <c r="Q44" s="4241"/>
      <c r="R44" s="4241"/>
      <c r="S44" s="4241"/>
      <c r="T44" s="4241"/>
      <c r="U44" s="4241"/>
      <c r="V44" s="4241"/>
      <c r="W44" s="4241"/>
      <c r="X44" s="4241"/>
      <c r="Y44" s="4241"/>
      <c r="Z44" s="59" t="s">
        <v>907</v>
      </c>
      <c r="AA44" s="11"/>
      <c r="AB44" s="4239"/>
      <c r="AC44" s="4239"/>
      <c r="AD44" s="4239"/>
      <c r="AE44" s="4239"/>
      <c r="AF44" s="4239"/>
      <c r="AG44" s="4239"/>
      <c r="AH44" s="4239"/>
      <c r="AI44" s="4239"/>
      <c r="AJ44" s="4239"/>
      <c r="AK44" s="4239"/>
      <c r="AL44" s="159"/>
    </row>
    <row r="45" spans="1:70" ht="14.1" customHeight="1">
      <c r="A45" s="245"/>
      <c r="B45" s="17"/>
      <c r="D45" s="228" t="s">
        <v>124</v>
      </c>
      <c r="E45" s="4240" t="s">
        <v>1658</v>
      </c>
      <c r="F45" s="4240"/>
      <c r="G45" s="4240"/>
      <c r="H45" s="4240"/>
      <c r="I45" s="4240"/>
      <c r="J45" s="1003"/>
      <c r="K45" s="1632" t="s">
        <v>1186</v>
      </c>
      <c r="L45" s="1632"/>
      <c r="M45" s="1632"/>
      <c r="O45" s="1632" t="s">
        <v>1187</v>
      </c>
      <c r="P45" s="1632"/>
      <c r="Q45" s="1632"/>
      <c r="R45" s="1632"/>
      <c r="S45" s="1632"/>
      <c r="T45" s="1632"/>
      <c r="V45" s="1632" t="s">
        <v>157</v>
      </c>
      <c r="W45" s="1632"/>
      <c r="X45" s="1632"/>
      <c r="Y45" s="1632"/>
      <c r="Z45" s="59" t="s">
        <v>907</v>
      </c>
      <c r="AA45" s="11"/>
      <c r="AB45" s="4239"/>
      <c r="AC45" s="4239"/>
      <c r="AD45" s="4239"/>
      <c r="AE45" s="4239"/>
      <c r="AF45" s="4239"/>
      <c r="AG45" s="4239"/>
      <c r="AH45" s="4239"/>
      <c r="AI45" s="4239"/>
      <c r="AJ45" s="4239"/>
      <c r="AK45" s="4239"/>
      <c r="AL45" s="159"/>
    </row>
    <row r="46" spans="1:70" ht="14.1" customHeight="1">
      <c r="A46" s="245"/>
      <c r="B46" s="17"/>
      <c r="D46" s="228" t="s">
        <v>124</v>
      </c>
      <c r="E46" s="1641" t="s">
        <v>909</v>
      </c>
      <c r="F46" s="1641"/>
      <c r="G46" s="1641"/>
      <c r="H46" s="1641"/>
      <c r="I46" s="1641"/>
      <c r="J46" s="1641"/>
      <c r="K46" s="1641"/>
      <c r="L46" s="1641"/>
      <c r="M46" s="1641"/>
      <c r="N46" s="1641"/>
      <c r="O46" s="1641"/>
      <c r="P46" s="1641"/>
      <c r="Q46" s="1641"/>
      <c r="R46" s="1641"/>
      <c r="S46" s="1641"/>
      <c r="T46" s="1641"/>
      <c r="U46" s="1641"/>
      <c r="V46" s="1641"/>
      <c r="W46" s="1641"/>
      <c r="X46" s="1641"/>
      <c r="Y46" s="1641"/>
      <c r="AA46" s="11"/>
      <c r="AB46" s="4239"/>
      <c r="AC46" s="4239"/>
      <c r="AD46" s="4239"/>
      <c r="AE46" s="4239"/>
      <c r="AF46" s="4239"/>
      <c r="AG46" s="4239"/>
      <c r="AH46" s="4239"/>
      <c r="AI46" s="4239"/>
      <c r="AJ46" s="4239"/>
      <c r="AK46" s="4239"/>
      <c r="AL46" s="159"/>
    </row>
    <row r="47" spans="1:70" ht="14.1" customHeight="1">
      <c r="A47" s="245"/>
      <c r="B47" s="14"/>
      <c r="E47" s="1641"/>
      <c r="F47" s="1641"/>
      <c r="G47" s="1641"/>
      <c r="H47" s="1641"/>
      <c r="I47" s="1641"/>
      <c r="J47" s="1641"/>
      <c r="K47" s="1641"/>
      <c r="L47" s="1641"/>
      <c r="M47" s="1641"/>
      <c r="N47" s="1641"/>
      <c r="O47" s="1641"/>
      <c r="P47" s="1641"/>
      <c r="Q47" s="1641"/>
      <c r="R47" s="1641"/>
      <c r="S47" s="1641"/>
      <c r="T47" s="1641"/>
      <c r="U47" s="1641"/>
      <c r="V47" s="1641"/>
      <c r="W47" s="1641"/>
      <c r="X47" s="1641"/>
      <c r="Y47" s="1641"/>
      <c r="AA47" s="239" t="s">
        <v>146</v>
      </c>
      <c r="AB47" s="1638" t="s">
        <v>1718</v>
      </c>
      <c r="AC47" s="1638"/>
      <c r="AD47" s="1638"/>
      <c r="AE47" s="1638"/>
      <c r="AF47" s="1638"/>
      <c r="AG47" s="1638"/>
      <c r="AH47" s="1638"/>
      <c r="AI47" s="1638"/>
      <c r="AJ47" s="1638"/>
      <c r="AK47" s="1638"/>
      <c r="AL47" s="159"/>
    </row>
    <row r="48" spans="1:70" ht="14.1" customHeight="1">
      <c r="A48" s="245"/>
      <c r="B48" s="981"/>
      <c r="AA48" s="244"/>
      <c r="AB48" s="1638"/>
      <c r="AC48" s="1638"/>
      <c r="AD48" s="1638"/>
      <c r="AE48" s="1638"/>
      <c r="AF48" s="1638"/>
      <c r="AG48" s="1638"/>
      <c r="AH48" s="1638"/>
      <c r="AI48" s="1638"/>
      <c r="AJ48" s="1638"/>
      <c r="AK48" s="1638"/>
      <c r="AL48" s="159"/>
    </row>
    <row r="49" spans="1:38" ht="14.1" customHeight="1">
      <c r="A49" s="245"/>
      <c r="B49" s="1630" t="s">
        <v>492</v>
      </c>
      <c r="C49" s="1631"/>
      <c r="D49" s="1632" t="s">
        <v>1411</v>
      </c>
      <c r="E49" s="1632"/>
      <c r="F49" s="1632"/>
      <c r="G49" s="1632"/>
      <c r="H49" s="1632"/>
      <c r="I49" s="1632"/>
      <c r="J49" s="1632"/>
      <c r="K49" s="1632"/>
      <c r="L49" s="1632"/>
      <c r="M49" s="1632"/>
      <c r="N49" s="1632"/>
      <c r="O49" s="1632"/>
      <c r="P49" s="1632"/>
      <c r="Q49" s="1632"/>
      <c r="R49" s="1632"/>
      <c r="S49" s="1632"/>
      <c r="T49" s="1632"/>
      <c r="U49" s="1632"/>
      <c r="V49" s="1632"/>
      <c r="W49" s="1632"/>
      <c r="X49" s="1632"/>
      <c r="Y49" s="1632"/>
      <c r="AA49" s="239"/>
      <c r="AB49" s="1638"/>
      <c r="AC49" s="1638"/>
      <c r="AD49" s="1638"/>
      <c r="AE49" s="1638"/>
      <c r="AF49" s="1638"/>
      <c r="AG49" s="1638"/>
      <c r="AH49" s="1638"/>
      <c r="AI49" s="1638"/>
      <c r="AJ49" s="1638"/>
      <c r="AK49" s="1638"/>
      <c r="AL49" s="44"/>
    </row>
    <row r="50" spans="1:38" ht="14.1" customHeight="1">
      <c r="A50" s="245"/>
      <c r="B50" s="17"/>
      <c r="D50" s="939" t="s">
        <v>469</v>
      </c>
      <c r="E50" s="1641" t="s">
        <v>910</v>
      </c>
      <c r="F50" s="1641"/>
      <c r="G50" s="1641"/>
      <c r="H50" s="1641"/>
      <c r="I50" s="1641"/>
      <c r="J50" s="1641"/>
      <c r="K50" s="1641"/>
      <c r="L50" s="1641"/>
      <c r="M50" s="1641"/>
      <c r="N50" s="1641"/>
      <c r="O50" s="1641"/>
      <c r="P50" s="1641"/>
      <c r="Q50" s="1641"/>
      <c r="R50" s="1641"/>
      <c r="S50" s="1641"/>
      <c r="T50" s="1641"/>
      <c r="U50" s="1641"/>
      <c r="V50" s="1641"/>
      <c r="W50" s="1641"/>
      <c r="X50" s="1641"/>
      <c r="Y50" s="1641"/>
      <c r="AA50" s="244"/>
      <c r="AB50" s="1638"/>
      <c r="AC50" s="1638"/>
      <c r="AD50" s="1638"/>
      <c r="AE50" s="1638"/>
      <c r="AF50" s="1638"/>
      <c r="AG50" s="1638"/>
      <c r="AH50" s="1638"/>
      <c r="AI50" s="1638"/>
      <c r="AJ50" s="1638"/>
      <c r="AK50" s="1638"/>
      <c r="AL50" s="225"/>
    </row>
    <row r="51" spans="1:38" ht="14.1" customHeight="1">
      <c r="B51" s="17"/>
      <c r="C51" s="939"/>
      <c r="D51" s="936"/>
      <c r="E51" s="1641"/>
      <c r="F51" s="1641"/>
      <c r="G51" s="1641"/>
      <c r="H51" s="1641"/>
      <c r="I51" s="1641"/>
      <c r="J51" s="1641"/>
      <c r="K51" s="1641"/>
      <c r="L51" s="1641"/>
      <c r="M51" s="1641"/>
      <c r="N51" s="1641"/>
      <c r="O51" s="1641"/>
      <c r="P51" s="1641"/>
      <c r="Q51" s="1641"/>
      <c r="R51" s="1641"/>
      <c r="S51" s="1641"/>
      <c r="T51" s="1641"/>
      <c r="U51" s="1641"/>
      <c r="V51" s="1641"/>
      <c r="W51" s="1641"/>
      <c r="X51" s="1641"/>
      <c r="Y51" s="1641"/>
      <c r="AA51" s="244"/>
      <c r="AB51" s="1638"/>
      <c r="AC51" s="1638"/>
      <c r="AD51" s="1638"/>
      <c r="AE51" s="1638"/>
      <c r="AF51" s="1638"/>
      <c r="AG51" s="1638"/>
      <c r="AH51" s="1638"/>
      <c r="AI51" s="1638"/>
      <c r="AJ51" s="1638"/>
      <c r="AK51" s="1638"/>
      <c r="AL51" s="159"/>
    </row>
    <row r="52" spans="1:38" ht="14.1" customHeight="1">
      <c r="B52" s="17"/>
      <c r="AA52" s="11"/>
      <c r="AB52" s="1638"/>
      <c r="AC52" s="1638"/>
      <c r="AD52" s="1638"/>
      <c r="AE52" s="1638"/>
      <c r="AF52" s="1638"/>
      <c r="AG52" s="1638"/>
      <c r="AH52" s="1638"/>
      <c r="AI52" s="1638"/>
      <c r="AJ52" s="1638"/>
      <c r="AK52" s="1638"/>
      <c r="AL52" s="159"/>
    </row>
    <row r="53" spans="1:38" ht="14.1" customHeight="1">
      <c r="A53" s="245"/>
      <c r="B53" s="17"/>
      <c r="D53" s="228" t="s">
        <v>467</v>
      </c>
      <c r="E53" s="1641" t="s">
        <v>655</v>
      </c>
      <c r="F53" s="1641"/>
      <c r="G53" s="1641"/>
      <c r="H53" s="1641"/>
      <c r="I53" s="1641"/>
      <c r="J53" s="1641"/>
      <c r="K53" s="1641"/>
      <c r="L53" s="1641"/>
      <c r="M53" s="1641"/>
      <c r="N53" s="1641"/>
      <c r="O53" s="1641"/>
      <c r="P53" s="1641"/>
      <c r="Q53" s="1641"/>
      <c r="R53" s="1641"/>
      <c r="S53" s="1641"/>
      <c r="T53" s="1641"/>
      <c r="U53" s="1641"/>
      <c r="V53" s="1641"/>
      <c r="W53" s="1641"/>
      <c r="X53" s="1641"/>
      <c r="Y53" s="1641"/>
      <c r="AA53" s="244" t="s">
        <v>15</v>
      </c>
      <c r="AB53" s="4072" t="s">
        <v>1412</v>
      </c>
      <c r="AC53" s="4072"/>
      <c r="AD53" s="4072"/>
      <c r="AE53" s="4072"/>
      <c r="AF53" s="4072"/>
      <c r="AG53" s="4072"/>
      <c r="AH53" s="4072"/>
      <c r="AI53" s="4072"/>
      <c r="AJ53" s="4072"/>
      <c r="AK53" s="4072"/>
      <c r="AL53" s="520"/>
    </row>
    <row r="54" spans="1:38" ht="14.1" customHeight="1">
      <c r="A54" s="245"/>
      <c r="B54" s="17"/>
      <c r="D54" s="59"/>
      <c r="E54" s="1641"/>
      <c r="F54" s="1641"/>
      <c r="G54" s="1641"/>
      <c r="H54" s="1641"/>
      <c r="I54" s="1641"/>
      <c r="J54" s="1641"/>
      <c r="K54" s="1641"/>
      <c r="L54" s="1641"/>
      <c r="M54" s="1641"/>
      <c r="N54" s="1641"/>
      <c r="O54" s="1641"/>
      <c r="P54" s="1641"/>
      <c r="Q54" s="1641"/>
      <c r="R54" s="1641"/>
      <c r="S54" s="1641"/>
      <c r="T54" s="1641"/>
      <c r="U54" s="1641"/>
      <c r="V54" s="1641"/>
      <c r="W54" s="1641"/>
      <c r="X54" s="1641"/>
      <c r="Y54" s="1641"/>
      <c r="AA54" s="244" t="s">
        <v>15</v>
      </c>
      <c r="AB54" s="1638" t="s">
        <v>994</v>
      </c>
      <c r="AC54" s="1638"/>
      <c r="AD54" s="1638"/>
      <c r="AE54" s="1638"/>
      <c r="AF54" s="1638"/>
      <c r="AG54" s="1638"/>
      <c r="AH54" s="1638"/>
      <c r="AI54" s="1638"/>
      <c r="AJ54" s="1638"/>
      <c r="AK54" s="1638"/>
      <c r="AL54" s="277"/>
    </row>
    <row r="55" spans="1:38" ht="14.1" customHeight="1">
      <c r="A55" s="245"/>
      <c r="B55" s="17"/>
      <c r="AA55" s="239"/>
      <c r="AB55" s="1638"/>
      <c r="AC55" s="1638"/>
      <c r="AD55" s="1638"/>
      <c r="AE55" s="1638"/>
      <c r="AF55" s="1638"/>
      <c r="AG55" s="1638"/>
      <c r="AH55" s="1638"/>
      <c r="AI55" s="1638"/>
      <c r="AJ55" s="1638"/>
      <c r="AK55" s="1638"/>
      <c r="AL55" s="277"/>
    </row>
    <row r="56" spans="1:38" ht="14.1" customHeight="1">
      <c r="A56" s="245"/>
      <c r="B56" s="17"/>
      <c r="D56" s="228" t="s">
        <v>593</v>
      </c>
      <c r="E56" s="1641" t="s">
        <v>1340</v>
      </c>
      <c r="F56" s="1641"/>
      <c r="G56" s="1641"/>
      <c r="H56" s="1641"/>
      <c r="I56" s="1641"/>
      <c r="J56" s="1641"/>
      <c r="K56" s="1641"/>
      <c r="L56" s="1641"/>
      <c r="M56" s="1641"/>
      <c r="N56" s="1641"/>
      <c r="O56" s="1641"/>
      <c r="P56" s="1641"/>
      <c r="Q56" s="1641"/>
      <c r="R56" s="1641"/>
      <c r="S56" s="1641"/>
      <c r="T56" s="1641"/>
      <c r="U56" s="1641"/>
      <c r="V56" s="1641"/>
      <c r="W56" s="1641"/>
      <c r="X56" s="1641"/>
      <c r="Y56" s="1641"/>
      <c r="Z56" s="59"/>
      <c r="AA56" s="11"/>
      <c r="AB56" s="1638"/>
      <c r="AC56" s="1638"/>
      <c r="AD56" s="1638"/>
      <c r="AE56" s="1638"/>
      <c r="AF56" s="1638"/>
      <c r="AG56" s="1638"/>
      <c r="AH56" s="1638"/>
      <c r="AI56" s="1638"/>
      <c r="AJ56" s="1638"/>
      <c r="AK56" s="1638"/>
      <c r="AL56" s="277"/>
    </row>
    <row r="57" spans="1:38" ht="14.1" customHeight="1">
      <c r="A57" s="245"/>
      <c r="B57" s="17"/>
      <c r="E57" s="1641"/>
      <c r="F57" s="1641"/>
      <c r="G57" s="1641"/>
      <c r="H57" s="1641"/>
      <c r="I57" s="1641"/>
      <c r="J57" s="1641"/>
      <c r="K57" s="1641"/>
      <c r="L57" s="1641"/>
      <c r="M57" s="1641"/>
      <c r="N57" s="1641"/>
      <c r="O57" s="1641"/>
      <c r="P57" s="1641"/>
      <c r="Q57" s="1641"/>
      <c r="R57" s="1641"/>
      <c r="S57" s="1641"/>
      <c r="T57" s="1641"/>
      <c r="U57" s="1641"/>
      <c r="V57" s="1641"/>
      <c r="W57" s="1641"/>
      <c r="X57" s="1641"/>
      <c r="Y57" s="1641"/>
      <c r="Z57" s="59"/>
      <c r="AA57" s="244" t="s">
        <v>124</v>
      </c>
      <c r="AB57" s="1638" t="s">
        <v>1318</v>
      </c>
      <c r="AC57" s="1638"/>
      <c r="AD57" s="1638"/>
      <c r="AE57" s="1638"/>
      <c r="AF57" s="1638"/>
      <c r="AG57" s="1638"/>
      <c r="AH57" s="1638"/>
      <c r="AI57" s="1638"/>
      <c r="AJ57" s="1638"/>
      <c r="AK57" s="1638"/>
      <c r="AL57" s="159"/>
    </row>
    <row r="58" spans="1:38" ht="14.1" customHeight="1">
      <c r="A58" s="245"/>
      <c r="B58" s="17"/>
      <c r="E58" s="936"/>
      <c r="F58" s="936"/>
      <c r="G58" s="936"/>
      <c r="H58" s="936"/>
      <c r="I58" s="936"/>
      <c r="J58" s="936"/>
      <c r="K58" s="936"/>
      <c r="L58" s="936"/>
      <c r="M58" s="936"/>
      <c r="N58" s="936"/>
      <c r="O58" s="936"/>
      <c r="P58" s="936"/>
      <c r="Q58" s="936"/>
      <c r="R58" s="936"/>
      <c r="S58" s="936"/>
      <c r="T58" s="936"/>
      <c r="U58" s="936"/>
      <c r="V58" s="936"/>
      <c r="W58" s="936"/>
      <c r="X58" s="936"/>
      <c r="Y58" s="936"/>
      <c r="Z58" s="59"/>
      <c r="AA58" s="239"/>
      <c r="AB58" s="1638"/>
      <c r="AC58" s="1638"/>
      <c r="AD58" s="1638"/>
      <c r="AE58" s="1638"/>
      <c r="AF58" s="1638"/>
      <c r="AG58" s="1638"/>
      <c r="AH58" s="1638"/>
      <c r="AI58" s="1638"/>
      <c r="AJ58" s="1638"/>
      <c r="AK58" s="1638"/>
      <c r="AL58" s="159"/>
    </row>
    <row r="59" spans="1:38" ht="14.1" customHeight="1">
      <c r="A59" s="245"/>
      <c r="B59" s="17"/>
      <c r="D59" s="939" t="s">
        <v>39</v>
      </c>
      <c r="E59" s="1641" t="s">
        <v>1413</v>
      </c>
      <c r="F59" s="1641"/>
      <c r="G59" s="1641"/>
      <c r="H59" s="1641"/>
      <c r="I59" s="1641"/>
      <c r="J59" s="1641"/>
      <c r="K59" s="1641"/>
      <c r="L59" s="1641"/>
      <c r="M59" s="1641"/>
      <c r="N59" s="1641"/>
      <c r="O59" s="1641"/>
      <c r="P59" s="1641"/>
      <c r="Q59" s="1641"/>
      <c r="R59" s="1641"/>
      <c r="S59" s="1641"/>
      <c r="T59" s="1641"/>
      <c r="U59" s="1641"/>
      <c r="V59" s="1641"/>
      <c r="W59" s="1641"/>
      <c r="X59" s="1641"/>
      <c r="Y59" s="1641"/>
      <c r="Z59" s="59"/>
      <c r="AA59" s="239"/>
      <c r="AB59" s="1638"/>
      <c r="AC59" s="1638"/>
      <c r="AD59" s="1638"/>
      <c r="AE59" s="1638"/>
      <c r="AF59" s="1638"/>
      <c r="AG59" s="1638"/>
      <c r="AH59" s="1638"/>
      <c r="AI59" s="1638"/>
      <c r="AJ59" s="1638"/>
      <c r="AK59" s="1638"/>
      <c r="AL59" s="159"/>
    </row>
    <row r="60" spans="1:38" ht="14.1" customHeight="1">
      <c r="A60" s="245"/>
      <c r="B60" s="14"/>
      <c r="C60" s="245"/>
      <c r="D60" s="59"/>
      <c r="E60" s="1641"/>
      <c r="F60" s="1641"/>
      <c r="G60" s="1641"/>
      <c r="H60" s="1641"/>
      <c r="I60" s="1641"/>
      <c r="J60" s="1641"/>
      <c r="K60" s="1641"/>
      <c r="L60" s="1641"/>
      <c r="M60" s="1641"/>
      <c r="N60" s="1641"/>
      <c r="O60" s="1641"/>
      <c r="P60" s="1641"/>
      <c r="Q60" s="1641"/>
      <c r="R60" s="1641"/>
      <c r="S60" s="1641"/>
      <c r="T60" s="1641"/>
      <c r="U60" s="1641"/>
      <c r="V60" s="1641"/>
      <c r="W60" s="1641"/>
      <c r="X60" s="1641"/>
      <c r="Y60" s="1641"/>
      <c r="AA60" s="239"/>
      <c r="AB60" s="1638"/>
      <c r="AC60" s="1638"/>
      <c r="AD60" s="1638"/>
      <c r="AE60" s="1638"/>
      <c r="AF60" s="1638"/>
      <c r="AG60" s="1638"/>
      <c r="AH60" s="1638"/>
      <c r="AI60" s="1638"/>
      <c r="AJ60" s="1638"/>
      <c r="AK60" s="1638"/>
      <c r="AL60" s="159"/>
    </row>
    <row r="61" spans="1:38" ht="12.75" thickBot="1">
      <c r="B61" s="161"/>
      <c r="C61" s="8"/>
      <c r="D61" s="8"/>
      <c r="E61" s="8"/>
      <c r="F61" s="8"/>
      <c r="G61" s="8"/>
      <c r="H61" s="8"/>
      <c r="I61" s="8"/>
      <c r="J61" s="8"/>
      <c r="K61" s="8"/>
      <c r="L61" s="8"/>
      <c r="M61" s="8"/>
      <c r="N61" s="8"/>
      <c r="O61" s="8"/>
      <c r="P61" s="8"/>
      <c r="Q61" s="8"/>
      <c r="R61" s="8"/>
      <c r="S61" s="8"/>
      <c r="T61" s="8"/>
      <c r="U61" s="8"/>
      <c r="V61" s="8"/>
      <c r="W61" s="8"/>
      <c r="X61" s="8"/>
      <c r="Y61" s="8"/>
      <c r="Z61" s="8"/>
      <c r="AA61" s="521"/>
      <c r="AB61" s="522"/>
      <c r="AC61" s="522"/>
      <c r="AD61" s="522"/>
      <c r="AE61" s="522"/>
      <c r="AF61" s="522"/>
      <c r="AG61" s="522"/>
      <c r="AH61" s="522"/>
      <c r="AI61" s="522"/>
      <c r="AJ61" s="522"/>
      <c r="AK61" s="522"/>
      <c r="AL61" s="306"/>
    </row>
  </sheetData>
  <sheetProtection algorithmName="SHA-512" hashValue="Vy5NExjMbTWcmBJ1GbJ6kOzSPIQ8HY5RlMANKNJs9ZPTqyUO+8xlVDSoE7OkAu9L8loP/iOOymOX/txXfB4SXg==" saltValue="X3v0AtSkkQnx7ivE6uG5Gw==" spinCount="100000" sheet="1" objects="1" scenarios="1"/>
  <mergeCells count="64">
    <mergeCell ref="E15:Y15"/>
    <mergeCell ref="A1:AL1"/>
    <mergeCell ref="B3:Z3"/>
    <mergeCell ref="AA3:AL3"/>
    <mergeCell ref="B5:C5"/>
    <mergeCell ref="D5:Y5"/>
    <mergeCell ref="AB5:AK7"/>
    <mergeCell ref="E6:Y7"/>
    <mergeCell ref="AB8:AK10"/>
    <mergeCell ref="E9:Y9"/>
    <mergeCell ref="E10:Y10"/>
    <mergeCell ref="E11:AJ12"/>
    <mergeCell ref="E14:Y14"/>
    <mergeCell ref="E16:AJ17"/>
    <mergeCell ref="E19:Z20"/>
    <mergeCell ref="D21:G21"/>
    <mergeCell ref="H21:K21"/>
    <mergeCell ref="L21:W21"/>
    <mergeCell ref="X21:AK21"/>
    <mergeCell ref="D22:G24"/>
    <mergeCell ref="H22:K24"/>
    <mergeCell ref="L22:W24"/>
    <mergeCell ref="X22:AK24"/>
    <mergeCell ref="D25:G27"/>
    <mergeCell ref="H25:K27"/>
    <mergeCell ref="L25:W27"/>
    <mergeCell ref="X25:AK27"/>
    <mergeCell ref="D28:G30"/>
    <mergeCell ref="H28:K30"/>
    <mergeCell ref="L28:W30"/>
    <mergeCell ref="X28:AK30"/>
    <mergeCell ref="D31:G33"/>
    <mergeCell ref="H31:K33"/>
    <mergeCell ref="L31:W33"/>
    <mergeCell ref="X31:AK33"/>
    <mergeCell ref="E34:Y34"/>
    <mergeCell ref="AB34:AK36"/>
    <mergeCell ref="E36:Y37"/>
    <mergeCell ref="AB37:AL37"/>
    <mergeCell ref="E38:Z38"/>
    <mergeCell ref="AB38:AK38"/>
    <mergeCell ref="E39:Y40"/>
    <mergeCell ref="AB39:AK40"/>
    <mergeCell ref="AB41:AK42"/>
    <mergeCell ref="E43:I43"/>
    <mergeCell ref="J43:Y43"/>
    <mergeCell ref="AB43:AK46"/>
    <mergeCell ref="E44:I44"/>
    <mergeCell ref="J44:Y44"/>
    <mergeCell ref="E45:I45"/>
    <mergeCell ref="K45:M45"/>
    <mergeCell ref="O45:T45"/>
    <mergeCell ref="V45:Y45"/>
    <mergeCell ref="E46:Y47"/>
    <mergeCell ref="E56:Y57"/>
    <mergeCell ref="AB57:AK60"/>
    <mergeCell ref="E59:Y60"/>
    <mergeCell ref="E50:Y51"/>
    <mergeCell ref="B49:C49"/>
    <mergeCell ref="D49:Y49"/>
    <mergeCell ref="AB53:AK53"/>
    <mergeCell ref="E53:Y54"/>
    <mergeCell ref="AB54:AK56"/>
    <mergeCell ref="AB47:AK52"/>
  </mergeCells>
  <phoneticPr fontId="4"/>
  <conditionalFormatting sqref="E11 D22:H22 D23:G24 D25:H25 D26:G27 D28:H28 D29:G30 D31:H31 D32:G33">
    <cfRule type="containsBlanks" dxfId="21" priority="4">
      <formula>LEN(TRIM(D11))=0</formula>
    </cfRule>
  </conditionalFormatting>
  <conditionalFormatting sqref="E16:AJ17">
    <cfRule type="containsBlanks" dxfId="20" priority="3">
      <formula>LEN(TRIM(E16))=0</formula>
    </cfRule>
  </conditionalFormatting>
  <conditionalFormatting sqref="J43:Y44">
    <cfRule type="containsBlanks" dxfId="19" priority="1">
      <formula>LEN(TRIM(J43))=0</formula>
    </cfRule>
  </conditionalFormatting>
  <conditionalFormatting sqref="L22:AK33 E39:Y40">
    <cfRule type="containsBlanks" dxfId="18" priority="2">
      <formula>LEN(TRIM(E22))=0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418241" r:id="rId4" name="Check Box 1">
              <controlPr defaultSize="0" autoFill="0" autoLine="0" autoPict="0">
                <anchor moveWithCells="1">
                  <from>
                    <xdr:col>18</xdr:col>
                    <xdr:colOff>161925</xdr:colOff>
                    <xdr:row>49</xdr:row>
                    <xdr:rowOff>142875</xdr:rowOff>
                  </from>
                  <to>
                    <xdr:col>21</xdr:col>
                    <xdr:colOff>180975</xdr:colOff>
                    <xdr:row>51</xdr:row>
                    <xdr:rowOff>0</xdr:rowOff>
                  </to>
                </anchor>
              </controlPr>
            </control>
          </mc:Choice>
        </mc:AlternateContent>
        <mc:AlternateContent xmlns:mc="http://schemas.openxmlformats.org/markup-compatibility/2006">
          <mc:Choice Requires="x14">
            <control shapeId="1418242" r:id="rId5" name="Check Box 2">
              <controlPr defaultSize="0" autoFill="0" autoLine="0" autoPict="0">
                <anchor moveWithCells="1">
                  <from>
                    <xdr:col>22</xdr:col>
                    <xdr:colOff>47625</xdr:colOff>
                    <xdr:row>49</xdr:row>
                    <xdr:rowOff>142875</xdr:rowOff>
                  </from>
                  <to>
                    <xdr:col>25</xdr:col>
                    <xdr:colOff>57150</xdr:colOff>
                    <xdr:row>50</xdr:row>
                    <xdr:rowOff>161925</xdr:rowOff>
                  </to>
                </anchor>
              </controlPr>
            </control>
          </mc:Choice>
        </mc:AlternateContent>
        <mc:AlternateContent xmlns:mc="http://schemas.openxmlformats.org/markup-compatibility/2006">
          <mc:Choice Requires="x14">
            <control shapeId="1418243" r:id="rId6" name="Check Box 7">
              <controlPr defaultSize="0" autoFill="0" autoLine="0" autoPict="0">
                <anchor moveWithCells="1">
                  <from>
                    <xdr:col>13</xdr:col>
                    <xdr:colOff>9525</xdr:colOff>
                    <xdr:row>35</xdr:row>
                    <xdr:rowOff>152400</xdr:rowOff>
                  </from>
                  <to>
                    <xdr:col>16</xdr:col>
                    <xdr:colOff>133350</xdr:colOff>
                    <xdr:row>36</xdr:row>
                    <xdr:rowOff>161925</xdr:rowOff>
                  </to>
                </anchor>
              </controlPr>
            </control>
          </mc:Choice>
        </mc:AlternateContent>
        <mc:AlternateContent xmlns:mc="http://schemas.openxmlformats.org/markup-compatibility/2006">
          <mc:Choice Requires="x14">
            <control shapeId="1418244" r:id="rId7" name="Check Box 8">
              <controlPr defaultSize="0" autoFill="0" autoLine="0" autoPict="0">
                <anchor moveWithCells="1">
                  <from>
                    <xdr:col>17</xdr:col>
                    <xdr:colOff>38100</xdr:colOff>
                    <xdr:row>35</xdr:row>
                    <xdr:rowOff>152400</xdr:rowOff>
                  </from>
                  <to>
                    <xdr:col>20</xdr:col>
                    <xdr:colOff>171450</xdr:colOff>
                    <xdr:row>36</xdr:row>
                    <xdr:rowOff>161925</xdr:rowOff>
                  </to>
                </anchor>
              </controlPr>
            </control>
          </mc:Choice>
        </mc:AlternateContent>
        <mc:AlternateContent xmlns:mc="http://schemas.openxmlformats.org/markup-compatibility/2006">
          <mc:Choice Requires="x14">
            <control shapeId="1418245" r:id="rId8" name="Check Box 23">
              <controlPr defaultSize="0" autoFill="0" autoLine="0" autoPict="0">
                <anchor moveWithCells="1">
                  <from>
                    <xdr:col>21</xdr:col>
                    <xdr:colOff>66675</xdr:colOff>
                    <xdr:row>35</xdr:row>
                    <xdr:rowOff>152400</xdr:rowOff>
                  </from>
                  <to>
                    <xdr:col>25</xdr:col>
                    <xdr:colOff>19050</xdr:colOff>
                    <xdr:row>36</xdr:row>
                    <xdr:rowOff>161925</xdr:rowOff>
                  </to>
                </anchor>
              </controlPr>
            </control>
          </mc:Choice>
        </mc:AlternateContent>
        <mc:AlternateContent xmlns:mc="http://schemas.openxmlformats.org/markup-compatibility/2006">
          <mc:Choice Requires="x14">
            <control shapeId="1418246" r:id="rId9" name="Check Box 6">
              <controlPr defaultSize="0" autoFill="0" autoLine="0" autoPict="0">
                <anchor moveWithCells="1">
                  <from>
                    <xdr:col>13</xdr:col>
                    <xdr:colOff>9525</xdr:colOff>
                    <xdr:row>45</xdr:row>
                    <xdr:rowOff>161925</xdr:rowOff>
                  </from>
                  <to>
                    <xdr:col>16</xdr:col>
                    <xdr:colOff>133350</xdr:colOff>
                    <xdr:row>46</xdr:row>
                    <xdr:rowOff>171450</xdr:rowOff>
                  </to>
                </anchor>
              </controlPr>
            </control>
          </mc:Choice>
        </mc:AlternateContent>
        <mc:AlternateContent xmlns:mc="http://schemas.openxmlformats.org/markup-compatibility/2006">
          <mc:Choice Requires="x14">
            <control shapeId="1418247" r:id="rId10" name="Check Box 7">
              <controlPr defaultSize="0" autoFill="0" autoLine="0" autoPict="0">
                <anchor moveWithCells="1">
                  <from>
                    <xdr:col>17</xdr:col>
                    <xdr:colOff>38100</xdr:colOff>
                    <xdr:row>45</xdr:row>
                    <xdr:rowOff>161925</xdr:rowOff>
                  </from>
                  <to>
                    <xdr:col>20</xdr:col>
                    <xdr:colOff>171450</xdr:colOff>
                    <xdr:row>46</xdr:row>
                    <xdr:rowOff>171450</xdr:rowOff>
                  </to>
                </anchor>
              </controlPr>
            </control>
          </mc:Choice>
        </mc:AlternateContent>
        <mc:AlternateContent xmlns:mc="http://schemas.openxmlformats.org/markup-compatibility/2006">
          <mc:Choice Requires="x14">
            <control shapeId="1418248" r:id="rId11" name="Check Box 8">
              <controlPr defaultSize="0" autoFill="0" autoLine="0" autoPict="0">
                <anchor moveWithCells="1">
                  <from>
                    <xdr:col>21</xdr:col>
                    <xdr:colOff>66675</xdr:colOff>
                    <xdr:row>45</xdr:row>
                    <xdr:rowOff>161925</xdr:rowOff>
                  </from>
                  <to>
                    <xdr:col>25</xdr:col>
                    <xdr:colOff>19050</xdr:colOff>
                    <xdr:row>46</xdr:row>
                    <xdr:rowOff>171450</xdr:rowOff>
                  </to>
                </anchor>
              </controlPr>
            </control>
          </mc:Choice>
        </mc:AlternateContent>
        <mc:AlternateContent xmlns:mc="http://schemas.openxmlformats.org/markup-compatibility/2006">
          <mc:Choice Requires="x14">
            <control shapeId="1418249" r:id="rId12" name="Check Box 9">
              <controlPr defaultSize="0" autoFill="0" autoLine="0" autoPict="0">
                <anchor moveWithCells="1">
                  <from>
                    <xdr:col>18</xdr:col>
                    <xdr:colOff>161925</xdr:colOff>
                    <xdr:row>40</xdr:row>
                    <xdr:rowOff>152400</xdr:rowOff>
                  </from>
                  <to>
                    <xdr:col>21</xdr:col>
                    <xdr:colOff>180975</xdr:colOff>
                    <xdr:row>42</xdr:row>
                    <xdr:rowOff>9525</xdr:rowOff>
                  </to>
                </anchor>
              </controlPr>
            </control>
          </mc:Choice>
        </mc:AlternateContent>
        <mc:AlternateContent xmlns:mc="http://schemas.openxmlformats.org/markup-compatibility/2006">
          <mc:Choice Requires="x14">
            <control shapeId="1418250" r:id="rId13" name="Check Box 10">
              <controlPr defaultSize="0" autoFill="0" autoLine="0" autoPict="0">
                <anchor moveWithCells="1">
                  <from>
                    <xdr:col>22</xdr:col>
                    <xdr:colOff>38100</xdr:colOff>
                    <xdr:row>40</xdr:row>
                    <xdr:rowOff>152400</xdr:rowOff>
                  </from>
                  <to>
                    <xdr:col>25</xdr:col>
                    <xdr:colOff>57150</xdr:colOff>
                    <xdr:row>42</xdr:row>
                    <xdr:rowOff>0</xdr:rowOff>
                  </to>
                </anchor>
              </controlPr>
            </control>
          </mc:Choice>
        </mc:AlternateContent>
        <mc:AlternateContent xmlns:mc="http://schemas.openxmlformats.org/markup-compatibility/2006">
          <mc:Choice Requires="x14">
            <control shapeId="1418251" r:id="rId14" name="Check Box 11">
              <controlPr defaultSize="0" autoFill="0" autoLine="0" autoPict="0">
                <anchor moveWithCells="1">
                  <from>
                    <xdr:col>18</xdr:col>
                    <xdr:colOff>161925</xdr:colOff>
                    <xdr:row>5</xdr:row>
                    <xdr:rowOff>142875</xdr:rowOff>
                  </from>
                  <to>
                    <xdr:col>21</xdr:col>
                    <xdr:colOff>180975</xdr:colOff>
                    <xdr:row>7</xdr:row>
                    <xdr:rowOff>9525</xdr:rowOff>
                  </to>
                </anchor>
              </controlPr>
            </control>
          </mc:Choice>
        </mc:AlternateContent>
        <mc:AlternateContent xmlns:mc="http://schemas.openxmlformats.org/markup-compatibility/2006">
          <mc:Choice Requires="x14">
            <control shapeId="1418252" r:id="rId15" name="Check Box 12">
              <controlPr defaultSize="0" autoFill="0" autoLine="0" autoPict="0">
                <anchor moveWithCells="1">
                  <from>
                    <xdr:col>22</xdr:col>
                    <xdr:colOff>38100</xdr:colOff>
                    <xdr:row>5</xdr:row>
                    <xdr:rowOff>142875</xdr:rowOff>
                  </from>
                  <to>
                    <xdr:col>25</xdr:col>
                    <xdr:colOff>57150</xdr:colOff>
                    <xdr:row>6</xdr:row>
                    <xdr:rowOff>171450</xdr:rowOff>
                  </to>
                </anchor>
              </controlPr>
            </control>
          </mc:Choice>
        </mc:AlternateContent>
        <mc:AlternateContent xmlns:mc="http://schemas.openxmlformats.org/markup-compatibility/2006">
          <mc:Choice Requires="x14">
            <control shapeId="1418253" r:id="rId16" name="Check Box 13">
              <controlPr defaultSize="0" autoFill="0" autoLine="0" autoPict="0">
                <anchor moveWithCells="1">
                  <from>
                    <xdr:col>18</xdr:col>
                    <xdr:colOff>161925</xdr:colOff>
                    <xdr:row>7</xdr:row>
                    <xdr:rowOff>152400</xdr:rowOff>
                  </from>
                  <to>
                    <xdr:col>21</xdr:col>
                    <xdr:colOff>180975</xdr:colOff>
                    <xdr:row>9</xdr:row>
                    <xdr:rowOff>9525</xdr:rowOff>
                  </to>
                </anchor>
              </controlPr>
            </control>
          </mc:Choice>
        </mc:AlternateContent>
        <mc:AlternateContent xmlns:mc="http://schemas.openxmlformats.org/markup-compatibility/2006">
          <mc:Choice Requires="x14">
            <control shapeId="1418254" r:id="rId17" name="Check Box 14">
              <controlPr defaultSize="0" autoFill="0" autoLine="0" autoPict="0">
                <anchor moveWithCells="1">
                  <from>
                    <xdr:col>22</xdr:col>
                    <xdr:colOff>38100</xdr:colOff>
                    <xdr:row>7</xdr:row>
                    <xdr:rowOff>152400</xdr:rowOff>
                  </from>
                  <to>
                    <xdr:col>25</xdr:col>
                    <xdr:colOff>57150</xdr:colOff>
                    <xdr:row>9</xdr:row>
                    <xdr:rowOff>0</xdr:rowOff>
                  </to>
                </anchor>
              </controlPr>
            </control>
          </mc:Choice>
        </mc:AlternateContent>
        <mc:AlternateContent xmlns:mc="http://schemas.openxmlformats.org/markup-compatibility/2006">
          <mc:Choice Requires="x14">
            <control shapeId="1418255" r:id="rId18" name="Check Box 15">
              <controlPr defaultSize="0" autoFill="0" autoLine="0" autoPict="0">
                <anchor moveWithCells="1">
                  <from>
                    <xdr:col>18</xdr:col>
                    <xdr:colOff>161925</xdr:colOff>
                    <xdr:row>12</xdr:row>
                    <xdr:rowOff>133350</xdr:rowOff>
                  </from>
                  <to>
                    <xdr:col>21</xdr:col>
                    <xdr:colOff>180975</xdr:colOff>
                    <xdr:row>14</xdr:row>
                    <xdr:rowOff>19050</xdr:rowOff>
                  </to>
                </anchor>
              </controlPr>
            </control>
          </mc:Choice>
        </mc:AlternateContent>
        <mc:AlternateContent xmlns:mc="http://schemas.openxmlformats.org/markup-compatibility/2006">
          <mc:Choice Requires="x14">
            <control shapeId="1418256" r:id="rId19" name="Check Box 16">
              <controlPr defaultSize="0" autoFill="0" autoLine="0" autoPict="0">
                <anchor moveWithCells="1">
                  <from>
                    <xdr:col>22</xdr:col>
                    <xdr:colOff>38100</xdr:colOff>
                    <xdr:row>12</xdr:row>
                    <xdr:rowOff>133350</xdr:rowOff>
                  </from>
                  <to>
                    <xdr:col>25</xdr:col>
                    <xdr:colOff>57150</xdr:colOff>
                    <xdr:row>14</xdr:row>
                    <xdr:rowOff>9525</xdr:rowOff>
                  </to>
                </anchor>
              </controlPr>
            </control>
          </mc:Choice>
        </mc:AlternateContent>
        <mc:AlternateContent xmlns:mc="http://schemas.openxmlformats.org/markup-compatibility/2006">
          <mc:Choice Requires="x14">
            <control shapeId="1418257" r:id="rId20" name="Check Box 17">
              <controlPr defaultSize="0" autoFill="0" autoLine="0" autoPict="0">
                <anchor moveWithCells="1">
                  <from>
                    <xdr:col>9</xdr:col>
                    <xdr:colOff>9525</xdr:colOff>
                    <xdr:row>43</xdr:row>
                    <xdr:rowOff>152400</xdr:rowOff>
                  </from>
                  <to>
                    <xdr:col>11</xdr:col>
                    <xdr:colOff>47625</xdr:colOff>
                    <xdr:row>45</xdr:row>
                    <xdr:rowOff>19050</xdr:rowOff>
                  </to>
                </anchor>
              </controlPr>
            </control>
          </mc:Choice>
        </mc:AlternateContent>
        <mc:AlternateContent xmlns:mc="http://schemas.openxmlformats.org/markup-compatibility/2006">
          <mc:Choice Requires="x14">
            <control shapeId="1418258" r:id="rId21" name="Check Box 18">
              <controlPr defaultSize="0" autoFill="0" autoLine="0" autoPict="0">
                <anchor moveWithCells="1">
                  <from>
                    <xdr:col>12</xdr:col>
                    <xdr:colOff>161925</xdr:colOff>
                    <xdr:row>43</xdr:row>
                    <xdr:rowOff>161925</xdr:rowOff>
                  </from>
                  <to>
                    <xdr:col>15</xdr:col>
                    <xdr:colOff>19050</xdr:colOff>
                    <xdr:row>45</xdr:row>
                    <xdr:rowOff>28575</xdr:rowOff>
                  </to>
                </anchor>
              </controlPr>
            </control>
          </mc:Choice>
        </mc:AlternateContent>
        <mc:AlternateContent xmlns:mc="http://schemas.openxmlformats.org/markup-compatibility/2006">
          <mc:Choice Requires="x14">
            <control shapeId="1418259" r:id="rId22" name="Check Box 19">
              <controlPr defaultSize="0" autoFill="0" autoLine="0" autoPict="0">
                <anchor moveWithCells="1">
                  <from>
                    <xdr:col>20</xdr:col>
                    <xdr:colOff>0</xdr:colOff>
                    <xdr:row>43</xdr:row>
                    <xdr:rowOff>152400</xdr:rowOff>
                  </from>
                  <to>
                    <xdr:col>22</xdr:col>
                    <xdr:colOff>38100</xdr:colOff>
                    <xdr:row>45</xdr:row>
                    <xdr:rowOff>19050</xdr:rowOff>
                  </to>
                </anchor>
              </controlPr>
            </control>
          </mc:Choice>
        </mc:AlternateContent>
        <mc:AlternateContent xmlns:mc="http://schemas.openxmlformats.org/markup-compatibility/2006">
          <mc:Choice Requires="x14">
            <control shapeId="1418260" r:id="rId23" name="Check Box 20">
              <controlPr defaultSize="0" autoFill="0" autoLine="0" autoPict="0">
                <anchor moveWithCells="1">
                  <from>
                    <xdr:col>19</xdr:col>
                    <xdr:colOff>0</xdr:colOff>
                    <xdr:row>52</xdr:row>
                    <xdr:rowOff>133350</xdr:rowOff>
                  </from>
                  <to>
                    <xdr:col>22</xdr:col>
                    <xdr:colOff>133350</xdr:colOff>
                    <xdr:row>53</xdr:row>
                    <xdr:rowOff>171450</xdr:rowOff>
                  </to>
                </anchor>
              </controlPr>
            </control>
          </mc:Choice>
        </mc:AlternateContent>
        <mc:AlternateContent xmlns:mc="http://schemas.openxmlformats.org/markup-compatibility/2006">
          <mc:Choice Requires="x14">
            <control shapeId="1418261" r:id="rId24" name="Check Box 21">
              <controlPr defaultSize="0" autoFill="0" autoLine="0" autoPict="0">
                <anchor moveWithCells="1">
                  <from>
                    <xdr:col>22</xdr:col>
                    <xdr:colOff>9525</xdr:colOff>
                    <xdr:row>52</xdr:row>
                    <xdr:rowOff>133350</xdr:rowOff>
                  </from>
                  <to>
                    <xdr:col>25</xdr:col>
                    <xdr:colOff>152400</xdr:colOff>
                    <xdr:row>53</xdr:row>
                    <xdr:rowOff>171450</xdr:rowOff>
                  </to>
                </anchor>
              </controlPr>
            </control>
          </mc:Choice>
        </mc:AlternateContent>
        <mc:AlternateContent xmlns:mc="http://schemas.openxmlformats.org/markup-compatibility/2006">
          <mc:Choice Requires="x14">
            <control shapeId="1418262" r:id="rId25" name="Check Box 22">
              <controlPr defaultSize="0" autoFill="0" autoLine="0" autoPict="0">
                <anchor moveWithCells="1">
                  <from>
                    <xdr:col>19</xdr:col>
                    <xdr:colOff>0</xdr:colOff>
                    <xdr:row>55</xdr:row>
                    <xdr:rowOff>152400</xdr:rowOff>
                  </from>
                  <to>
                    <xdr:col>22</xdr:col>
                    <xdr:colOff>133350</xdr:colOff>
                    <xdr:row>57</xdr:row>
                    <xdr:rowOff>19050</xdr:rowOff>
                  </to>
                </anchor>
              </controlPr>
            </control>
          </mc:Choice>
        </mc:AlternateContent>
        <mc:AlternateContent xmlns:mc="http://schemas.openxmlformats.org/markup-compatibility/2006">
          <mc:Choice Requires="x14">
            <control shapeId="1418263" r:id="rId26" name="Check Box 23">
              <controlPr defaultSize="0" autoFill="0" autoLine="0" autoPict="0">
                <anchor moveWithCells="1">
                  <from>
                    <xdr:col>22</xdr:col>
                    <xdr:colOff>9525</xdr:colOff>
                    <xdr:row>55</xdr:row>
                    <xdr:rowOff>152400</xdr:rowOff>
                  </from>
                  <to>
                    <xdr:col>25</xdr:col>
                    <xdr:colOff>152400</xdr:colOff>
                    <xdr:row>57</xdr:row>
                    <xdr:rowOff>19050</xdr:rowOff>
                  </to>
                </anchor>
              </controlPr>
            </control>
          </mc:Choice>
        </mc:AlternateContent>
        <mc:AlternateContent xmlns:mc="http://schemas.openxmlformats.org/markup-compatibility/2006">
          <mc:Choice Requires="x14">
            <control shapeId="1418264" r:id="rId27" name="Check Box 24">
              <controlPr defaultSize="0" autoFill="0" autoLine="0" autoPict="0">
                <anchor moveWithCells="1">
                  <from>
                    <xdr:col>19</xdr:col>
                    <xdr:colOff>0</xdr:colOff>
                    <xdr:row>58</xdr:row>
                    <xdr:rowOff>161925</xdr:rowOff>
                  </from>
                  <to>
                    <xdr:col>22</xdr:col>
                    <xdr:colOff>133350</xdr:colOff>
                    <xdr:row>60</xdr:row>
                    <xdr:rowOff>28575</xdr:rowOff>
                  </to>
                </anchor>
              </controlPr>
            </control>
          </mc:Choice>
        </mc:AlternateContent>
        <mc:AlternateContent xmlns:mc="http://schemas.openxmlformats.org/markup-compatibility/2006">
          <mc:Choice Requires="x14">
            <control shapeId="1418265" r:id="rId28" name="Check Box 25">
              <controlPr defaultSize="0" autoFill="0" autoLine="0" autoPict="0">
                <anchor moveWithCells="1">
                  <from>
                    <xdr:col>22</xdr:col>
                    <xdr:colOff>9525</xdr:colOff>
                    <xdr:row>58</xdr:row>
                    <xdr:rowOff>161925</xdr:rowOff>
                  </from>
                  <to>
                    <xdr:col>25</xdr:col>
                    <xdr:colOff>152400</xdr:colOff>
                    <xdr:row>60</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537D4-37A8-4215-9260-155B4A37C92C}">
  <sheetPr>
    <tabColor rgb="FFFFC000"/>
  </sheetPr>
  <dimension ref="A1:AS59"/>
  <sheetViews>
    <sheetView showGridLines="0" view="pageBreakPreview" zoomScaleNormal="100" zoomScaleSheetLayoutView="100" workbookViewId="0">
      <selection activeCell="AV41" sqref="AV41"/>
    </sheetView>
  </sheetViews>
  <sheetFormatPr defaultColWidth="8" defaultRowHeight="12"/>
  <cols>
    <col min="1" max="1" width="1.375" style="12" customWidth="1"/>
    <col min="2" max="2" width="1.625" style="12" customWidth="1"/>
    <col min="3" max="71" width="2.375" style="12" customWidth="1"/>
    <col min="72" max="16384" width="8" style="12"/>
  </cols>
  <sheetData>
    <row r="1" spans="1:45" ht="14.1" customHeight="1">
      <c r="A1" s="1770" t="s">
        <v>1544</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O1" s="382"/>
      <c r="AP1" s="382"/>
      <c r="AQ1" s="382"/>
      <c r="AR1" s="382"/>
      <c r="AS1" s="382"/>
    </row>
    <row r="2" spans="1:45" ht="5.0999999999999996" customHeight="1" thickBot="1"/>
    <row r="3" spans="1:45" ht="14.1" customHeight="1">
      <c r="B3" s="1769" t="s">
        <v>1333</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6" t="s">
        <v>3</v>
      </c>
      <c r="AB3" s="1767"/>
      <c r="AC3" s="1767"/>
      <c r="AD3" s="1767"/>
      <c r="AE3" s="1767"/>
      <c r="AF3" s="1767"/>
      <c r="AG3" s="1767"/>
      <c r="AH3" s="1767"/>
      <c r="AI3" s="1767"/>
      <c r="AJ3" s="1767"/>
      <c r="AK3" s="1767"/>
      <c r="AL3" s="1767"/>
      <c r="AM3" s="1768"/>
    </row>
    <row r="4" spans="1:45" ht="6.95" customHeight="1">
      <c r="B4" s="17"/>
      <c r="AA4" s="11"/>
      <c r="AM4" s="16"/>
    </row>
    <row r="5" spans="1:45" ht="14.1" customHeight="1">
      <c r="A5" s="245"/>
      <c r="B5" s="2119">
        <v>10</v>
      </c>
      <c r="C5" s="2120"/>
      <c r="D5" s="1825" t="s">
        <v>590</v>
      </c>
      <c r="E5" s="1825"/>
      <c r="F5" s="1825"/>
      <c r="G5" s="1825"/>
      <c r="H5" s="1825"/>
      <c r="I5" s="1825"/>
      <c r="J5" s="1825"/>
      <c r="K5" s="1825"/>
      <c r="L5" s="1825"/>
      <c r="M5" s="1825"/>
      <c r="N5" s="1825"/>
      <c r="O5" s="1825"/>
      <c r="P5" s="1825"/>
      <c r="Q5" s="1825"/>
      <c r="R5" s="1825"/>
      <c r="S5" s="1825"/>
      <c r="T5" s="1825"/>
      <c r="U5" s="1825"/>
      <c r="V5" s="1825"/>
      <c r="W5" s="1825"/>
      <c r="X5" s="1825"/>
      <c r="Z5" s="59"/>
      <c r="AA5" s="244"/>
      <c r="AB5" s="4"/>
      <c r="AC5" s="4"/>
      <c r="AD5" s="4"/>
      <c r="AE5" s="4"/>
      <c r="AF5" s="4"/>
      <c r="AG5" s="4"/>
      <c r="AH5" s="4"/>
      <c r="AI5" s="4"/>
      <c r="AJ5" s="4"/>
      <c r="AK5" s="4"/>
      <c r="AL5" s="4"/>
      <c r="AM5" s="25"/>
    </row>
    <row r="6" spans="1:45" ht="14.1" customHeight="1">
      <c r="A6" s="245"/>
      <c r="B6" s="1630" t="s">
        <v>451</v>
      </c>
      <c r="C6" s="1631"/>
      <c r="D6" s="1632" t="s">
        <v>591</v>
      </c>
      <c r="E6" s="1632"/>
      <c r="F6" s="1632"/>
      <c r="G6" s="1632"/>
      <c r="H6" s="1632"/>
      <c r="I6" s="1632"/>
      <c r="J6" s="1632"/>
      <c r="K6" s="1632"/>
      <c r="L6" s="1632"/>
      <c r="M6" s="1632"/>
      <c r="N6" s="1632"/>
      <c r="O6" s="1632"/>
      <c r="P6" s="1632"/>
      <c r="Q6" s="1632"/>
      <c r="R6" s="1632"/>
      <c r="S6" s="1632"/>
      <c r="T6" s="1632"/>
      <c r="U6" s="1632"/>
      <c r="V6" s="1632"/>
      <c r="W6" s="1632"/>
      <c r="X6" s="1632"/>
      <c r="Z6" s="59"/>
      <c r="AA6" s="244" t="s">
        <v>292</v>
      </c>
      <c r="AB6" s="4229" t="s">
        <v>995</v>
      </c>
      <c r="AC6" s="4229"/>
      <c r="AD6" s="4229"/>
      <c r="AE6" s="4229"/>
      <c r="AF6" s="4229"/>
      <c r="AG6" s="4229"/>
      <c r="AH6" s="4229"/>
      <c r="AI6" s="4229"/>
      <c r="AJ6" s="4229"/>
      <c r="AK6" s="4229"/>
      <c r="AL6" s="4229"/>
      <c r="AM6" s="25"/>
    </row>
    <row r="7" spans="1:45" ht="14.1" customHeight="1">
      <c r="A7" s="245"/>
      <c r="B7" s="14"/>
      <c r="C7" s="245"/>
      <c r="F7" s="257"/>
      <c r="G7" s="1938" t="s">
        <v>300</v>
      </c>
      <c r="H7" s="1938"/>
      <c r="I7" s="1938"/>
      <c r="J7" s="1938"/>
      <c r="K7" s="1938"/>
      <c r="L7" s="2787"/>
      <c r="M7" s="2787"/>
      <c r="N7" s="2787"/>
      <c r="O7" s="360" t="s">
        <v>98</v>
      </c>
      <c r="P7" s="1161"/>
      <c r="Q7" s="360" t="s">
        <v>82</v>
      </c>
      <c r="R7" s="1161"/>
      <c r="S7" s="360" t="s">
        <v>42</v>
      </c>
      <c r="T7" s="200" t="s">
        <v>17</v>
      </c>
      <c r="U7" s="48" t="s">
        <v>124</v>
      </c>
      <c r="W7" s="257"/>
      <c r="X7" s="257"/>
      <c r="AA7" s="244" t="s">
        <v>292</v>
      </c>
      <c r="AB7" s="1638" t="s">
        <v>299</v>
      </c>
      <c r="AC7" s="1638"/>
      <c r="AD7" s="1638"/>
      <c r="AE7" s="1638"/>
      <c r="AF7" s="1638"/>
      <c r="AG7" s="1638"/>
      <c r="AH7" s="1638"/>
      <c r="AI7" s="1638"/>
      <c r="AJ7" s="1638"/>
      <c r="AK7" s="1638"/>
      <c r="AL7" s="1638"/>
      <c r="AM7" s="25"/>
    </row>
    <row r="8" spans="1:45" ht="14.1" customHeight="1">
      <c r="A8" s="245"/>
      <c r="B8" s="14"/>
      <c r="D8" s="228"/>
      <c r="E8" s="59"/>
      <c r="F8" s="59"/>
      <c r="G8" s="59"/>
      <c r="H8" s="59"/>
      <c r="I8" s="59"/>
      <c r="J8" s="59"/>
      <c r="K8" s="59"/>
      <c r="L8" s="59"/>
      <c r="M8" s="59"/>
      <c r="N8" s="59"/>
      <c r="O8" s="59"/>
      <c r="P8" s="59"/>
      <c r="Q8" s="59"/>
      <c r="R8" s="59"/>
      <c r="S8" s="59"/>
      <c r="T8" s="59"/>
      <c r="U8" s="59"/>
      <c r="V8" s="59"/>
      <c r="W8" s="59"/>
      <c r="X8" s="59"/>
      <c r="Y8" s="59"/>
      <c r="AA8" s="11"/>
      <c r="AM8" s="25"/>
    </row>
    <row r="9" spans="1:45" ht="14.1" customHeight="1">
      <c r="A9" s="245"/>
      <c r="B9" s="14"/>
      <c r="D9" s="228" t="s">
        <v>593</v>
      </c>
      <c r="E9" s="1632" t="s">
        <v>592</v>
      </c>
      <c r="F9" s="1632"/>
      <c r="G9" s="1632"/>
      <c r="H9" s="1632"/>
      <c r="I9" s="1632"/>
      <c r="J9" s="1632"/>
      <c r="K9" s="1632"/>
      <c r="L9" s="1632"/>
      <c r="M9" s="1632"/>
      <c r="N9" s="1632"/>
      <c r="O9" s="1632"/>
      <c r="P9" s="1632"/>
      <c r="Q9" s="1632"/>
      <c r="R9" s="1632"/>
      <c r="S9" s="1632"/>
      <c r="T9" s="1632"/>
      <c r="U9" s="1632"/>
      <c r="V9" s="1632"/>
      <c r="W9" s="1632"/>
      <c r="X9" s="1632"/>
      <c r="AA9" s="244" t="s">
        <v>499</v>
      </c>
      <c r="AB9" s="1638" t="s">
        <v>301</v>
      </c>
      <c r="AC9" s="1638"/>
      <c r="AD9" s="1638"/>
      <c r="AE9" s="1638"/>
      <c r="AF9" s="1638"/>
      <c r="AG9" s="1638"/>
      <c r="AH9" s="1638"/>
      <c r="AI9" s="1638"/>
      <c r="AJ9" s="1638"/>
      <c r="AK9" s="1638"/>
      <c r="AL9" s="1638"/>
      <c r="AM9" s="25"/>
    </row>
    <row r="10" spans="1:45" ht="14.1" customHeight="1">
      <c r="A10" s="245"/>
      <c r="B10" s="14"/>
      <c r="E10" s="1969" t="s">
        <v>57</v>
      </c>
      <c r="F10" s="1969"/>
      <c r="G10" s="2747"/>
      <c r="H10" s="2747"/>
      <c r="I10" s="2747"/>
      <c r="J10" s="2747"/>
      <c r="K10" s="2747"/>
      <c r="L10" s="2747"/>
      <c r="M10" s="2747"/>
      <c r="N10" s="2747"/>
      <c r="O10" s="996" t="s">
        <v>124</v>
      </c>
      <c r="P10" s="1969" t="s">
        <v>87</v>
      </c>
      <c r="Q10" s="1969"/>
      <c r="R10" s="2747"/>
      <c r="S10" s="2747"/>
      <c r="T10" s="2747"/>
      <c r="U10" s="2747"/>
      <c r="V10" s="2747"/>
      <c r="W10" s="2747"/>
      <c r="X10" s="2747"/>
      <c r="Y10" s="2747"/>
      <c r="AA10" s="244"/>
      <c r="AB10" s="1638"/>
      <c r="AC10" s="1638"/>
      <c r="AD10" s="1638"/>
      <c r="AE10" s="1638"/>
      <c r="AF10" s="1638"/>
      <c r="AG10" s="1638"/>
      <c r="AH10" s="1638"/>
      <c r="AI10" s="1638"/>
      <c r="AJ10" s="1638"/>
      <c r="AK10" s="1638"/>
      <c r="AL10" s="1638"/>
      <c r="AM10" s="163"/>
    </row>
    <row r="11" spans="1:45" ht="14.1" customHeight="1">
      <c r="A11" s="245"/>
      <c r="B11" s="14"/>
      <c r="D11" s="939"/>
      <c r="E11" s="59"/>
      <c r="F11" s="59"/>
      <c r="G11" s="59"/>
      <c r="H11" s="59"/>
      <c r="I11" s="59"/>
      <c r="J11" s="59"/>
      <c r="K11" s="59"/>
      <c r="L11" s="59"/>
      <c r="M11" s="59"/>
      <c r="N11" s="59"/>
      <c r="O11" s="59"/>
      <c r="P11" s="59"/>
      <c r="Q11" s="59"/>
      <c r="R11" s="59"/>
      <c r="S11" s="59"/>
      <c r="T11" s="59"/>
      <c r="U11" s="59"/>
      <c r="V11" s="59"/>
      <c r="W11" s="59"/>
      <c r="X11" s="59"/>
      <c r="Y11" s="59"/>
      <c r="AA11" s="244"/>
      <c r="AB11" s="1638"/>
      <c r="AC11" s="1638"/>
      <c r="AD11" s="1638"/>
      <c r="AE11" s="1638"/>
      <c r="AF11" s="1638"/>
      <c r="AG11" s="1638"/>
      <c r="AH11" s="1638"/>
      <c r="AI11" s="1638"/>
      <c r="AJ11" s="1638"/>
      <c r="AK11" s="1638"/>
      <c r="AL11" s="1638"/>
      <c r="AM11" s="25"/>
    </row>
    <row r="12" spans="1:45" ht="14.1" customHeight="1">
      <c r="A12" s="245"/>
      <c r="B12" s="1630" t="s">
        <v>450</v>
      </c>
      <c r="C12" s="1631"/>
      <c r="D12" s="1632" t="s">
        <v>1024</v>
      </c>
      <c r="E12" s="1632"/>
      <c r="F12" s="1632"/>
      <c r="G12" s="1632"/>
      <c r="H12" s="1632"/>
      <c r="I12" s="1632"/>
      <c r="J12" s="1632"/>
      <c r="K12" s="1632"/>
      <c r="L12" s="1632"/>
      <c r="M12" s="1632"/>
      <c r="N12" s="1632"/>
      <c r="O12" s="1632"/>
      <c r="P12" s="1632"/>
      <c r="Q12" s="1632"/>
      <c r="R12" s="1632"/>
      <c r="S12" s="1632"/>
      <c r="T12" s="1632"/>
      <c r="U12" s="1632"/>
      <c r="V12" s="1632"/>
      <c r="W12" s="1632"/>
      <c r="X12" s="1632"/>
      <c r="AA12" s="239"/>
      <c r="AB12" s="253"/>
      <c r="AC12" s="253"/>
      <c r="AD12" s="253"/>
      <c r="AE12" s="253"/>
      <c r="AF12" s="253"/>
      <c r="AG12" s="253"/>
      <c r="AH12" s="253"/>
      <c r="AI12" s="253"/>
      <c r="AJ12" s="253"/>
      <c r="AK12" s="253"/>
      <c r="AL12" s="253"/>
      <c r="AM12" s="25"/>
    </row>
    <row r="13" spans="1:45" ht="14.1" customHeight="1">
      <c r="A13" s="245"/>
      <c r="B13" s="14"/>
      <c r="AA13" s="244"/>
      <c r="AB13" s="253"/>
      <c r="AC13" s="253"/>
      <c r="AD13" s="253"/>
      <c r="AE13" s="253"/>
      <c r="AF13" s="253"/>
      <c r="AG13" s="253"/>
      <c r="AH13" s="253"/>
      <c r="AI13" s="253"/>
      <c r="AJ13" s="253"/>
      <c r="AK13" s="253"/>
      <c r="AL13" s="253"/>
      <c r="AM13" s="25"/>
    </row>
    <row r="14" spans="1:45" ht="14.1" customHeight="1">
      <c r="A14" s="245"/>
      <c r="B14" s="1630" t="s">
        <v>445</v>
      </c>
      <c r="C14" s="1631"/>
      <c r="D14" s="1632" t="s">
        <v>1023</v>
      </c>
      <c r="E14" s="1632"/>
      <c r="F14" s="1632"/>
      <c r="G14" s="1632"/>
      <c r="H14" s="1632"/>
      <c r="I14" s="1632"/>
      <c r="J14" s="1632"/>
      <c r="K14" s="1632"/>
      <c r="L14" s="1632"/>
      <c r="M14" s="1632"/>
      <c r="N14" s="1632"/>
      <c r="O14" s="1632"/>
      <c r="P14" s="1632"/>
      <c r="Q14" s="1632"/>
      <c r="R14" s="1632"/>
      <c r="S14" s="1632"/>
      <c r="T14" s="1632"/>
      <c r="U14" s="1632"/>
      <c r="V14" s="1632"/>
      <c r="W14" s="1632"/>
      <c r="X14" s="1632"/>
      <c r="AA14" s="244" t="s">
        <v>499</v>
      </c>
      <c r="AB14" s="1638" t="s">
        <v>302</v>
      </c>
      <c r="AC14" s="1638"/>
      <c r="AD14" s="1638"/>
      <c r="AE14" s="1638"/>
      <c r="AF14" s="1638"/>
      <c r="AG14" s="1638"/>
      <c r="AH14" s="1638"/>
      <c r="AI14" s="1638"/>
      <c r="AJ14" s="1638"/>
      <c r="AK14" s="1638"/>
      <c r="AL14" s="1638"/>
      <c r="AM14" s="25"/>
    </row>
    <row r="15" spans="1:45" ht="14.1" customHeight="1">
      <c r="A15" s="245"/>
      <c r="B15" s="14"/>
      <c r="C15" s="245"/>
      <c r="F15" s="257"/>
      <c r="G15" s="1938" t="s">
        <v>300</v>
      </c>
      <c r="H15" s="1938"/>
      <c r="I15" s="1938"/>
      <c r="J15" s="1938"/>
      <c r="K15" s="1938"/>
      <c r="L15" s="4283"/>
      <c r="M15" s="2787"/>
      <c r="N15" s="2787"/>
      <c r="O15" s="360" t="s">
        <v>98</v>
      </c>
      <c r="P15" s="1161"/>
      <c r="Q15" s="360" t="s">
        <v>82</v>
      </c>
      <c r="R15" s="1161"/>
      <c r="S15" s="360" t="s">
        <v>42</v>
      </c>
      <c r="T15" s="361" t="s">
        <v>17</v>
      </c>
      <c r="U15" s="12" t="s">
        <v>124</v>
      </c>
      <c r="W15" s="257"/>
      <c r="X15" s="257"/>
      <c r="Y15" s="4"/>
      <c r="AA15" s="244"/>
      <c r="AB15" s="1638"/>
      <c r="AC15" s="1638"/>
      <c r="AD15" s="1638"/>
      <c r="AE15" s="1638"/>
      <c r="AF15" s="1638"/>
      <c r="AG15" s="1638"/>
      <c r="AH15" s="1638"/>
      <c r="AI15" s="1638"/>
      <c r="AJ15" s="1638"/>
      <c r="AK15" s="1638"/>
      <c r="AL15" s="1638"/>
      <c r="AM15" s="25"/>
    </row>
    <row r="16" spans="1:45" ht="14.1" customHeight="1">
      <c r="A16" s="245"/>
      <c r="B16" s="14"/>
      <c r="AA16" s="11"/>
      <c r="AM16" s="16"/>
    </row>
    <row r="17" spans="1:39" ht="14.1" customHeight="1">
      <c r="A17" s="245"/>
      <c r="B17" s="1630" t="s">
        <v>462</v>
      </c>
      <c r="C17" s="1631"/>
      <c r="D17" s="1632" t="s">
        <v>1414</v>
      </c>
      <c r="E17" s="1632"/>
      <c r="F17" s="1632"/>
      <c r="G17" s="1632"/>
      <c r="H17" s="1632"/>
      <c r="I17" s="1632"/>
      <c r="J17" s="1632"/>
      <c r="K17" s="1632"/>
      <c r="L17" s="1632"/>
      <c r="M17" s="1632"/>
      <c r="N17" s="1632"/>
      <c r="O17" s="1632"/>
      <c r="P17" s="1632"/>
      <c r="Q17" s="1632"/>
      <c r="R17" s="1632"/>
      <c r="V17" s="1135" t="s">
        <v>98</v>
      </c>
      <c r="W17" s="2180"/>
      <c r="X17" s="2180"/>
      <c r="Y17" s="1135" t="s">
        <v>81</v>
      </c>
      <c r="AA17" s="239" t="s">
        <v>292</v>
      </c>
      <c r="AB17" s="1638" t="s">
        <v>739</v>
      </c>
      <c r="AC17" s="1638"/>
      <c r="AD17" s="1638"/>
      <c r="AE17" s="1638"/>
      <c r="AF17" s="1638"/>
      <c r="AG17" s="1638"/>
      <c r="AH17" s="1638"/>
      <c r="AI17" s="1638"/>
      <c r="AJ17" s="1638"/>
      <c r="AK17" s="1638"/>
      <c r="AL17" s="1638"/>
      <c r="AM17" s="16"/>
    </row>
    <row r="18" spans="1:39" ht="14.1" customHeight="1">
      <c r="A18" s="245"/>
      <c r="B18" s="14"/>
      <c r="C18" s="245"/>
      <c r="D18" s="59"/>
      <c r="E18" s="59"/>
      <c r="F18" s="59"/>
      <c r="G18" s="59"/>
      <c r="H18" s="59"/>
      <c r="I18" s="59"/>
      <c r="J18" s="59"/>
      <c r="K18" s="59"/>
      <c r="L18" s="59"/>
      <c r="M18" s="59"/>
      <c r="N18" s="59"/>
      <c r="O18" s="59"/>
      <c r="P18" s="59"/>
      <c r="Q18" s="59"/>
      <c r="R18" s="59"/>
      <c r="S18" s="59"/>
      <c r="T18" s="59"/>
      <c r="U18" s="59"/>
      <c r="V18" s="59"/>
      <c r="W18" s="59"/>
      <c r="X18" s="59"/>
      <c r="Y18" s="59"/>
      <c r="AA18" s="244"/>
      <c r="AB18" s="1638"/>
      <c r="AC18" s="1638"/>
      <c r="AD18" s="1638"/>
      <c r="AE18" s="1638"/>
      <c r="AF18" s="1638"/>
      <c r="AG18" s="1638"/>
      <c r="AH18" s="1638"/>
      <c r="AI18" s="1638"/>
      <c r="AJ18" s="1638"/>
      <c r="AK18" s="1638"/>
      <c r="AL18" s="1638"/>
      <c r="AM18" s="16"/>
    </row>
    <row r="19" spans="1:39" ht="14.1" customHeight="1">
      <c r="A19" s="245"/>
      <c r="B19" s="14"/>
      <c r="D19" s="228" t="s">
        <v>36</v>
      </c>
      <c r="E19" s="1632" t="s">
        <v>594</v>
      </c>
      <c r="F19" s="1632"/>
      <c r="G19" s="1632"/>
      <c r="H19" s="1632"/>
      <c r="I19" s="1632"/>
      <c r="J19" s="1632"/>
      <c r="K19" s="1632"/>
      <c r="L19" s="1632"/>
      <c r="M19" s="1632"/>
      <c r="N19" s="1632"/>
      <c r="O19" s="1632"/>
      <c r="P19" s="1632"/>
      <c r="Q19" s="1632"/>
      <c r="R19" s="1632"/>
      <c r="S19" s="1632"/>
      <c r="T19" s="1632"/>
      <c r="U19" s="1632"/>
      <c r="V19" s="1632"/>
      <c r="W19" s="1632"/>
      <c r="X19" s="1632"/>
      <c r="Y19" s="1632"/>
      <c r="AA19" s="239" t="s">
        <v>499</v>
      </c>
      <c r="AB19" s="1638" t="s">
        <v>996</v>
      </c>
      <c r="AC19" s="1638"/>
      <c r="AD19" s="1638"/>
      <c r="AE19" s="1638"/>
      <c r="AF19" s="1638"/>
      <c r="AG19" s="1638"/>
      <c r="AH19" s="1638"/>
      <c r="AI19" s="1638"/>
      <c r="AJ19" s="1638"/>
      <c r="AK19" s="1638"/>
      <c r="AL19" s="1638"/>
      <c r="AM19" s="16"/>
    </row>
    <row r="20" spans="1:39" ht="14.1" customHeight="1">
      <c r="A20" s="245"/>
      <c r="B20" s="14"/>
      <c r="AA20" s="244"/>
      <c r="AB20" s="1638"/>
      <c r="AC20" s="1638"/>
      <c r="AD20" s="1638"/>
      <c r="AE20" s="1638"/>
      <c r="AF20" s="1638"/>
      <c r="AG20" s="1638"/>
      <c r="AH20" s="1638"/>
      <c r="AI20" s="1638"/>
      <c r="AJ20" s="1638"/>
      <c r="AK20" s="1638"/>
      <c r="AL20" s="1638"/>
      <c r="AM20" s="16"/>
    </row>
    <row r="21" spans="1:39" ht="14.1" customHeight="1">
      <c r="A21" s="245"/>
      <c r="B21" s="17"/>
      <c r="D21" s="228" t="s">
        <v>33</v>
      </c>
      <c r="E21" s="1632" t="s">
        <v>595</v>
      </c>
      <c r="F21" s="1632"/>
      <c r="G21" s="1632"/>
      <c r="H21" s="1632"/>
      <c r="I21" s="1632"/>
      <c r="J21" s="245"/>
      <c r="K21" s="245"/>
      <c r="L21" s="245"/>
      <c r="M21" s="245"/>
      <c r="N21" s="245"/>
      <c r="O21" s="245"/>
      <c r="P21" s="245"/>
      <c r="Q21" s="245"/>
      <c r="R21" s="257"/>
      <c r="S21" s="257"/>
      <c r="T21" s="1"/>
      <c r="U21" s="263"/>
      <c r="V21" s="263"/>
      <c r="W21" s="245"/>
      <c r="X21" s="245"/>
      <c r="AA21" s="239" t="s">
        <v>499</v>
      </c>
      <c r="AB21" s="1638" t="s">
        <v>740</v>
      </c>
      <c r="AC21" s="1638"/>
      <c r="AD21" s="1638"/>
      <c r="AE21" s="1638"/>
      <c r="AF21" s="1638"/>
      <c r="AG21" s="1638"/>
      <c r="AH21" s="1638"/>
      <c r="AI21" s="1638"/>
      <c r="AJ21" s="1638"/>
      <c r="AK21" s="1638"/>
      <c r="AL21" s="1638"/>
      <c r="AM21" s="16"/>
    </row>
    <row r="22" spans="1:39" ht="14.1" customHeight="1">
      <c r="A22" s="245"/>
      <c r="B22" s="17"/>
      <c r="D22" s="228"/>
      <c r="E22" s="1792"/>
      <c r="F22" s="1792"/>
      <c r="G22" s="1792"/>
      <c r="H22" s="1792"/>
      <c r="I22" s="1792"/>
      <c r="J22" s="1792"/>
      <c r="K22" s="1792"/>
      <c r="L22" s="1792"/>
      <c r="M22" s="1792"/>
      <c r="N22" s="1792"/>
      <c r="O22" s="1792"/>
      <c r="P22" s="1792"/>
      <c r="Q22" s="1792"/>
      <c r="R22" s="1792"/>
      <c r="S22" s="1792"/>
      <c r="T22" s="1792"/>
      <c r="U22" s="1792"/>
      <c r="V22" s="1792"/>
      <c r="W22" s="1792"/>
      <c r="X22" s="1792"/>
      <c r="Y22" s="1792"/>
      <c r="AA22" s="244"/>
      <c r="AB22" s="1638"/>
      <c r="AC22" s="1638"/>
      <c r="AD22" s="1638"/>
      <c r="AE22" s="1638"/>
      <c r="AF22" s="1638"/>
      <c r="AG22" s="1638"/>
      <c r="AH22" s="1638"/>
      <c r="AI22" s="1638"/>
      <c r="AJ22" s="1638"/>
      <c r="AK22" s="1638"/>
      <c r="AL22" s="1638"/>
      <c r="AM22" s="16"/>
    </row>
    <row r="23" spans="1:39" ht="14.1" customHeight="1">
      <c r="A23" s="245"/>
      <c r="B23" s="17"/>
      <c r="D23" s="228"/>
      <c r="E23" s="1792"/>
      <c r="F23" s="1792"/>
      <c r="G23" s="1792"/>
      <c r="H23" s="1792"/>
      <c r="I23" s="1792"/>
      <c r="J23" s="1792"/>
      <c r="K23" s="1792"/>
      <c r="L23" s="1792"/>
      <c r="M23" s="1792"/>
      <c r="N23" s="1792"/>
      <c r="O23" s="1792"/>
      <c r="P23" s="1792"/>
      <c r="Q23" s="1792"/>
      <c r="R23" s="1792"/>
      <c r="S23" s="1792"/>
      <c r="T23" s="1792"/>
      <c r="U23" s="1792"/>
      <c r="V23" s="1792"/>
      <c r="W23" s="1792"/>
      <c r="X23" s="1792"/>
      <c r="Y23" s="1792"/>
      <c r="AA23" s="11"/>
      <c r="AM23" s="13"/>
    </row>
    <row r="24" spans="1:39" ht="14.1" customHeight="1">
      <c r="A24" s="245"/>
      <c r="B24" s="17"/>
      <c r="AA24" s="11"/>
      <c r="AM24" s="13"/>
    </row>
    <row r="25" spans="1:39" ht="14.1" customHeight="1">
      <c r="A25" s="245"/>
      <c r="B25" s="1630" t="s">
        <v>437</v>
      </c>
      <c r="C25" s="1631"/>
      <c r="D25" s="1632" t="s">
        <v>1341</v>
      </c>
      <c r="E25" s="1632"/>
      <c r="F25" s="1632"/>
      <c r="G25" s="1632"/>
      <c r="H25" s="1632"/>
      <c r="I25" s="1632"/>
      <c r="J25" s="1632"/>
      <c r="K25" s="1632"/>
      <c r="L25" s="1632"/>
      <c r="M25" s="1632"/>
      <c r="N25" s="1632"/>
      <c r="O25" s="1632"/>
      <c r="P25" s="1632"/>
      <c r="Q25" s="1632"/>
      <c r="R25" s="1632"/>
      <c r="S25" s="1632"/>
      <c r="T25" s="1632"/>
      <c r="U25" s="1632"/>
      <c r="V25" s="1135" t="s">
        <v>98</v>
      </c>
      <c r="W25" s="2180"/>
      <c r="X25" s="2180"/>
      <c r="Y25" s="1135" t="s">
        <v>81</v>
      </c>
      <c r="AA25" s="239" t="s">
        <v>499</v>
      </c>
      <c r="AB25" s="1638" t="s">
        <v>1343</v>
      </c>
      <c r="AC25" s="1638"/>
      <c r="AD25" s="1638"/>
      <c r="AE25" s="1638"/>
      <c r="AF25" s="1638"/>
      <c r="AG25" s="1638"/>
      <c r="AH25" s="1638"/>
      <c r="AI25" s="1638"/>
      <c r="AJ25" s="1638"/>
      <c r="AK25" s="1638"/>
      <c r="AL25" s="1638"/>
      <c r="AM25" s="176"/>
    </row>
    <row r="26" spans="1:39" ht="14.1" customHeight="1">
      <c r="A26" s="245"/>
      <c r="B26" s="14"/>
      <c r="C26" s="245"/>
      <c r="D26" s="228"/>
      <c r="E26" s="59"/>
      <c r="F26" s="59"/>
      <c r="G26" s="59"/>
      <c r="H26" s="59"/>
      <c r="I26" s="59"/>
      <c r="J26" s="1003"/>
      <c r="AA26" s="242"/>
      <c r="AB26" s="1638"/>
      <c r="AC26" s="1638"/>
      <c r="AD26" s="1638"/>
      <c r="AE26" s="1638"/>
      <c r="AF26" s="1638"/>
      <c r="AG26" s="1638"/>
      <c r="AH26" s="1638"/>
      <c r="AI26" s="1638"/>
      <c r="AJ26" s="1638"/>
      <c r="AK26" s="1638"/>
      <c r="AL26" s="1638"/>
      <c r="AM26" s="176"/>
    </row>
    <row r="27" spans="1:39" ht="12" customHeight="1">
      <c r="A27" s="245"/>
      <c r="B27" s="14"/>
      <c r="C27" s="245"/>
      <c r="D27" s="228" t="s">
        <v>593</v>
      </c>
      <c r="E27" s="1632" t="s">
        <v>1342</v>
      </c>
      <c r="F27" s="1632"/>
      <c r="G27" s="1632"/>
      <c r="H27" s="1632"/>
      <c r="I27" s="1632"/>
      <c r="J27" s="1632"/>
      <c r="K27" s="1632"/>
      <c r="L27" s="1632"/>
      <c r="M27" s="1632"/>
      <c r="N27" s="1632"/>
      <c r="O27" s="1632"/>
      <c r="P27" s="1632"/>
      <c r="Q27" s="1632"/>
      <c r="R27" s="1632"/>
      <c r="S27" s="1632"/>
      <c r="T27" s="1632"/>
      <c r="U27" s="1632"/>
      <c r="V27" s="1632"/>
      <c r="W27" s="1632"/>
      <c r="X27" s="1632"/>
      <c r="Y27" s="1632"/>
      <c r="Z27" s="1003"/>
      <c r="AA27" s="244"/>
      <c r="AB27" s="1638"/>
      <c r="AC27" s="1638"/>
      <c r="AD27" s="1638"/>
      <c r="AE27" s="1638"/>
      <c r="AF27" s="1638"/>
      <c r="AG27" s="1638"/>
      <c r="AH27" s="1638"/>
      <c r="AI27" s="1638"/>
      <c r="AJ27" s="1638"/>
      <c r="AK27" s="1638"/>
      <c r="AL27" s="1638"/>
      <c r="AM27" s="176"/>
    </row>
    <row r="28" spans="1:39" ht="14.1" customHeight="1">
      <c r="A28" s="245"/>
      <c r="B28" s="981"/>
      <c r="E28" s="977"/>
      <c r="F28" s="977"/>
      <c r="G28" s="977"/>
      <c r="H28" s="977"/>
      <c r="I28" s="977"/>
      <c r="J28" s="977"/>
      <c r="K28" s="977"/>
      <c r="L28" s="977"/>
      <c r="M28" s="977"/>
      <c r="N28" s="977"/>
      <c r="O28" s="977"/>
      <c r="P28" s="977"/>
      <c r="Q28" s="977"/>
      <c r="R28" s="977"/>
      <c r="S28" s="977"/>
      <c r="T28" s="977"/>
      <c r="U28" s="977"/>
      <c r="V28" s="977"/>
      <c r="W28" s="977"/>
      <c r="X28" s="977"/>
      <c r="Y28" s="977"/>
      <c r="AA28" s="11"/>
      <c r="AM28" s="16"/>
    </row>
    <row r="29" spans="1:39" ht="14.1" customHeight="1">
      <c r="A29" s="245"/>
      <c r="B29" s="14"/>
      <c r="Z29" s="245"/>
      <c r="AA29" s="11"/>
      <c r="AM29" s="16"/>
    </row>
    <row r="30" spans="1:39" ht="14.1" customHeight="1">
      <c r="A30" s="245"/>
      <c r="B30" s="1630" t="s">
        <v>614</v>
      </c>
      <c r="C30" s="1631"/>
      <c r="D30" s="1632" t="s">
        <v>1415</v>
      </c>
      <c r="E30" s="1632"/>
      <c r="F30" s="1632"/>
      <c r="G30" s="1632"/>
      <c r="H30" s="1632"/>
      <c r="I30" s="1632"/>
      <c r="J30" s="1632"/>
      <c r="K30" s="1632"/>
      <c r="L30" s="1632"/>
      <c r="M30" s="1632"/>
      <c r="N30" s="1632"/>
      <c r="O30" s="1632"/>
      <c r="P30" s="1632"/>
      <c r="Q30" s="1632"/>
      <c r="R30" s="1632"/>
      <c r="S30" s="1632"/>
      <c r="T30" s="1632"/>
      <c r="U30" s="1632"/>
      <c r="V30" s="1632"/>
      <c r="W30" s="1632"/>
      <c r="Z30" s="245"/>
      <c r="AA30" s="11"/>
      <c r="AM30" s="16"/>
    </row>
    <row r="31" spans="1:39" ht="14.1" customHeight="1">
      <c r="A31" s="245"/>
      <c r="B31" s="14"/>
      <c r="D31" s="2809" t="s">
        <v>1098</v>
      </c>
      <c r="E31" s="2809"/>
      <c r="F31" s="2809"/>
      <c r="G31" s="2809"/>
      <c r="H31" s="2809"/>
      <c r="I31" s="2809"/>
      <c r="J31" s="2809"/>
      <c r="K31" s="2809"/>
      <c r="L31" s="2809"/>
      <c r="M31" s="2809"/>
      <c r="N31" s="2809"/>
      <c r="O31" s="2809"/>
      <c r="P31" s="2809"/>
      <c r="Q31" s="2809"/>
      <c r="R31" s="2809"/>
      <c r="S31" s="2809"/>
      <c r="T31" s="2809"/>
      <c r="U31" s="2809"/>
      <c r="V31" s="2809"/>
      <c r="W31" s="2809"/>
      <c r="X31" s="2809"/>
      <c r="Y31" s="2809"/>
      <c r="Z31" s="2809"/>
      <c r="AA31" s="2809"/>
      <c r="AB31" s="2809"/>
      <c r="AC31" s="2809"/>
      <c r="AD31" s="2809"/>
      <c r="AE31" s="2809"/>
      <c r="AF31" s="2809"/>
      <c r="AG31" s="2809"/>
      <c r="AH31" s="2809"/>
      <c r="AI31" s="2809"/>
      <c r="AJ31" s="2809"/>
      <c r="AK31" s="2809"/>
      <c r="AL31" s="2809"/>
      <c r="AM31" s="4276"/>
    </row>
    <row r="32" spans="1:39" ht="14.1" customHeight="1">
      <c r="A32" s="245"/>
      <c r="B32" s="981"/>
      <c r="D32" s="1852" t="s">
        <v>128</v>
      </c>
      <c r="E32" s="1853"/>
      <c r="F32" s="1853"/>
      <c r="G32" s="1853"/>
      <c r="H32" s="1854"/>
      <c r="I32" s="1852" t="s">
        <v>0</v>
      </c>
      <c r="J32" s="1853"/>
      <c r="K32" s="1853"/>
      <c r="L32" s="1853"/>
      <c r="M32" s="1853"/>
      <c r="N32" s="1853"/>
      <c r="O32" s="1853"/>
      <c r="P32" s="1853"/>
      <c r="Q32" s="1853"/>
      <c r="R32" s="1853"/>
      <c r="S32" s="1853"/>
      <c r="T32" s="1853"/>
      <c r="U32" s="1853"/>
      <c r="V32" s="1853"/>
      <c r="W32" s="1853"/>
      <c r="X32" s="1853"/>
      <c r="Y32" s="1853"/>
      <c r="Z32" s="1853"/>
      <c r="AA32" s="1853"/>
      <c r="AB32" s="1853"/>
      <c r="AC32" s="1853"/>
      <c r="AD32" s="1853"/>
      <c r="AE32" s="1853"/>
      <c r="AF32" s="1853"/>
      <c r="AG32" s="1853"/>
      <c r="AH32" s="1853"/>
      <c r="AI32" s="1853"/>
      <c r="AJ32" s="1853"/>
      <c r="AK32" s="1853"/>
      <c r="AL32" s="1854"/>
      <c r="AM32" s="13"/>
    </row>
    <row r="33" spans="1:43" ht="18" customHeight="1">
      <c r="B33" s="14"/>
      <c r="C33" s="245"/>
      <c r="D33" s="4277" t="s">
        <v>127</v>
      </c>
      <c r="E33" s="4278"/>
      <c r="F33" s="4279"/>
      <c r="G33" s="4279"/>
      <c r="H33" s="1236" t="s">
        <v>42</v>
      </c>
      <c r="I33" s="1096"/>
      <c r="J33" s="1863" t="s">
        <v>563</v>
      </c>
      <c r="K33" s="1863"/>
      <c r="L33" s="990" t="s">
        <v>124</v>
      </c>
      <c r="M33" s="1237"/>
      <c r="N33" s="1863" t="s">
        <v>564</v>
      </c>
      <c r="O33" s="1863"/>
      <c r="P33" s="990" t="s">
        <v>124</v>
      </c>
      <c r="Q33" s="1237"/>
      <c r="R33" s="2087" t="s">
        <v>1284</v>
      </c>
      <c r="S33" s="2087"/>
      <c r="T33" s="2087"/>
      <c r="U33" s="2087"/>
      <c r="V33" s="1237"/>
      <c r="W33" s="4280" t="s">
        <v>1285</v>
      </c>
      <c r="X33" s="4280"/>
      <c r="Y33" s="4280"/>
      <c r="Z33" s="4280"/>
      <c r="AA33" s="4280"/>
      <c r="AB33" s="1237"/>
      <c r="AC33" s="2087" t="s">
        <v>158</v>
      </c>
      <c r="AD33" s="2087"/>
      <c r="AE33" s="4281"/>
      <c r="AF33" s="4282"/>
      <c r="AG33" s="4282"/>
      <c r="AH33" s="4282"/>
      <c r="AI33" s="4282"/>
      <c r="AJ33" s="4282"/>
      <c r="AK33" s="4282"/>
      <c r="AL33" s="1238" t="s">
        <v>17</v>
      </c>
      <c r="AM33" s="13"/>
    </row>
    <row r="34" spans="1:43" ht="18" customHeight="1">
      <c r="B34" s="17"/>
      <c r="D34" s="4272" t="s">
        <v>565</v>
      </c>
      <c r="E34" s="4273"/>
      <c r="F34" s="4274"/>
      <c r="G34" s="4274"/>
      <c r="H34" s="1239" t="s">
        <v>42</v>
      </c>
      <c r="I34" s="1240"/>
      <c r="J34" s="2138" t="s">
        <v>563</v>
      </c>
      <c r="K34" s="2138"/>
      <c r="L34" s="997" t="s">
        <v>124</v>
      </c>
      <c r="M34" s="1137"/>
      <c r="N34" s="2138" t="s">
        <v>564</v>
      </c>
      <c r="O34" s="2138"/>
      <c r="P34" s="997" t="s">
        <v>124</v>
      </c>
      <c r="Q34" s="1137"/>
      <c r="R34" s="2085" t="s">
        <v>1284</v>
      </c>
      <c r="S34" s="2085"/>
      <c r="T34" s="2085"/>
      <c r="U34" s="2085"/>
      <c r="V34" s="1137"/>
      <c r="W34" s="4275" t="s">
        <v>1285</v>
      </c>
      <c r="X34" s="4275"/>
      <c r="Y34" s="4275"/>
      <c r="Z34" s="4275"/>
      <c r="AA34" s="4275"/>
      <c r="AB34" s="1137"/>
      <c r="AC34" s="2085" t="s">
        <v>158</v>
      </c>
      <c r="AD34" s="2085"/>
      <c r="AE34" s="4271"/>
      <c r="AF34" s="2485"/>
      <c r="AG34" s="2485"/>
      <c r="AH34" s="2485"/>
      <c r="AI34" s="2485"/>
      <c r="AJ34" s="2485"/>
      <c r="AK34" s="2485"/>
      <c r="AL34" s="1241" t="s">
        <v>17</v>
      </c>
      <c r="AM34" s="277"/>
    </row>
    <row r="35" spans="1:43" ht="18" customHeight="1">
      <c r="A35" s="245"/>
      <c r="B35" s="17"/>
      <c r="D35" s="4272" t="s">
        <v>566</v>
      </c>
      <c r="E35" s="4273"/>
      <c r="F35" s="4274"/>
      <c r="G35" s="4274"/>
      <c r="H35" s="1239" t="s">
        <v>42</v>
      </c>
      <c r="I35" s="1240"/>
      <c r="J35" s="2138" t="s">
        <v>563</v>
      </c>
      <c r="K35" s="2138"/>
      <c r="L35" s="997" t="s">
        <v>124</v>
      </c>
      <c r="M35" s="1137"/>
      <c r="N35" s="2138" t="s">
        <v>564</v>
      </c>
      <c r="O35" s="2138"/>
      <c r="P35" s="997" t="s">
        <v>124</v>
      </c>
      <c r="Q35" s="1137"/>
      <c r="R35" s="2085" t="s">
        <v>1284</v>
      </c>
      <c r="S35" s="2085"/>
      <c r="T35" s="2085"/>
      <c r="U35" s="2085"/>
      <c r="V35" s="1137"/>
      <c r="W35" s="4275" t="s">
        <v>1285</v>
      </c>
      <c r="X35" s="4275"/>
      <c r="Y35" s="4275"/>
      <c r="Z35" s="4275"/>
      <c r="AA35" s="4275"/>
      <c r="AB35" s="1137"/>
      <c r="AC35" s="2085" t="s">
        <v>158</v>
      </c>
      <c r="AD35" s="2085"/>
      <c r="AE35" s="4271"/>
      <c r="AF35" s="2485"/>
      <c r="AG35" s="2485"/>
      <c r="AH35" s="2485"/>
      <c r="AI35" s="2485"/>
      <c r="AJ35" s="2485"/>
      <c r="AK35" s="2485"/>
      <c r="AL35" s="1241" t="s">
        <v>17</v>
      </c>
      <c r="AM35" s="277"/>
    </row>
    <row r="36" spans="1:43" ht="18" customHeight="1">
      <c r="A36" s="245"/>
      <c r="B36" s="17"/>
      <c r="D36" s="4272" t="s">
        <v>567</v>
      </c>
      <c r="E36" s="4273"/>
      <c r="F36" s="4274"/>
      <c r="G36" s="4274"/>
      <c r="H36" s="1239" t="s">
        <v>42</v>
      </c>
      <c r="I36" s="1240"/>
      <c r="J36" s="2138" t="s">
        <v>563</v>
      </c>
      <c r="K36" s="2138"/>
      <c r="L36" s="997" t="s">
        <v>124</v>
      </c>
      <c r="M36" s="1137"/>
      <c r="N36" s="2138" t="s">
        <v>564</v>
      </c>
      <c r="O36" s="2138"/>
      <c r="P36" s="997" t="s">
        <v>124</v>
      </c>
      <c r="Q36" s="1137"/>
      <c r="R36" s="2085" t="s">
        <v>1284</v>
      </c>
      <c r="S36" s="2085"/>
      <c r="T36" s="2085"/>
      <c r="U36" s="2085"/>
      <c r="V36" s="1137"/>
      <c r="W36" s="4275" t="s">
        <v>1285</v>
      </c>
      <c r="X36" s="4275"/>
      <c r="Y36" s="4275"/>
      <c r="Z36" s="4275"/>
      <c r="AA36" s="4275"/>
      <c r="AB36" s="353"/>
      <c r="AC36" s="2085" t="s">
        <v>158</v>
      </c>
      <c r="AD36" s="2085"/>
      <c r="AE36" s="4271"/>
      <c r="AF36" s="2485"/>
      <c r="AG36" s="2485"/>
      <c r="AH36" s="2485"/>
      <c r="AI36" s="2485"/>
      <c r="AJ36" s="2485"/>
      <c r="AK36" s="2485"/>
      <c r="AL36" s="1241" t="s">
        <v>17</v>
      </c>
      <c r="AM36" s="277"/>
    </row>
    <row r="37" spans="1:43" ht="18" customHeight="1">
      <c r="A37" s="245"/>
      <c r="B37" s="17"/>
      <c r="D37" s="4272" t="s">
        <v>568</v>
      </c>
      <c r="E37" s="4273"/>
      <c r="F37" s="4274"/>
      <c r="G37" s="4274"/>
      <c r="H37" s="1239" t="s">
        <v>42</v>
      </c>
      <c r="I37" s="1240"/>
      <c r="J37" s="2138" t="s">
        <v>563</v>
      </c>
      <c r="K37" s="2138"/>
      <c r="L37" s="997" t="s">
        <v>124</v>
      </c>
      <c r="M37" s="1137"/>
      <c r="N37" s="2138" t="s">
        <v>564</v>
      </c>
      <c r="O37" s="2138"/>
      <c r="P37" s="997" t="s">
        <v>124</v>
      </c>
      <c r="Q37" s="1137"/>
      <c r="R37" s="2085" t="s">
        <v>1284</v>
      </c>
      <c r="S37" s="2085"/>
      <c r="T37" s="2085"/>
      <c r="U37" s="2085"/>
      <c r="V37" s="1137"/>
      <c r="W37" s="4275" t="s">
        <v>1285</v>
      </c>
      <c r="X37" s="4275"/>
      <c r="Y37" s="4275"/>
      <c r="Z37" s="4275"/>
      <c r="AA37" s="4275"/>
      <c r="AB37" s="354"/>
      <c r="AC37" s="2085" t="s">
        <v>158</v>
      </c>
      <c r="AD37" s="2085"/>
      <c r="AE37" s="4271"/>
      <c r="AF37" s="2485"/>
      <c r="AG37" s="2485"/>
      <c r="AH37" s="2485"/>
      <c r="AI37" s="2485"/>
      <c r="AJ37" s="2485"/>
      <c r="AK37" s="2485"/>
      <c r="AL37" s="1241" t="s">
        <v>17</v>
      </c>
      <c r="AM37" s="277"/>
    </row>
    <row r="38" spans="1:43" ht="18" customHeight="1">
      <c r="A38" s="245"/>
      <c r="B38" s="17"/>
      <c r="D38" s="4272" t="s">
        <v>569</v>
      </c>
      <c r="E38" s="4273"/>
      <c r="F38" s="4274"/>
      <c r="G38" s="4274"/>
      <c r="H38" s="1239" t="s">
        <v>42</v>
      </c>
      <c r="I38" s="1240"/>
      <c r="J38" s="2138" t="s">
        <v>563</v>
      </c>
      <c r="K38" s="2138"/>
      <c r="L38" s="997" t="s">
        <v>124</v>
      </c>
      <c r="M38" s="1137"/>
      <c r="N38" s="2138" t="s">
        <v>564</v>
      </c>
      <c r="O38" s="2138"/>
      <c r="P38" s="997" t="s">
        <v>124</v>
      </c>
      <c r="Q38" s="1137"/>
      <c r="R38" s="2085" t="s">
        <v>1284</v>
      </c>
      <c r="S38" s="2085"/>
      <c r="T38" s="2085"/>
      <c r="U38" s="2085"/>
      <c r="V38" s="1137"/>
      <c r="W38" s="4275" t="s">
        <v>1285</v>
      </c>
      <c r="X38" s="4275"/>
      <c r="Y38" s="4275"/>
      <c r="Z38" s="4275"/>
      <c r="AA38" s="4275"/>
      <c r="AB38" s="354"/>
      <c r="AC38" s="2085" t="s">
        <v>158</v>
      </c>
      <c r="AD38" s="2085"/>
      <c r="AE38" s="4271"/>
      <c r="AF38" s="2485"/>
      <c r="AG38" s="2485"/>
      <c r="AH38" s="2485"/>
      <c r="AI38" s="2485"/>
      <c r="AJ38" s="2485"/>
      <c r="AK38" s="2485"/>
      <c r="AL38" s="1241" t="s">
        <v>17</v>
      </c>
      <c r="AM38" s="266"/>
    </row>
    <row r="39" spans="1:43" ht="18" customHeight="1">
      <c r="A39" s="245"/>
      <c r="B39" s="17"/>
      <c r="D39" s="4272" t="s">
        <v>570</v>
      </c>
      <c r="E39" s="4273"/>
      <c r="F39" s="4274"/>
      <c r="G39" s="4274"/>
      <c r="H39" s="1239" t="s">
        <v>42</v>
      </c>
      <c r="I39" s="1240"/>
      <c r="J39" s="2138" t="s">
        <v>563</v>
      </c>
      <c r="K39" s="2138"/>
      <c r="L39" s="997" t="s">
        <v>124</v>
      </c>
      <c r="M39" s="1137"/>
      <c r="N39" s="2138" t="s">
        <v>564</v>
      </c>
      <c r="O39" s="2138"/>
      <c r="P39" s="997" t="s">
        <v>124</v>
      </c>
      <c r="Q39" s="1137"/>
      <c r="R39" s="2085" t="s">
        <v>1284</v>
      </c>
      <c r="S39" s="2085"/>
      <c r="T39" s="2085"/>
      <c r="U39" s="2085"/>
      <c r="V39" s="1137"/>
      <c r="W39" s="4275" t="s">
        <v>1285</v>
      </c>
      <c r="X39" s="4275"/>
      <c r="Y39" s="4275"/>
      <c r="Z39" s="4275"/>
      <c r="AA39" s="4275"/>
      <c r="AB39" s="354"/>
      <c r="AC39" s="2085" t="s">
        <v>158</v>
      </c>
      <c r="AD39" s="2085"/>
      <c r="AE39" s="4271"/>
      <c r="AF39" s="2485"/>
      <c r="AG39" s="2485"/>
      <c r="AH39" s="2485"/>
      <c r="AI39" s="2485"/>
      <c r="AJ39" s="2485"/>
      <c r="AK39" s="2485"/>
      <c r="AL39" s="1241" t="s">
        <v>17</v>
      </c>
      <c r="AM39" s="16"/>
    </row>
    <row r="40" spans="1:43" ht="18" customHeight="1">
      <c r="A40" s="245"/>
      <c r="B40" s="17"/>
      <c r="D40" s="4272" t="s">
        <v>571</v>
      </c>
      <c r="E40" s="4273"/>
      <c r="F40" s="4274"/>
      <c r="G40" s="4274"/>
      <c r="H40" s="1239" t="s">
        <v>42</v>
      </c>
      <c r="I40" s="1240"/>
      <c r="J40" s="2138" t="s">
        <v>563</v>
      </c>
      <c r="K40" s="2138"/>
      <c r="L40" s="997" t="s">
        <v>124</v>
      </c>
      <c r="M40" s="1137"/>
      <c r="N40" s="2138" t="s">
        <v>564</v>
      </c>
      <c r="O40" s="2138"/>
      <c r="P40" s="997" t="s">
        <v>124</v>
      </c>
      <c r="Q40" s="1137"/>
      <c r="R40" s="2085" t="s">
        <v>1284</v>
      </c>
      <c r="S40" s="2085"/>
      <c r="T40" s="2085"/>
      <c r="U40" s="2085"/>
      <c r="V40" s="1137"/>
      <c r="W40" s="4275" t="s">
        <v>1285</v>
      </c>
      <c r="X40" s="4275"/>
      <c r="Y40" s="4275"/>
      <c r="Z40" s="4275"/>
      <c r="AA40" s="4275"/>
      <c r="AB40" s="354"/>
      <c r="AC40" s="2085" t="s">
        <v>158</v>
      </c>
      <c r="AD40" s="2085"/>
      <c r="AE40" s="4271"/>
      <c r="AF40" s="2485"/>
      <c r="AG40" s="2485"/>
      <c r="AH40" s="2485"/>
      <c r="AI40" s="2485"/>
      <c r="AJ40" s="2485"/>
      <c r="AK40" s="2485"/>
      <c r="AL40" s="1241" t="s">
        <v>17</v>
      </c>
      <c r="AM40" s="16"/>
      <c r="AQ40" s="1003"/>
    </row>
    <row r="41" spans="1:43" ht="18" customHeight="1">
      <c r="A41" s="245"/>
      <c r="B41" s="14"/>
      <c r="D41" s="4272" t="s">
        <v>572</v>
      </c>
      <c r="E41" s="4273"/>
      <c r="F41" s="4274"/>
      <c r="G41" s="4274"/>
      <c r="H41" s="1239" t="s">
        <v>42</v>
      </c>
      <c r="I41" s="1240"/>
      <c r="J41" s="2138" t="s">
        <v>563</v>
      </c>
      <c r="K41" s="2138"/>
      <c r="L41" s="997" t="s">
        <v>124</v>
      </c>
      <c r="M41" s="1137"/>
      <c r="N41" s="2138" t="s">
        <v>564</v>
      </c>
      <c r="O41" s="2138"/>
      <c r="P41" s="997" t="s">
        <v>124</v>
      </c>
      <c r="Q41" s="1137"/>
      <c r="R41" s="2085" t="s">
        <v>1284</v>
      </c>
      <c r="S41" s="2085"/>
      <c r="T41" s="2085"/>
      <c r="U41" s="2085"/>
      <c r="V41" s="1137"/>
      <c r="W41" s="4275" t="s">
        <v>1285</v>
      </c>
      <c r="X41" s="4275"/>
      <c r="Y41" s="4275"/>
      <c r="Z41" s="4275"/>
      <c r="AA41" s="4275"/>
      <c r="AB41" s="354"/>
      <c r="AC41" s="2085" t="s">
        <v>158</v>
      </c>
      <c r="AD41" s="2085"/>
      <c r="AE41" s="4271"/>
      <c r="AF41" s="2485"/>
      <c r="AG41" s="2485"/>
      <c r="AH41" s="2485"/>
      <c r="AI41" s="2485"/>
      <c r="AJ41" s="2485"/>
      <c r="AK41" s="2485"/>
      <c r="AL41" s="1241" t="s">
        <v>17</v>
      </c>
      <c r="AM41" s="13"/>
    </row>
    <row r="42" spans="1:43" ht="18" customHeight="1">
      <c r="A42" s="245"/>
      <c r="B42" s="14"/>
      <c r="D42" s="4272" t="s">
        <v>573</v>
      </c>
      <c r="E42" s="4273"/>
      <c r="F42" s="4274"/>
      <c r="G42" s="4274"/>
      <c r="H42" s="1239" t="s">
        <v>42</v>
      </c>
      <c r="I42" s="1240"/>
      <c r="J42" s="2138" t="s">
        <v>563</v>
      </c>
      <c r="K42" s="2138"/>
      <c r="L42" s="997" t="s">
        <v>124</v>
      </c>
      <c r="M42" s="1137"/>
      <c r="N42" s="2138" t="s">
        <v>564</v>
      </c>
      <c r="O42" s="2138"/>
      <c r="P42" s="997" t="s">
        <v>124</v>
      </c>
      <c r="Q42" s="1137"/>
      <c r="R42" s="2085" t="s">
        <v>1284</v>
      </c>
      <c r="S42" s="2085"/>
      <c r="T42" s="2085"/>
      <c r="U42" s="2085"/>
      <c r="V42" s="1137"/>
      <c r="W42" s="4275" t="s">
        <v>1285</v>
      </c>
      <c r="X42" s="4275"/>
      <c r="Y42" s="4275"/>
      <c r="Z42" s="4275"/>
      <c r="AA42" s="4275"/>
      <c r="AB42" s="1137"/>
      <c r="AC42" s="2085" t="s">
        <v>158</v>
      </c>
      <c r="AD42" s="2085"/>
      <c r="AE42" s="4271"/>
      <c r="AF42" s="2485"/>
      <c r="AG42" s="2485"/>
      <c r="AH42" s="2485"/>
      <c r="AI42" s="2485"/>
      <c r="AJ42" s="2485"/>
      <c r="AK42" s="2485"/>
      <c r="AL42" s="1241" t="s">
        <v>17</v>
      </c>
      <c r="AM42" s="13"/>
    </row>
    <row r="43" spans="1:43" ht="18" customHeight="1">
      <c r="A43" s="245"/>
      <c r="B43" s="14"/>
      <c r="D43" s="4272" t="s">
        <v>574</v>
      </c>
      <c r="E43" s="4273"/>
      <c r="F43" s="4274"/>
      <c r="G43" s="4274"/>
      <c r="H43" s="1239" t="s">
        <v>42</v>
      </c>
      <c r="I43" s="1240"/>
      <c r="J43" s="2138" t="s">
        <v>563</v>
      </c>
      <c r="K43" s="2138"/>
      <c r="L43" s="997" t="s">
        <v>124</v>
      </c>
      <c r="M43" s="1137"/>
      <c r="N43" s="2138" t="s">
        <v>564</v>
      </c>
      <c r="O43" s="2138"/>
      <c r="P43" s="997" t="s">
        <v>124</v>
      </c>
      <c r="Q43" s="1137"/>
      <c r="R43" s="2085" t="s">
        <v>1284</v>
      </c>
      <c r="S43" s="2085"/>
      <c r="T43" s="2085"/>
      <c r="U43" s="2085"/>
      <c r="V43" s="1137"/>
      <c r="W43" s="4275" t="s">
        <v>1285</v>
      </c>
      <c r="X43" s="4275"/>
      <c r="Y43" s="4275"/>
      <c r="Z43" s="4275"/>
      <c r="AA43" s="4275"/>
      <c r="AB43" s="1137"/>
      <c r="AC43" s="2085" t="s">
        <v>158</v>
      </c>
      <c r="AD43" s="2085"/>
      <c r="AE43" s="4271"/>
      <c r="AF43" s="2485"/>
      <c r="AG43" s="2485"/>
      <c r="AH43" s="2485"/>
      <c r="AI43" s="2485"/>
      <c r="AJ43" s="2485"/>
      <c r="AK43" s="2485"/>
      <c r="AL43" s="1241" t="s">
        <v>17</v>
      </c>
      <c r="AM43" s="13"/>
    </row>
    <row r="44" spans="1:43" ht="18" customHeight="1">
      <c r="A44" s="245"/>
      <c r="B44" s="14"/>
      <c r="D44" s="1861" t="s">
        <v>575</v>
      </c>
      <c r="E44" s="4268"/>
      <c r="F44" s="4269"/>
      <c r="G44" s="4269"/>
      <c r="H44" s="1242" t="s">
        <v>42</v>
      </c>
      <c r="I44" s="1095"/>
      <c r="J44" s="3995" t="s">
        <v>563</v>
      </c>
      <c r="K44" s="3995"/>
      <c r="L44" s="1143" t="s">
        <v>124</v>
      </c>
      <c r="M44" s="1142"/>
      <c r="N44" s="3995" t="s">
        <v>564</v>
      </c>
      <c r="O44" s="3995"/>
      <c r="P44" s="1143" t="s">
        <v>124</v>
      </c>
      <c r="Q44" s="1142"/>
      <c r="R44" s="4265" t="s">
        <v>1284</v>
      </c>
      <c r="S44" s="4265"/>
      <c r="T44" s="4265"/>
      <c r="U44" s="4265"/>
      <c r="V44" s="1142"/>
      <c r="W44" s="4270" t="s">
        <v>1285</v>
      </c>
      <c r="X44" s="4270"/>
      <c r="Y44" s="4270"/>
      <c r="Z44" s="4270"/>
      <c r="AA44" s="4270"/>
      <c r="AB44" s="1243"/>
      <c r="AC44" s="4265" t="s">
        <v>158</v>
      </c>
      <c r="AD44" s="4265"/>
      <c r="AE44" s="4266"/>
      <c r="AF44" s="4267"/>
      <c r="AG44" s="4267"/>
      <c r="AH44" s="4267"/>
      <c r="AI44" s="4267"/>
      <c r="AJ44" s="4267"/>
      <c r="AK44" s="4267"/>
      <c r="AL44" s="1060" t="s">
        <v>17</v>
      </c>
      <c r="AM44" s="13"/>
    </row>
    <row r="45" spans="1:43" ht="14.1" customHeight="1">
      <c r="A45" s="245"/>
      <c r="B45" s="14"/>
      <c r="E45" s="241" t="s">
        <v>146</v>
      </c>
      <c r="F45" s="1985" t="s">
        <v>1416</v>
      </c>
      <c r="G45" s="1985"/>
      <c r="H45" s="1985"/>
      <c r="I45" s="1985"/>
      <c r="J45" s="1985"/>
      <c r="K45" s="1985"/>
      <c r="L45" s="1985"/>
      <c r="M45" s="1985"/>
      <c r="N45" s="1985"/>
      <c r="O45" s="1985"/>
      <c r="P45" s="1985"/>
      <c r="Q45" s="1985"/>
      <c r="R45" s="1985"/>
      <c r="S45" s="1985"/>
      <c r="T45" s="1985"/>
      <c r="U45" s="1985"/>
      <c r="V45" s="1985"/>
      <c r="W45" s="1851"/>
      <c r="X45" s="1851"/>
      <c r="Y45" s="1851"/>
      <c r="AA45" s="978" t="s">
        <v>146</v>
      </c>
      <c r="AB45" s="2495" t="s">
        <v>1659</v>
      </c>
      <c r="AC45" s="2495"/>
      <c r="AD45" s="2495"/>
      <c r="AE45" s="2495"/>
      <c r="AF45" s="2495"/>
      <c r="AG45" s="2495"/>
      <c r="AH45" s="2495"/>
      <c r="AI45" s="2495"/>
      <c r="AJ45" s="2495"/>
      <c r="AK45" s="2495"/>
      <c r="AL45" s="2495"/>
      <c r="AM45" s="13"/>
    </row>
    <row r="46" spans="1:43" ht="14.1" customHeight="1">
      <c r="A46" s="245"/>
      <c r="B46" s="14"/>
      <c r="AA46" s="978"/>
      <c r="AB46" s="2140"/>
      <c r="AC46" s="2140"/>
      <c r="AD46" s="2140"/>
      <c r="AE46" s="2140"/>
      <c r="AF46" s="2140"/>
      <c r="AG46" s="2140"/>
      <c r="AH46" s="2140"/>
      <c r="AI46" s="2140"/>
      <c r="AJ46" s="2140"/>
      <c r="AK46" s="2140"/>
      <c r="AL46" s="2140"/>
      <c r="AM46" s="13"/>
    </row>
    <row r="47" spans="1:43" ht="14.1" customHeight="1">
      <c r="A47" s="245"/>
      <c r="B47" s="14"/>
      <c r="D47" s="228" t="s">
        <v>36</v>
      </c>
      <c r="E47" s="1632" t="s">
        <v>1125</v>
      </c>
      <c r="F47" s="1632"/>
      <c r="G47" s="1632"/>
      <c r="H47" s="1632"/>
      <c r="I47" s="1632"/>
      <c r="J47" s="1632"/>
      <c r="K47" s="1632"/>
      <c r="L47" s="1632"/>
      <c r="M47" s="1632"/>
      <c r="N47" s="1632"/>
      <c r="O47" s="1632"/>
      <c r="P47" s="1632"/>
      <c r="Q47" s="1632"/>
      <c r="R47" s="1632"/>
      <c r="S47" s="1632"/>
      <c r="T47" s="1632"/>
      <c r="U47" s="1632"/>
      <c r="V47" s="1632"/>
      <c r="W47" s="1632"/>
      <c r="X47" s="1632"/>
      <c r="Y47" s="1632"/>
      <c r="AA47" s="978"/>
      <c r="AB47" s="2140"/>
      <c r="AC47" s="2140"/>
      <c r="AD47" s="2140"/>
      <c r="AE47" s="2140"/>
      <c r="AF47" s="2140"/>
      <c r="AG47" s="2140"/>
      <c r="AH47" s="2140"/>
      <c r="AI47" s="2140"/>
      <c r="AJ47" s="2140"/>
      <c r="AK47" s="2140"/>
      <c r="AL47" s="2140"/>
      <c r="AM47" s="41"/>
    </row>
    <row r="48" spans="1:43" ht="14.1" customHeight="1">
      <c r="A48" s="245"/>
      <c r="B48" s="17"/>
      <c r="D48" s="228"/>
      <c r="E48" s="245"/>
      <c r="F48" s="245"/>
      <c r="G48" s="245"/>
      <c r="H48" s="245"/>
      <c r="I48" s="245"/>
      <c r="J48" s="245"/>
      <c r="K48" s="245"/>
      <c r="L48" s="245"/>
      <c r="M48" s="245"/>
      <c r="N48" s="245"/>
      <c r="O48" s="245"/>
      <c r="P48" s="245"/>
      <c r="Q48" s="245"/>
      <c r="R48" s="245"/>
      <c r="S48" s="245"/>
      <c r="T48" s="245"/>
      <c r="U48" s="245"/>
      <c r="V48" s="245"/>
      <c r="W48" s="245"/>
      <c r="X48" s="245"/>
      <c r="Y48" s="245"/>
      <c r="AA48" s="978"/>
      <c r="AB48" s="1003"/>
      <c r="AC48" s="1003"/>
      <c r="AD48" s="1003"/>
      <c r="AE48" s="1003"/>
      <c r="AF48" s="1003"/>
      <c r="AG48" s="1003"/>
      <c r="AH48" s="1003"/>
      <c r="AI48" s="1003"/>
      <c r="AJ48" s="1003"/>
      <c r="AK48" s="1003"/>
      <c r="AL48" s="1003"/>
      <c r="AM48" s="13"/>
    </row>
    <row r="49" spans="1:39" ht="14.1" customHeight="1">
      <c r="A49" s="245"/>
      <c r="B49" s="17"/>
      <c r="D49" s="228" t="s">
        <v>33</v>
      </c>
      <c r="E49" s="1632" t="s">
        <v>1417</v>
      </c>
      <c r="F49" s="1632"/>
      <c r="G49" s="1632"/>
      <c r="H49" s="1632"/>
      <c r="I49" s="1632"/>
      <c r="J49" s="1632"/>
      <c r="K49" s="1632"/>
      <c r="L49" s="1632"/>
      <c r="M49" s="1632"/>
      <c r="N49" s="1632"/>
      <c r="O49" s="1632"/>
      <c r="P49" s="1632"/>
      <c r="Q49" s="1632"/>
      <c r="R49" s="1632"/>
      <c r="S49" s="1632"/>
      <c r="T49" s="1632"/>
      <c r="U49" s="1632"/>
      <c r="V49" s="1632"/>
      <c r="W49" s="1632"/>
      <c r="X49" s="1632"/>
      <c r="AA49" s="239" t="s">
        <v>499</v>
      </c>
      <c r="AB49" s="1638" t="s">
        <v>303</v>
      </c>
      <c r="AC49" s="1638"/>
      <c r="AD49" s="1638"/>
      <c r="AE49" s="1638"/>
      <c r="AF49" s="1638"/>
      <c r="AG49" s="1638"/>
      <c r="AH49" s="1638"/>
      <c r="AI49" s="1638"/>
      <c r="AJ49" s="1638"/>
      <c r="AK49" s="1638"/>
      <c r="AL49" s="1638"/>
      <c r="AM49" s="13"/>
    </row>
    <row r="50" spans="1:39" ht="14.1" customHeight="1">
      <c r="A50" s="245"/>
      <c r="B50" s="17"/>
      <c r="D50" s="936"/>
      <c r="E50" s="936"/>
      <c r="F50" s="936"/>
      <c r="G50" s="936"/>
      <c r="H50" s="936"/>
      <c r="I50" s="936"/>
      <c r="J50" s="936"/>
      <c r="K50" s="936"/>
      <c r="L50" s="936"/>
      <c r="M50" s="936"/>
      <c r="N50" s="936"/>
      <c r="O50" s="936"/>
      <c r="P50" s="936"/>
      <c r="Q50" s="936"/>
      <c r="R50" s="936"/>
      <c r="S50" s="936"/>
      <c r="T50" s="936"/>
      <c r="U50" s="936"/>
      <c r="V50" s="936"/>
      <c r="W50" s="936"/>
      <c r="X50" s="936"/>
      <c r="Y50" s="936"/>
      <c r="AA50" s="9"/>
      <c r="AB50" s="1638"/>
      <c r="AC50" s="1638"/>
      <c r="AD50" s="1638"/>
      <c r="AE50" s="1638"/>
      <c r="AF50" s="1638"/>
      <c r="AG50" s="1638"/>
      <c r="AH50" s="1638"/>
      <c r="AI50" s="1638"/>
      <c r="AJ50" s="1638"/>
      <c r="AK50" s="1638"/>
      <c r="AL50" s="1638"/>
      <c r="AM50" s="13"/>
    </row>
    <row r="51" spans="1:39" ht="14.1" customHeight="1">
      <c r="A51" s="245"/>
      <c r="B51" s="17"/>
      <c r="AA51" s="11"/>
      <c r="AM51" s="16"/>
    </row>
    <row r="52" spans="1:39" ht="14.1" customHeight="1">
      <c r="A52" s="245"/>
      <c r="B52" s="4128" t="s">
        <v>704</v>
      </c>
      <c r="C52" s="4129"/>
      <c r="D52" s="2045" t="s">
        <v>602</v>
      </c>
      <c r="E52" s="2045"/>
      <c r="F52" s="2045"/>
      <c r="G52" s="2045"/>
      <c r="H52" s="2045"/>
      <c r="I52" s="2045"/>
      <c r="J52" s="2045"/>
      <c r="K52" s="2045"/>
      <c r="L52" s="2045"/>
      <c r="M52" s="2045"/>
      <c r="N52" s="2045"/>
      <c r="O52" s="2045"/>
      <c r="P52" s="2045"/>
      <c r="Q52" s="2045"/>
      <c r="R52" s="2045"/>
      <c r="S52" s="2045"/>
      <c r="T52" s="2045"/>
      <c r="U52" s="2045"/>
      <c r="V52" s="2045"/>
      <c r="W52" s="2045"/>
      <c r="X52" s="2045"/>
      <c r="Y52" s="2045"/>
      <c r="AA52" s="239" t="s">
        <v>15</v>
      </c>
      <c r="AB52" s="3970" t="s">
        <v>1502</v>
      </c>
      <c r="AC52" s="3970"/>
      <c r="AD52" s="3970"/>
      <c r="AE52" s="3970"/>
      <c r="AF52" s="3970"/>
      <c r="AG52" s="3970"/>
      <c r="AH52" s="3970"/>
      <c r="AI52" s="3970"/>
      <c r="AJ52" s="3970"/>
      <c r="AK52" s="3970"/>
      <c r="AL52" s="3970"/>
      <c r="AM52" s="13"/>
    </row>
    <row r="53" spans="1:39" ht="14.1" customHeight="1">
      <c r="A53" s="245"/>
      <c r="B53" s="40"/>
      <c r="F53" s="245"/>
      <c r="H53" s="245"/>
      <c r="I53" s="245"/>
      <c r="K53" s="245"/>
      <c r="Q53" s="245"/>
      <c r="R53" s="257"/>
      <c r="S53" s="257"/>
      <c r="T53" s="1"/>
      <c r="U53" s="263"/>
      <c r="V53" s="263"/>
      <c r="W53" s="245"/>
      <c r="X53" s="245"/>
      <c r="AA53" s="11"/>
      <c r="AB53" s="254"/>
      <c r="AC53" s="254"/>
      <c r="AD53" s="254"/>
      <c r="AE53" s="254"/>
      <c r="AF53" s="254"/>
      <c r="AG53" s="254"/>
      <c r="AH53" s="254"/>
      <c r="AI53" s="254"/>
      <c r="AJ53" s="254"/>
      <c r="AK53" s="254"/>
      <c r="AL53" s="254"/>
      <c r="AM53" s="13"/>
    </row>
    <row r="54" spans="1:39" ht="14.1" customHeight="1">
      <c r="A54" s="245"/>
      <c r="B54" s="14"/>
      <c r="AA54" s="11"/>
      <c r="AM54" s="16"/>
    </row>
    <row r="55" spans="1:39" ht="14.1" customHeight="1">
      <c r="A55" s="245"/>
      <c r="B55" s="4128" t="s">
        <v>615</v>
      </c>
      <c r="C55" s="4264"/>
      <c r="D55" s="1641" t="s">
        <v>604</v>
      </c>
      <c r="E55" s="1641"/>
      <c r="F55" s="1641"/>
      <c r="G55" s="1641"/>
      <c r="H55" s="1641"/>
      <c r="I55" s="1641"/>
      <c r="J55" s="1641"/>
      <c r="K55" s="1641"/>
      <c r="L55" s="1641"/>
      <c r="M55" s="1641"/>
      <c r="N55" s="1641"/>
      <c r="O55" s="1641"/>
      <c r="P55" s="1641"/>
      <c r="Q55" s="1641"/>
      <c r="R55" s="1641"/>
      <c r="S55" s="1641"/>
      <c r="T55" s="1641"/>
      <c r="U55" s="1641"/>
      <c r="V55" s="1641"/>
      <c r="W55" s="1641"/>
      <c r="X55" s="1641"/>
      <c r="Y55" s="1641"/>
      <c r="AA55" s="11"/>
      <c r="AM55" s="25"/>
    </row>
    <row r="56" spans="1:39" ht="14.1" customHeight="1">
      <c r="A56" s="245"/>
      <c r="B56" s="14"/>
      <c r="C56" s="245" t="s">
        <v>16</v>
      </c>
      <c r="D56" s="1641"/>
      <c r="E56" s="1641"/>
      <c r="F56" s="1641"/>
      <c r="G56" s="1641"/>
      <c r="H56" s="1641"/>
      <c r="I56" s="1641"/>
      <c r="J56" s="1641"/>
      <c r="K56" s="1641"/>
      <c r="L56" s="1641"/>
      <c r="M56" s="1641"/>
      <c r="N56" s="1641"/>
      <c r="O56" s="1641"/>
      <c r="P56" s="1641"/>
      <c r="Q56" s="1641"/>
      <c r="R56" s="1641"/>
      <c r="S56" s="1641"/>
      <c r="T56" s="1641"/>
      <c r="U56" s="1641"/>
      <c r="V56" s="1641"/>
      <c r="W56" s="1641"/>
      <c r="X56" s="1641"/>
      <c r="Y56" s="1641"/>
      <c r="AA56" s="11"/>
      <c r="AM56" s="25"/>
    </row>
    <row r="57" spans="1:39" ht="14.1" customHeight="1">
      <c r="A57" s="245"/>
      <c r="B57" s="14"/>
      <c r="C57" s="12" t="s">
        <v>16</v>
      </c>
      <c r="D57" s="1641"/>
      <c r="E57" s="1641"/>
      <c r="F57" s="1641"/>
      <c r="G57" s="1641"/>
      <c r="H57" s="1641"/>
      <c r="I57" s="1641"/>
      <c r="J57" s="1641"/>
      <c r="K57" s="1641"/>
      <c r="L57" s="1641"/>
      <c r="M57" s="1641"/>
      <c r="N57" s="1641"/>
      <c r="O57" s="1641"/>
      <c r="P57" s="1641"/>
      <c r="Q57" s="1641"/>
      <c r="R57" s="1641"/>
      <c r="S57" s="1641"/>
      <c r="T57" s="1641"/>
      <c r="U57" s="1641"/>
      <c r="V57" s="1641"/>
      <c r="W57" s="1641"/>
      <c r="X57" s="1641"/>
      <c r="Y57" s="1641"/>
      <c r="AA57" s="11"/>
      <c r="AM57" s="25"/>
    </row>
    <row r="58" spans="1:39" ht="14.1" customHeight="1">
      <c r="A58" s="245"/>
      <c r="B58" s="17"/>
      <c r="AA58" s="11"/>
      <c r="AM58" s="25"/>
    </row>
    <row r="59" spans="1:39" ht="5.25" customHeight="1" thickBot="1">
      <c r="B59" s="161"/>
      <c r="C59" s="1169"/>
      <c r="D59" s="8"/>
      <c r="E59" s="8"/>
      <c r="F59" s="1149"/>
      <c r="G59" s="1149"/>
      <c r="H59" s="1149"/>
      <c r="I59" s="1149"/>
      <c r="J59" s="1149"/>
      <c r="K59" s="1149"/>
      <c r="L59" s="1149"/>
      <c r="M59" s="1149"/>
      <c r="N59" s="1149"/>
      <c r="O59" s="1149"/>
      <c r="P59" s="8"/>
      <c r="Q59" s="8"/>
      <c r="R59" s="8"/>
      <c r="S59" s="358"/>
      <c r="T59" s="8"/>
      <c r="U59" s="8"/>
      <c r="V59" s="359"/>
      <c r="W59" s="8"/>
      <c r="X59" s="8"/>
      <c r="Y59" s="8"/>
      <c r="Z59" s="8"/>
      <c r="AA59" s="162"/>
      <c r="AB59" s="8"/>
      <c r="AC59" s="8"/>
      <c r="AD59" s="8"/>
      <c r="AE59" s="8"/>
      <c r="AF59" s="8"/>
      <c r="AG59" s="8"/>
      <c r="AH59" s="8"/>
      <c r="AI59" s="8"/>
      <c r="AJ59" s="8"/>
      <c r="AK59" s="8"/>
      <c r="AL59" s="8"/>
      <c r="AM59" s="607"/>
    </row>
  </sheetData>
  <sheetProtection algorithmName="SHA-512" hashValue="JVtnUxHQ3LQAb9jnWlXsoSZqUlkzJWhcGEn5/7Z6xE2po2AZ9oDZaaabBDnXISrgyirjHfdb5fF9Oj3r34//8g==" saltValue="nB595K9kcuoXFBsXERUUXg==" spinCount="100000" sheet="1" objects="1" scenarios="1"/>
  <mergeCells count="149">
    <mergeCell ref="A1:AM1"/>
    <mergeCell ref="B3:Z3"/>
    <mergeCell ref="AA3:AM3"/>
    <mergeCell ref="B5:C5"/>
    <mergeCell ref="D5:X5"/>
    <mergeCell ref="B6:C6"/>
    <mergeCell ref="D6:X6"/>
    <mergeCell ref="AB6:AL6"/>
    <mergeCell ref="B12:C12"/>
    <mergeCell ref="D12:X12"/>
    <mergeCell ref="B14:C14"/>
    <mergeCell ref="D14:X14"/>
    <mergeCell ref="AB14:AL15"/>
    <mergeCell ref="G15:K15"/>
    <mergeCell ref="L15:N15"/>
    <mergeCell ref="G7:K7"/>
    <mergeCell ref="L7:N7"/>
    <mergeCell ref="AB7:AL7"/>
    <mergeCell ref="E9:X9"/>
    <mergeCell ref="AB9:AL11"/>
    <mergeCell ref="E10:F10"/>
    <mergeCell ref="G10:N10"/>
    <mergeCell ref="P10:Q10"/>
    <mergeCell ref="R10:Y10"/>
    <mergeCell ref="E21:I21"/>
    <mergeCell ref="AB21:AL22"/>
    <mergeCell ref="E22:Y23"/>
    <mergeCell ref="B25:C25"/>
    <mergeCell ref="D25:U25"/>
    <mergeCell ref="W25:X25"/>
    <mergeCell ref="AB25:AL27"/>
    <mergeCell ref="E27:Y27"/>
    <mergeCell ref="B17:C17"/>
    <mergeCell ref="D17:R17"/>
    <mergeCell ref="W17:X17"/>
    <mergeCell ref="AB17:AL18"/>
    <mergeCell ref="E19:Y19"/>
    <mergeCell ref="AB19:AL20"/>
    <mergeCell ref="B30:C30"/>
    <mergeCell ref="D30:W30"/>
    <mergeCell ref="D31:AM31"/>
    <mergeCell ref="D32:H32"/>
    <mergeCell ref="I32:AL32"/>
    <mergeCell ref="D33:E33"/>
    <mergeCell ref="F33:G33"/>
    <mergeCell ref="J33:K33"/>
    <mergeCell ref="N33:O33"/>
    <mergeCell ref="R33:U33"/>
    <mergeCell ref="W33:AA33"/>
    <mergeCell ref="AC33:AE33"/>
    <mergeCell ref="AF33:AK33"/>
    <mergeCell ref="D34:E34"/>
    <mergeCell ref="F34:G34"/>
    <mergeCell ref="J34:K34"/>
    <mergeCell ref="N34:O34"/>
    <mergeCell ref="R34:U34"/>
    <mergeCell ref="W34:AA34"/>
    <mergeCell ref="AC34:AE34"/>
    <mergeCell ref="AF34:AK34"/>
    <mergeCell ref="D35:E35"/>
    <mergeCell ref="F35:G35"/>
    <mergeCell ref="J35:K35"/>
    <mergeCell ref="N35:O35"/>
    <mergeCell ref="R35:U35"/>
    <mergeCell ref="W35:AA35"/>
    <mergeCell ref="AC35:AE35"/>
    <mergeCell ref="AF35:AK35"/>
    <mergeCell ref="AC36:AE36"/>
    <mergeCell ref="AF36:AK36"/>
    <mergeCell ref="D37:E37"/>
    <mergeCell ref="F37:G37"/>
    <mergeCell ref="J37:K37"/>
    <mergeCell ref="N37:O37"/>
    <mergeCell ref="R37:U37"/>
    <mergeCell ref="W37:AA37"/>
    <mergeCell ref="AC37:AE37"/>
    <mergeCell ref="AF37:AK37"/>
    <mergeCell ref="D36:E36"/>
    <mergeCell ref="F36:G36"/>
    <mergeCell ref="J36:K36"/>
    <mergeCell ref="N36:O36"/>
    <mergeCell ref="R36:U36"/>
    <mergeCell ref="W36:AA36"/>
    <mergeCell ref="AC38:AE38"/>
    <mergeCell ref="AF38:AK38"/>
    <mergeCell ref="D39:E39"/>
    <mergeCell ref="F39:G39"/>
    <mergeCell ref="J39:K39"/>
    <mergeCell ref="N39:O39"/>
    <mergeCell ref="R39:U39"/>
    <mergeCell ref="W39:AA39"/>
    <mergeCell ref="AC39:AE39"/>
    <mergeCell ref="AF39:AK39"/>
    <mergeCell ref="D38:E38"/>
    <mergeCell ref="F38:G38"/>
    <mergeCell ref="J38:K38"/>
    <mergeCell ref="N38:O38"/>
    <mergeCell ref="R38:U38"/>
    <mergeCell ref="W38:AA38"/>
    <mergeCell ref="AC40:AE40"/>
    <mergeCell ref="AF40:AK40"/>
    <mergeCell ref="D41:E41"/>
    <mergeCell ref="F41:G41"/>
    <mergeCell ref="J41:K41"/>
    <mergeCell ref="N41:O41"/>
    <mergeCell ref="R41:U41"/>
    <mergeCell ref="W41:AA41"/>
    <mergeCell ref="AC41:AE41"/>
    <mergeCell ref="AF41:AK41"/>
    <mergeCell ref="D40:E40"/>
    <mergeCell ref="F40:G40"/>
    <mergeCell ref="J40:K40"/>
    <mergeCell ref="N40:O40"/>
    <mergeCell ref="R40:U40"/>
    <mergeCell ref="W40:AA40"/>
    <mergeCell ref="AC42:AE42"/>
    <mergeCell ref="AF42:AK42"/>
    <mergeCell ref="D43:E43"/>
    <mergeCell ref="F43:G43"/>
    <mergeCell ref="J43:K43"/>
    <mergeCell ref="N43:O43"/>
    <mergeCell ref="R43:U43"/>
    <mergeCell ref="W43:AA43"/>
    <mergeCell ref="AC43:AE43"/>
    <mergeCell ref="AF43:AK43"/>
    <mergeCell ref="D42:E42"/>
    <mergeCell ref="F42:G42"/>
    <mergeCell ref="J42:K42"/>
    <mergeCell ref="N42:O42"/>
    <mergeCell ref="R42:U42"/>
    <mergeCell ref="W42:AA42"/>
    <mergeCell ref="B52:C52"/>
    <mergeCell ref="D52:Y52"/>
    <mergeCell ref="AB52:AL52"/>
    <mergeCell ref="B55:C55"/>
    <mergeCell ref="D55:Y57"/>
    <mergeCell ref="AC44:AE44"/>
    <mergeCell ref="AF44:AK44"/>
    <mergeCell ref="F45:Y45"/>
    <mergeCell ref="E47:Y47"/>
    <mergeCell ref="E49:X49"/>
    <mergeCell ref="AB49:AL50"/>
    <mergeCell ref="D44:E44"/>
    <mergeCell ref="F44:G44"/>
    <mergeCell ref="J44:K44"/>
    <mergeCell ref="N44:O44"/>
    <mergeCell ref="R44:U44"/>
    <mergeCell ref="W44:AA44"/>
    <mergeCell ref="AB45:AL47"/>
  </mergeCells>
  <phoneticPr fontId="4"/>
  <conditionalFormatting sqref="E22 F33:G44 AF33:AF44">
    <cfRule type="containsBlanks" dxfId="17" priority="2">
      <formula>LEN(TRIM(E22))=0</formula>
    </cfRule>
  </conditionalFormatting>
  <conditionalFormatting sqref="G10">
    <cfRule type="containsBlanks" dxfId="16" priority="4">
      <formula>LEN(TRIM(G10))=0</formula>
    </cfRule>
  </conditionalFormatting>
  <conditionalFormatting sqref="L7:N7 P7 R7 R10">
    <cfRule type="containsBlanks" dxfId="15" priority="6">
      <formula>LEN(TRIM(L7))=0</formula>
    </cfRule>
  </conditionalFormatting>
  <conditionalFormatting sqref="L15:N15 P15 R15">
    <cfRule type="containsBlanks" dxfId="14" priority="5">
      <formula>LEN(TRIM(L15))=0</formula>
    </cfRule>
  </conditionalFormatting>
  <conditionalFormatting sqref="W17:X17">
    <cfRule type="containsBlanks" dxfId="13" priority="1">
      <formula>LEN(TRIM(W17))=0</formula>
    </cfRule>
  </conditionalFormatting>
  <conditionalFormatting sqref="W25:X25">
    <cfRule type="containsBlanks" dxfId="12" priority="3">
      <formula>LEN(TRIM(W25))=0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9265" r:id="rId4" name="Check Box 1">
              <controlPr defaultSize="0" autoFill="0" autoLine="0" autoPict="0">
                <anchor moveWithCells="1">
                  <from>
                    <xdr:col>18</xdr:col>
                    <xdr:colOff>0</xdr:colOff>
                    <xdr:row>48</xdr:row>
                    <xdr:rowOff>133350</xdr:rowOff>
                  </from>
                  <to>
                    <xdr:col>21</xdr:col>
                    <xdr:colOff>133350</xdr:colOff>
                    <xdr:row>50</xdr:row>
                    <xdr:rowOff>0</xdr:rowOff>
                  </to>
                </anchor>
              </controlPr>
            </control>
          </mc:Choice>
        </mc:AlternateContent>
        <mc:AlternateContent xmlns:mc="http://schemas.openxmlformats.org/markup-compatibility/2006">
          <mc:Choice Requires="x14">
            <control shapeId="1419266" r:id="rId5" name="Check Box 2">
              <controlPr defaultSize="0" autoFill="0" autoLine="0" autoPict="0">
                <anchor moveWithCells="1">
                  <from>
                    <xdr:col>21</xdr:col>
                    <xdr:colOff>9525</xdr:colOff>
                    <xdr:row>48</xdr:row>
                    <xdr:rowOff>133350</xdr:rowOff>
                  </from>
                  <to>
                    <xdr:col>24</xdr:col>
                    <xdr:colOff>152400</xdr:colOff>
                    <xdr:row>50</xdr:row>
                    <xdr:rowOff>0</xdr:rowOff>
                  </to>
                </anchor>
              </controlPr>
            </control>
          </mc:Choice>
        </mc:AlternateContent>
        <mc:AlternateContent xmlns:mc="http://schemas.openxmlformats.org/markup-compatibility/2006">
          <mc:Choice Requires="x14">
            <control shapeId="1419267" r:id="rId6" name="Check Box 3">
              <controlPr defaultSize="0" autoFill="0" autoLine="0" autoPict="0">
                <anchor moveWithCells="1">
                  <from>
                    <xdr:col>18</xdr:col>
                    <xdr:colOff>0</xdr:colOff>
                    <xdr:row>17</xdr:row>
                    <xdr:rowOff>142875</xdr:rowOff>
                  </from>
                  <to>
                    <xdr:col>21</xdr:col>
                    <xdr:colOff>133350</xdr:colOff>
                    <xdr:row>19</xdr:row>
                    <xdr:rowOff>9525</xdr:rowOff>
                  </to>
                </anchor>
              </controlPr>
            </control>
          </mc:Choice>
        </mc:AlternateContent>
        <mc:AlternateContent xmlns:mc="http://schemas.openxmlformats.org/markup-compatibility/2006">
          <mc:Choice Requires="x14">
            <control shapeId="1419268" r:id="rId7" name="Check Box 4">
              <controlPr defaultSize="0" autoFill="0" autoLine="0" autoPict="0">
                <anchor moveWithCells="1">
                  <from>
                    <xdr:col>21</xdr:col>
                    <xdr:colOff>9525</xdr:colOff>
                    <xdr:row>17</xdr:row>
                    <xdr:rowOff>142875</xdr:rowOff>
                  </from>
                  <to>
                    <xdr:col>24</xdr:col>
                    <xdr:colOff>152400</xdr:colOff>
                    <xdr:row>19</xdr:row>
                    <xdr:rowOff>9525</xdr:rowOff>
                  </to>
                </anchor>
              </controlPr>
            </control>
          </mc:Choice>
        </mc:AlternateContent>
        <mc:AlternateContent xmlns:mc="http://schemas.openxmlformats.org/markup-compatibility/2006">
          <mc:Choice Requires="x14">
            <control shapeId="1419269" r:id="rId8" name="Check Box 5">
              <controlPr defaultSize="0" autoFill="0" autoLine="0" autoPict="0">
                <anchor moveWithCells="1">
                  <from>
                    <xdr:col>18</xdr:col>
                    <xdr:colOff>28575</xdr:colOff>
                    <xdr:row>27</xdr:row>
                    <xdr:rowOff>19050</xdr:rowOff>
                  </from>
                  <to>
                    <xdr:col>21</xdr:col>
                    <xdr:colOff>152400</xdr:colOff>
                    <xdr:row>28</xdr:row>
                    <xdr:rowOff>19050</xdr:rowOff>
                  </to>
                </anchor>
              </controlPr>
            </control>
          </mc:Choice>
        </mc:AlternateContent>
        <mc:AlternateContent xmlns:mc="http://schemas.openxmlformats.org/markup-compatibility/2006">
          <mc:Choice Requires="x14">
            <control shapeId="1419270" r:id="rId9" name="Check Box 6">
              <controlPr defaultSize="0" autoFill="0" autoLine="0" autoPict="0">
                <anchor moveWithCells="1">
                  <from>
                    <xdr:col>21</xdr:col>
                    <xdr:colOff>76200</xdr:colOff>
                    <xdr:row>26</xdr:row>
                    <xdr:rowOff>142875</xdr:rowOff>
                  </from>
                  <to>
                    <xdr:col>26</xdr:col>
                    <xdr:colOff>9525</xdr:colOff>
                    <xdr:row>28</xdr:row>
                    <xdr:rowOff>28575</xdr:rowOff>
                  </to>
                </anchor>
              </controlPr>
            </control>
          </mc:Choice>
        </mc:AlternateContent>
        <mc:AlternateContent xmlns:mc="http://schemas.openxmlformats.org/markup-compatibility/2006">
          <mc:Choice Requires="x14">
            <control shapeId="1419271" r:id="rId10" name="Check Box 7">
              <controlPr defaultSize="0" autoFill="0" autoLine="0" autoPict="0">
                <anchor moveWithCells="1">
                  <from>
                    <xdr:col>14</xdr:col>
                    <xdr:colOff>171450</xdr:colOff>
                    <xdr:row>27</xdr:row>
                    <xdr:rowOff>19050</xdr:rowOff>
                  </from>
                  <to>
                    <xdr:col>18</xdr:col>
                    <xdr:colOff>114300</xdr:colOff>
                    <xdr:row>28</xdr:row>
                    <xdr:rowOff>19050</xdr:rowOff>
                  </to>
                </anchor>
              </controlPr>
            </control>
          </mc:Choice>
        </mc:AlternateContent>
        <mc:AlternateContent xmlns:mc="http://schemas.openxmlformats.org/markup-compatibility/2006">
          <mc:Choice Requires="x14">
            <control shapeId="1419272" r:id="rId11"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1419273" r:id="rId12" name="Check Box 6">
              <controlPr defaultSize="0" autoFill="0" autoLine="0" autoPict="0">
                <anchor moveWithCells="1">
                  <from>
                    <xdr:col>21</xdr:col>
                    <xdr:colOff>47625</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1419274" r:id="rId13" name="Check Box 10">
              <controlPr defaultSize="0" autoFill="0" autoLine="0" autoPict="0">
                <anchor moveWithCells="1">
                  <from>
                    <xdr:col>3</xdr:col>
                    <xdr:colOff>28575</xdr:colOff>
                    <xdr:row>14</xdr:row>
                    <xdr:rowOff>0</xdr:rowOff>
                  </from>
                  <to>
                    <xdr:col>5</xdr:col>
                    <xdr:colOff>152400</xdr:colOff>
                    <xdr:row>15</xdr:row>
                    <xdr:rowOff>38100</xdr:rowOff>
                  </to>
                </anchor>
              </controlPr>
            </control>
          </mc:Choice>
        </mc:AlternateContent>
        <mc:AlternateContent xmlns:mc="http://schemas.openxmlformats.org/markup-compatibility/2006">
          <mc:Choice Requires="x14">
            <control shapeId="1419275" r:id="rId14" name="Check Box 11">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419276" r:id="rId15" name="Check Box 12">
              <controlPr defaultSize="0" autoFill="0" autoLine="0" autoPict="0">
                <anchor moveWithCells="1">
                  <from>
                    <xdr:col>18</xdr:col>
                    <xdr:colOff>0</xdr:colOff>
                    <xdr:row>10</xdr:row>
                    <xdr:rowOff>161925</xdr:rowOff>
                  </from>
                  <to>
                    <xdr:col>21</xdr:col>
                    <xdr:colOff>133350</xdr:colOff>
                    <xdr:row>12</xdr:row>
                    <xdr:rowOff>28575</xdr:rowOff>
                  </to>
                </anchor>
              </controlPr>
            </control>
          </mc:Choice>
        </mc:AlternateContent>
        <mc:AlternateContent xmlns:mc="http://schemas.openxmlformats.org/markup-compatibility/2006">
          <mc:Choice Requires="x14">
            <control shapeId="1419277" r:id="rId16" name="Check Box 13">
              <controlPr defaultSize="0" autoFill="0" autoLine="0" autoPict="0">
                <anchor moveWithCells="1">
                  <from>
                    <xdr:col>21</xdr:col>
                    <xdr:colOff>9525</xdr:colOff>
                    <xdr:row>10</xdr:row>
                    <xdr:rowOff>161925</xdr:rowOff>
                  </from>
                  <to>
                    <xdr:col>24</xdr:col>
                    <xdr:colOff>152400</xdr:colOff>
                    <xdr:row>12</xdr:row>
                    <xdr:rowOff>28575</xdr:rowOff>
                  </to>
                </anchor>
              </controlPr>
            </control>
          </mc:Choice>
        </mc:AlternateContent>
        <mc:AlternateContent xmlns:mc="http://schemas.openxmlformats.org/markup-compatibility/2006">
          <mc:Choice Requires="x14">
            <control shapeId="1419278" r:id="rId17" name="Check Box 14">
              <controlPr defaultSize="0" autoFill="0" autoLine="0" autoPict="0">
                <anchor moveWithCells="1">
                  <from>
                    <xdr:col>18</xdr:col>
                    <xdr:colOff>0</xdr:colOff>
                    <xdr:row>45</xdr:row>
                    <xdr:rowOff>133350</xdr:rowOff>
                  </from>
                  <to>
                    <xdr:col>21</xdr:col>
                    <xdr:colOff>133350</xdr:colOff>
                    <xdr:row>47</xdr:row>
                    <xdr:rowOff>9525</xdr:rowOff>
                  </to>
                </anchor>
              </controlPr>
            </control>
          </mc:Choice>
        </mc:AlternateContent>
        <mc:AlternateContent xmlns:mc="http://schemas.openxmlformats.org/markup-compatibility/2006">
          <mc:Choice Requires="x14">
            <control shapeId="1419279" r:id="rId18" name="Check Box 15">
              <controlPr defaultSize="0" autoFill="0" autoLine="0" autoPict="0">
                <anchor moveWithCells="1">
                  <from>
                    <xdr:col>21</xdr:col>
                    <xdr:colOff>9525</xdr:colOff>
                    <xdr:row>45</xdr:row>
                    <xdr:rowOff>133350</xdr:rowOff>
                  </from>
                  <to>
                    <xdr:col>24</xdr:col>
                    <xdr:colOff>152400</xdr:colOff>
                    <xdr:row>47</xdr:row>
                    <xdr:rowOff>9525</xdr:rowOff>
                  </to>
                </anchor>
              </controlPr>
            </control>
          </mc:Choice>
        </mc:AlternateContent>
        <mc:AlternateContent xmlns:mc="http://schemas.openxmlformats.org/markup-compatibility/2006">
          <mc:Choice Requires="x14">
            <control shapeId="1419280" r:id="rId19" name="Check Box 10">
              <controlPr defaultSize="0" autoFill="0" autoLine="0" autoPict="0">
                <anchor moveWithCells="1">
                  <from>
                    <xdr:col>7</xdr:col>
                    <xdr:colOff>171450</xdr:colOff>
                    <xdr:row>32</xdr:row>
                    <xdr:rowOff>9525</xdr:rowOff>
                  </from>
                  <to>
                    <xdr:col>9</xdr:col>
                    <xdr:colOff>9525</xdr:colOff>
                    <xdr:row>32</xdr:row>
                    <xdr:rowOff>200025</xdr:rowOff>
                  </to>
                </anchor>
              </controlPr>
            </control>
          </mc:Choice>
        </mc:AlternateContent>
        <mc:AlternateContent xmlns:mc="http://schemas.openxmlformats.org/markup-compatibility/2006">
          <mc:Choice Requires="x14">
            <control shapeId="1419281" r:id="rId20" name="Check Box 64">
              <controlPr defaultSize="0" autoFill="0" autoLine="0" autoPict="0">
                <anchor moveWithCells="1">
                  <from>
                    <xdr:col>12</xdr:col>
                    <xdr:colOff>0</xdr:colOff>
                    <xdr:row>32</xdr:row>
                    <xdr:rowOff>19050</xdr:rowOff>
                  </from>
                  <to>
                    <xdr:col>13</xdr:col>
                    <xdr:colOff>19050</xdr:colOff>
                    <xdr:row>33</xdr:row>
                    <xdr:rowOff>0</xdr:rowOff>
                  </to>
                </anchor>
              </controlPr>
            </control>
          </mc:Choice>
        </mc:AlternateContent>
        <mc:AlternateContent xmlns:mc="http://schemas.openxmlformats.org/markup-compatibility/2006">
          <mc:Choice Requires="x14">
            <control shapeId="1419282" r:id="rId21" name="Check Box 65">
              <controlPr defaultSize="0" autoFill="0" autoLine="0" autoPict="0">
                <anchor moveWithCells="1">
                  <from>
                    <xdr:col>16</xdr:col>
                    <xdr:colOff>0</xdr:colOff>
                    <xdr:row>32</xdr:row>
                    <xdr:rowOff>19050</xdr:rowOff>
                  </from>
                  <to>
                    <xdr:col>17</xdr:col>
                    <xdr:colOff>19050</xdr:colOff>
                    <xdr:row>33</xdr:row>
                    <xdr:rowOff>0</xdr:rowOff>
                  </to>
                </anchor>
              </controlPr>
            </control>
          </mc:Choice>
        </mc:AlternateContent>
        <mc:AlternateContent xmlns:mc="http://schemas.openxmlformats.org/markup-compatibility/2006">
          <mc:Choice Requires="x14">
            <control shapeId="1419283" r:id="rId22" name="Check Box 66">
              <controlPr defaultSize="0" autoFill="0" autoLine="0" autoPict="0">
                <anchor moveWithCells="1">
                  <from>
                    <xdr:col>7</xdr:col>
                    <xdr:colOff>171450</xdr:colOff>
                    <xdr:row>33</xdr:row>
                    <xdr:rowOff>9525</xdr:rowOff>
                  </from>
                  <to>
                    <xdr:col>9</xdr:col>
                    <xdr:colOff>9525</xdr:colOff>
                    <xdr:row>33</xdr:row>
                    <xdr:rowOff>200025</xdr:rowOff>
                  </to>
                </anchor>
              </controlPr>
            </control>
          </mc:Choice>
        </mc:AlternateContent>
        <mc:AlternateContent xmlns:mc="http://schemas.openxmlformats.org/markup-compatibility/2006">
          <mc:Choice Requires="x14">
            <control shapeId="1419284" r:id="rId23" name="Check Box 67">
              <controlPr defaultSize="0" autoFill="0" autoLine="0" autoPict="0">
                <anchor moveWithCells="1">
                  <from>
                    <xdr:col>12</xdr:col>
                    <xdr:colOff>0</xdr:colOff>
                    <xdr:row>33</xdr:row>
                    <xdr:rowOff>19050</xdr:rowOff>
                  </from>
                  <to>
                    <xdr:col>13</xdr:col>
                    <xdr:colOff>19050</xdr:colOff>
                    <xdr:row>34</xdr:row>
                    <xdr:rowOff>0</xdr:rowOff>
                  </to>
                </anchor>
              </controlPr>
            </control>
          </mc:Choice>
        </mc:AlternateContent>
        <mc:AlternateContent xmlns:mc="http://schemas.openxmlformats.org/markup-compatibility/2006">
          <mc:Choice Requires="x14">
            <control shapeId="1419285" r:id="rId24" name="Check Box 68">
              <controlPr defaultSize="0" autoFill="0" autoLine="0" autoPict="0">
                <anchor moveWithCells="1">
                  <from>
                    <xdr:col>16</xdr:col>
                    <xdr:colOff>0</xdr:colOff>
                    <xdr:row>33</xdr:row>
                    <xdr:rowOff>19050</xdr:rowOff>
                  </from>
                  <to>
                    <xdr:col>17</xdr:col>
                    <xdr:colOff>19050</xdr:colOff>
                    <xdr:row>34</xdr:row>
                    <xdr:rowOff>0</xdr:rowOff>
                  </to>
                </anchor>
              </controlPr>
            </control>
          </mc:Choice>
        </mc:AlternateContent>
        <mc:AlternateContent xmlns:mc="http://schemas.openxmlformats.org/markup-compatibility/2006">
          <mc:Choice Requires="x14">
            <control shapeId="1419286" r:id="rId25" name="Check Box 69">
              <controlPr defaultSize="0" autoFill="0" autoLine="0" autoPict="0">
                <anchor moveWithCells="1">
                  <from>
                    <xdr:col>7</xdr:col>
                    <xdr:colOff>171450</xdr:colOff>
                    <xdr:row>34</xdr:row>
                    <xdr:rowOff>9525</xdr:rowOff>
                  </from>
                  <to>
                    <xdr:col>9</xdr:col>
                    <xdr:colOff>9525</xdr:colOff>
                    <xdr:row>34</xdr:row>
                    <xdr:rowOff>200025</xdr:rowOff>
                  </to>
                </anchor>
              </controlPr>
            </control>
          </mc:Choice>
        </mc:AlternateContent>
        <mc:AlternateContent xmlns:mc="http://schemas.openxmlformats.org/markup-compatibility/2006">
          <mc:Choice Requires="x14">
            <control shapeId="1419287" r:id="rId26" name="Check Box 70">
              <controlPr defaultSize="0" autoFill="0" autoLine="0" autoPict="0">
                <anchor moveWithCells="1">
                  <from>
                    <xdr:col>12</xdr:col>
                    <xdr:colOff>0</xdr:colOff>
                    <xdr:row>34</xdr:row>
                    <xdr:rowOff>19050</xdr:rowOff>
                  </from>
                  <to>
                    <xdr:col>13</xdr:col>
                    <xdr:colOff>19050</xdr:colOff>
                    <xdr:row>35</xdr:row>
                    <xdr:rowOff>0</xdr:rowOff>
                  </to>
                </anchor>
              </controlPr>
            </control>
          </mc:Choice>
        </mc:AlternateContent>
        <mc:AlternateContent xmlns:mc="http://schemas.openxmlformats.org/markup-compatibility/2006">
          <mc:Choice Requires="x14">
            <control shapeId="1419288" r:id="rId27" name="Check Box 71">
              <controlPr defaultSize="0" autoFill="0" autoLine="0" autoPict="0">
                <anchor moveWithCells="1">
                  <from>
                    <xdr:col>16</xdr:col>
                    <xdr:colOff>0</xdr:colOff>
                    <xdr:row>34</xdr:row>
                    <xdr:rowOff>19050</xdr:rowOff>
                  </from>
                  <to>
                    <xdr:col>17</xdr:col>
                    <xdr:colOff>19050</xdr:colOff>
                    <xdr:row>35</xdr:row>
                    <xdr:rowOff>0</xdr:rowOff>
                  </to>
                </anchor>
              </controlPr>
            </control>
          </mc:Choice>
        </mc:AlternateContent>
        <mc:AlternateContent xmlns:mc="http://schemas.openxmlformats.org/markup-compatibility/2006">
          <mc:Choice Requires="x14">
            <control shapeId="1419289" r:id="rId28" name="Check Box 72">
              <controlPr defaultSize="0" autoFill="0" autoLine="0" autoPict="0">
                <anchor moveWithCells="1">
                  <from>
                    <xdr:col>7</xdr:col>
                    <xdr:colOff>171450</xdr:colOff>
                    <xdr:row>35</xdr:row>
                    <xdr:rowOff>9525</xdr:rowOff>
                  </from>
                  <to>
                    <xdr:col>9</xdr:col>
                    <xdr:colOff>9525</xdr:colOff>
                    <xdr:row>35</xdr:row>
                    <xdr:rowOff>200025</xdr:rowOff>
                  </to>
                </anchor>
              </controlPr>
            </control>
          </mc:Choice>
        </mc:AlternateContent>
        <mc:AlternateContent xmlns:mc="http://schemas.openxmlformats.org/markup-compatibility/2006">
          <mc:Choice Requires="x14">
            <control shapeId="1419290" r:id="rId29" name="Check Box 73">
              <controlPr defaultSize="0" autoFill="0" autoLine="0" autoPict="0">
                <anchor moveWithCells="1">
                  <from>
                    <xdr:col>12</xdr:col>
                    <xdr:colOff>0</xdr:colOff>
                    <xdr:row>35</xdr:row>
                    <xdr:rowOff>19050</xdr:rowOff>
                  </from>
                  <to>
                    <xdr:col>13</xdr:col>
                    <xdr:colOff>19050</xdr:colOff>
                    <xdr:row>36</xdr:row>
                    <xdr:rowOff>0</xdr:rowOff>
                  </to>
                </anchor>
              </controlPr>
            </control>
          </mc:Choice>
        </mc:AlternateContent>
        <mc:AlternateContent xmlns:mc="http://schemas.openxmlformats.org/markup-compatibility/2006">
          <mc:Choice Requires="x14">
            <control shapeId="1419291" r:id="rId30" name="Check Box 74">
              <controlPr defaultSize="0" autoFill="0" autoLine="0" autoPict="0">
                <anchor moveWithCells="1">
                  <from>
                    <xdr:col>16</xdr:col>
                    <xdr:colOff>0</xdr:colOff>
                    <xdr:row>35</xdr:row>
                    <xdr:rowOff>19050</xdr:rowOff>
                  </from>
                  <to>
                    <xdr:col>17</xdr:col>
                    <xdr:colOff>19050</xdr:colOff>
                    <xdr:row>36</xdr:row>
                    <xdr:rowOff>0</xdr:rowOff>
                  </to>
                </anchor>
              </controlPr>
            </control>
          </mc:Choice>
        </mc:AlternateContent>
        <mc:AlternateContent xmlns:mc="http://schemas.openxmlformats.org/markup-compatibility/2006">
          <mc:Choice Requires="x14">
            <control shapeId="1419292" r:id="rId31" name="Check Box 75">
              <controlPr defaultSize="0" autoFill="0" autoLine="0" autoPict="0">
                <anchor moveWithCells="1">
                  <from>
                    <xdr:col>7</xdr:col>
                    <xdr:colOff>171450</xdr:colOff>
                    <xdr:row>36</xdr:row>
                    <xdr:rowOff>9525</xdr:rowOff>
                  </from>
                  <to>
                    <xdr:col>9</xdr:col>
                    <xdr:colOff>9525</xdr:colOff>
                    <xdr:row>36</xdr:row>
                    <xdr:rowOff>200025</xdr:rowOff>
                  </to>
                </anchor>
              </controlPr>
            </control>
          </mc:Choice>
        </mc:AlternateContent>
        <mc:AlternateContent xmlns:mc="http://schemas.openxmlformats.org/markup-compatibility/2006">
          <mc:Choice Requires="x14">
            <control shapeId="1419293" r:id="rId32" name="Check Box 76">
              <controlPr defaultSize="0" autoFill="0" autoLine="0" autoPict="0">
                <anchor moveWithCells="1">
                  <from>
                    <xdr:col>12</xdr:col>
                    <xdr:colOff>0</xdr:colOff>
                    <xdr:row>36</xdr:row>
                    <xdr:rowOff>19050</xdr:rowOff>
                  </from>
                  <to>
                    <xdr:col>13</xdr:col>
                    <xdr:colOff>19050</xdr:colOff>
                    <xdr:row>37</xdr:row>
                    <xdr:rowOff>0</xdr:rowOff>
                  </to>
                </anchor>
              </controlPr>
            </control>
          </mc:Choice>
        </mc:AlternateContent>
        <mc:AlternateContent xmlns:mc="http://schemas.openxmlformats.org/markup-compatibility/2006">
          <mc:Choice Requires="x14">
            <control shapeId="1419294" r:id="rId33" name="Check Box 77">
              <controlPr defaultSize="0" autoFill="0" autoLine="0" autoPict="0">
                <anchor moveWithCells="1">
                  <from>
                    <xdr:col>16</xdr:col>
                    <xdr:colOff>0</xdr:colOff>
                    <xdr:row>36</xdr:row>
                    <xdr:rowOff>19050</xdr:rowOff>
                  </from>
                  <to>
                    <xdr:col>17</xdr:col>
                    <xdr:colOff>19050</xdr:colOff>
                    <xdr:row>37</xdr:row>
                    <xdr:rowOff>0</xdr:rowOff>
                  </to>
                </anchor>
              </controlPr>
            </control>
          </mc:Choice>
        </mc:AlternateContent>
        <mc:AlternateContent xmlns:mc="http://schemas.openxmlformats.org/markup-compatibility/2006">
          <mc:Choice Requires="x14">
            <control shapeId="1419295" r:id="rId34" name="Check Box 78">
              <controlPr defaultSize="0" autoFill="0" autoLine="0" autoPict="0">
                <anchor moveWithCells="1">
                  <from>
                    <xdr:col>7</xdr:col>
                    <xdr:colOff>171450</xdr:colOff>
                    <xdr:row>37</xdr:row>
                    <xdr:rowOff>9525</xdr:rowOff>
                  </from>
                  <to>
                    <xdr:col>9</xdr:col>
                    <xdr:colOff>9525</xdr:colOff>
                    <xdr:row>37</xdr:row>
                    <xdr:rowOff>200025</xdr:rowOff>
                  </to>
                </anchor>
              </controlPr>
            </control>
          </mc:Choice>
        </mc:AlternateContent>
        <mc:AlternateContent xmlns:mc="http://schemas.openxmlformats.org/markup-compatibility/2006">
          <mc:Choice Requires="x14">
            <control shapeId="1419296" r:id="rId35" name="Check Box 79">
              <controlPr defaultSize="0" autoFill="0" autoLine="0" autoPict="0">
                <anchor moveWithCells="1">
                  <from>
                    <xdr:col>12</xdr:col>
                    <xdr:colOff>0</xdr:colOff>
                    <xdr:row>37</xdr:row>
                    <xdr:rowOff>19050</xdr:rowOff>
                  </from>
                  <to>
                    <xdr:col>13</xdr:col>
                    <xdr:colOff>19050</xdr:colOff>
                    <xdr:row>38</xdr:row>
                    <xdr:rowOff>0</xdr:rowOff>
                  </to>
                </anchor>
              </controlPr>
            </control>
          </mc:Choice>
        </mc:AlternateContent>
        <mc:AlternateContent xmlns:mc="http://schemas.openxmlformats.org/markup-compatibility/2006">
          <mc:Choice Requires="x14">
            <control shapeId="1419297" r:id="rId36" name="Check Box 80">
              <controlPr defaultSize="0" autoFill="0" autoLine="0" autoPict="0">
                <anchor moveWithCells="1">
                  <from>
                    <xdr:col>16</xdr:col>
                    <xdr:colOff>0</xdr:colOff>
                    <xdr:row>37</xdr:row>
                    <xdr:rowOff>19050</xdr:rowOff>
                  </from>
                  <to>
                    <xdr:col>17</xdr:col>
                    <xdr:colOff>19050</xdr:colOff>
                    <xdr:row>38</xdr:row>
                    <xdr:rowOff>0</xdr:rowOff>
                  </to>
                </anchor>
              </controlPr>
            </control>
          </mc:Choice>
        </mc:AlternateContent>
        <mc:AlternateContent xmlns:mc="http://schemas.openxmlformats.org/markup-compatibility/2006">
          <mc:Choice Requires="x14">
            <control shapeId="1419298" r:id="rId37" name="Check Box 81">
              <controlPr defaultSize="0" autoFill="0" autoLine="0" autoPict="0">
                <anchor moveWithCells="1">
                  <from>
                    <xdr:col>7</xdr:col>
                    <xdr:colOff>171450</xdr:colOff>
                    <xdr:row>38</xdr:row>
                    <xdr:rowOff>9525</xdr:rowOff>
                  </from>
                  <to>
                    <xdr:col>9</xdr:col>
                    <xdr:colOff>9525</xdr:colOff>
                    <xdr:row>38</xdr:row>
                    <xdr:rowOff>200025</xdr:rowOff>
                  </to>
                </anchor>
              </controlPr>
            </control>
          </mc:Choice>
        </mc:AlternateContent>
        <mc:AlternateContent xmlns:mc="http://schemas.openxmlformats.org/markup-compatibility/2006">
          <mc:Choice Requires="x14">
            <control shapeId="1419299" r:id="rId38" name="Check Box 82">
              <controlPr defaultSize="0" autoFill="0" autoLine="0" autoPict="0">
                <anchor moveWithCells="1">
                  <from>
                    <xdr:col>12</xdr:col>
                    <xdr:colOff>0</xdr:colOff>
                    <xdr:row>38</xdr:row>
                    <xdr:rowOff>19050</xdr:rowOff>
                  </from>
                  <to>
                    <xdr:col>13</xdr:col>
                    <xdr:colOff>19050</xdr:colOff>
                    <xdr:row>39</xdr:row>
                    <xdr:rowOff>0</xdr:rowOff>
                  </to>
                </anchor>
              </controlPr>
            </control>
          </mc:Choice>
        </mc:AlternateContent>
        <mc:AlternateContent xmlns:mc="http://schemas.openxmlformats.org/markup-compatibility/2006">
          <mc:Choice Requires="x14">
            <control shapeId="1419300" r:id="rId39" name="Check Box 83">
              <controlPr defaultSize="0" autoFill="0" autoLine="0" autoPict="0">
                <anchor moveWithCells="1">
                  <from>
                    <xdr:col>16</xdr:col>
                    <xdr:colOff>0</xdr:colOff>
                    <xdr:row>38</xdr:row>
                    <xdr:rowOff>19050</xdr:rowOff>
                  </from>
                  <to>
                    <xdr:col>17</xdr:col>
                    <xdr:colOff>19050</xdr:colOff>
                    <xdr:row>39</xdr:row>
                    <xdr:rowOff>0</xdr:rowOff>
                  </to>
                </anchor>
              </controlPr>
            </control>
          </mc:Choice>
        </mc:AlternateContent>
        <mc:AlternateContent xmlns:mc="http://schemas.openxmlformats.org/markup-compatibility/2006">
          <mc:Choice Requires="x14">
            <control shapeId="1419301" r:id="rId40" name="Check Box 84">
              <controlPr defaultSize="0" autoFill="0" autoLine="0" autoPict="0">
                <anchor moveWithCells="1">
                  <from>
                    <xdr:col>7</xdr:col>
                    <xdr:colOff>171450</xdr:colOff>
                    <xdr:row>39</xdr:row>
                    <xdr:rowOff>9525</xdr:rowOff>
                  </from>
                  <to>
                    <xdr:col>9</xdr:col>
                    <xdr:colOff>9525</xdr:colOff>
                    <xdr:row>39</xdr:row>
                    <xdr:rowOff>200025</xdr:rowOff>
                  </to>
                </anchor>
              </controlPr>
            </control>
          </mc:Choice>
        </mc:AlternateContent>
        <mc:AlternateContent xmlns:mc="http://schemas.openxmlformats.org/markup-compatibility/2006">
          <mc:Choice Requires="x14">
            <control shapeId="1419302" r:id="rId41" name="Check Box 85">
              <controlPr defaultSize="0" autoFill="0" autoLine="0" autoPict="0">
                <anchor moveWithCells="1">
                  <from>
                    <xdr:col>12</xdr:col>
                    <xdr:colOff>0</xdr:colOff>
                    <xdr:row>39</xdr:row>
                    <xdr:rowOff>19050</xdr:rowOff>
                  </from>
                  <to>
                    <xdr:col>13</xdr:col>
                    <xdr:colOff>19050</xdr:colOff>
                    <xdr:row>40</xdr:row>
                    <xdr:rowOff>0</xdr:rowOff>
                  </to>
                </anchor>
              </controlPr>
            </control>
          </mc:Choice>
        </mc:AlternateContent>
        <mc:AlternateContent xmlns:mc="http://schemas.openxmlformats.org/markup-compatibility/2006">
          <mc:Choice Requires="x14">
            <control shapeId="1419303" r:id="rId42" name="Check Box 86">
              <controlPr defaultSize="0" autoFill="0" autoLine="0" autoPict="0">
                <anchor moveWithCells="1">
                  <from>
                    <xdr:col>16</xdr:col>
                    <xdr:colOff>0</xdr:colOff>
                    <xdr:row>39</xdr:row>
                    <xdr:rowOff>19050</xdr:rowOff>
                  </from>
                  <to>
                    <xdr:col>17</xdr:col>
                    <xdr:colOff>19050</xdr:colOff>
                    <xdr:row>40</xdr:row>
                    <xdr:rowOff>0</xdr:rowOff>
                  </to>
                </anchor>
              </controlPr>
            </control>
          </mc:Choice>
        </mc:AlternateContent>
        <mc:AlternateContent xmlns:mc="http://schemas.openxmlformats.org/markup-compatibility/2006">
          <mc:Choice Requires="x14">
            <control shapeId="1419304" r:id="rId43" name="Check Box 87">
              <controlPr defaultSize="0" autoFill="0" autoLine="0" autoPict="0">
                <anchor moveWithCells="1">
                  <from>
                    <xdr:col>7</xdr:col>
                    <xdr:colOff>171450</xdr:colOff>
                    <xdr:row>40</xdr:row>
                    <xdr:rowOff>9525</xdr:rowOff>
                  </from>
                  <to>
                    <xdr:col>9</xdr:col>
                    <xdr:colOff>9525</xdr:colOff>
                    <xdr:row>40</xdr:row>
                    <xdr:rowOff>200025</xdr:rowOff>
                  </to>
                </anchor>
              </controlPr>
            </control>
          </mc:Choice>
        </mc:AlternateContent>
        <mc:AlternateContent xmlns:mc="http://schemas.openxmlformats.org/markup-compatibility/2006">
          <mc:Choice Requires="x14">
            <control shapeId="1419305" r:id="rId44" name="Check Box 88">
              <controlPr defaultSize="0" autoFill="0" autoLine="0" autoPict="0">
                <anchor moveWithCells="1">
                  <from>
                    <xdr:col>12</xdr:col>
                    <xdr:colOff>0</xdr:colOff>
                    <xdr:row>40</xdr:row>
                    <xdr:rowOff>19050</xdr:rowOff>
                  </from>
                  <to>
                    <xdr:col>13</xdr:col>
                    <xdr:colOff>19050</xdr:colOff>
                    <xdr:row>41</xdr:row>
                    <xdr:rowOff>0</xdr:rowOff>
                  </to>
                </anchor>
              </controlPr>
            </control>
          </mc:Choice>
        </mc:AlternateContent>
        <mc:AlternateContent xmlns:mc="http://schemas.openxmlformats.org/markup-compatibility/2006">
          <mc:Choice Requires="x14">
            <control shapeId="1419306" r:id="rId45" name="Check Box 89">
              <controlPr defaultSize="0" autoFill="0" autoLine="0" autoPict="0">
                <anchor moveWithCells="1">
                  <from>
                    <xdr:col>16</xdr:col>
                    <xdr:colOff>0</xdr:colOff>
                    <xdr:row>40</xdr:row>
                    <xdr:rowOff>19050</xdr:rowOff>
                  </from>
                  <to>
                    <xdr:col>17</xdr:col>
                    <xdr:colOff>19050</xdr:colOff>
                    <xdr:row>41</xdr:row>
                    <xdr:rowOff>0</xdr:rowOff>
                  </to>
                </anchor>
              </controlPr>
            </control>
          </mc:Choice>
        </mc:AlternateContent>
        <mc:AlternateContent xmlns:mc="http://schemas.openxmlformats.org/markup-compatibility/2006">
          <mc:Choice Requires="x14">
            <control shapeId="1419307" r:id="rId46" name="Check Box 9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1419308" r:id="rId47" name="Check Box 91">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1419309" r:id="rId48" name="Check Box 92">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419310" r:id="rId49" name="Check Box 93">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1419311" r:id="rId50" name="Check Box 94">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1419312" r:id="rId51" name="Check Box 95">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419313" r:id="rId52" name="Check Box 96">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1419314" r:id="rId53" name="Check Box 97">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1419315" r:id="rId54" name="Check Box 98">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419316" r:id="rId55" name="Check Box 52">
              <controlPr defaultSize="0" autoFill="0" autoLine="0" autoPict="0">
                <anchor moveWithCells="1">
                  <from>
                    <xdr:col>21</xdr:col>
                    <xdr:colOff>0</xdr:colOff>
                    <xdr:row>32</xdr:row>
                    <xdr:rowOff>19050</xdr:rowOff>
                  </from>
                  <to>
                    <xdr:col>22</xdr:col>
                    <xdr:colOff>19050</xdr:colOff>
                    <xdr:row>33</xdr:row>
                    <xdr:rowOff>0</xdr:rowOff>
                  </to>
                </anchor>
              </controlPr>
            </control>
          </mc:Choice>
        </mc:AlternateContent>
        <mc:AlternateContent xmlns:mc="http://schemas.openxmlformats.org/markup-compatibility/2006">
          <mc:Choice Requires="x14">
            <control shapeId="1419317" r:id="rId56" name="Check Box 53">
              <controlPr defaultSize="0" autoFill="0" autoLine="0" autoPict="0">
                <anchor moveWithCells="1">
                  <from>
                    <xdr:col>21</xdr:col>
                    <xdr:colOff>0</xdr:colOff>
                    <xdr:row>33</xdr:row>
                    <xdr:rowOff>19050</xdr:rowOff>
                  </from>
                  <to>
                    <xdr:col>22</xdr:col>
                    <xdr:colOff>19050</xdr:colOff>
                    <xdr:row>34</xdr:row>
                    <xdr:rowOff>0</xdr:rowOff>
                  </to>
                </anchor>
              </controlPr>
            </control>
          </mc:Choice>
        </mc:AlternateContent>
        <mc:AlternateContent xmlns:mc="http://schemas.openxmlformats.org/markup-compatibility/2006">
          <mc:Choice Requires="x14">
            <control shapeId="1419318" r:id="rId57" name="Check Box 54">
              <controlPr defaultSize="0" autoFill="0" autoLine="0" autoPict="0">
                <anchor moveWithCells="1">
                  <from>
                    <xdr:col>21</xdr:col>
                    <xdr:colOff>0</xdr:colOff>
                    <xdr:row>34</xdr:row>
                    <xdr:rowOff>19050</xdr:rowOff>
                  </from>
                  <to>
                    <xdr:col>22</xdr:col>
                    <xdr:colOff>19050</xdr:colOff>
                    <xdr:row>35</xdr:row>
                    <xdr:rowOff>0</xdr:rowOff>
                  </to>
                </anchor>
              </controlPr>
            </control>
          </mc:Choice>
        </mc:AlternateContent>
        <mc:AlternateContent xmlns:mc="http://schemas.openxmlformats.org/markup-compatibility/2006">
          <mc:Choice Requires="x14">
            <control shapeId="1419319" r:id="rId58" name="Check Box 55">
              <controlPr defaultSize="0" autoFill="0" autoLine="0" autoPict="0">
                <anchor moveWithCells="1">
                  <from>
                    <xdr:col>21</xdr:col>
                    <xdr:colOff>0</xdr:colOff>
                    <xdr:row>35</xdr:row>
                    <xdr:rowOff>19050</xdr:rowOff>
                  </from>
                  <to>
                    <xdr:col>22</xdr:col>
                    <xdr:colOff>19050</xdr:colOff>
                    <xdr:row>36</xdr:row>
                    <xdr:rowOff>0</xdr:rowOff>
                  </to>
                </anchor>
              </controlPr>
            </control>
          </mc:Choice>
        </mc:AlternateContent>
        <mc:AlternateContent xmlns:mc="http://schemas.openxmlformats.org/markup-compatibility/2006">
          <mc:Choice Requires="x14">
            <control shapeId="1419320" r:id="rId59" name="Check Box 56">
              <controlPr defaultSize="0" autoFill="0" autoLine="0" autoPict="0">
                <anchor moveWithCells="1">
                  <from>
                    <xdr:col>21</xdr:col>
                    <xdr:colOff>0</xdr:colOff>
                    <xdr:row>36</xdr:row>
                    <xdr:rowOff>19050</xdr:rowOff>
                  </from>
                  <to>
                    <xdr:col>22</xdr:col>
                    <xdr:colOff>19050</xdr:colOff>
                    <xdr:row>37</xdr:row>
                    <xdr:rowOff>0</xdr:rowOff>
                  </to>
                </anchor>
              </controlPr>
            </control>
          </mc:Choice>
        </mc:AlternateContent>
        <mc:AlternateContent xmlns:mc="http://schemas.openxmlformats.org/markup-compatibility/2006">
          <mc:Choice Requires="x14">
            <control shapeId="1419321" r:id="rId60" name="Check Box 57">
              <controlPr defaultSize="0" autoFill="0" autoLine="0" autoPict="0">
                <anchor moveWithCells="1">
                  <from>
                    <xdr:col>21</xdr:col>
                    <xdr:colOff>0</xdr:colOff>
                    <xdr:row>37</xdr:row>
                    <xdr:rowOff>19050</xdr:rowOff>
                  </from>
                  <to>
                    <xdr:col>22</xdr:col>
                    <xdr:colOff>19050</xdr:colOff>
                    <xdr:row>38</xdr:row>
                    <xdr:rowOff>0</xdr:rowOff>
                  </to>
                </anchor>
              </controlPr>
            </control>
          </mc:Choice>
        </mc:AlternateContent>
        <mc:AlternateContent xmlns:mc="http://schemas.openxmlformats.org/markup-compatibility/2006">
          <mc:Choice Requires="x14">
            <control shapeId="1419322" r:id="rId61" name="Check Box 58">
              <controlPr defaultSize="0" autoFill="0" autoLine="0" autoPict="0">
                <anchor moveWithCells="1">
                  <from>
                    <xdr:col>21</xdr:col>
                    <xdr:colOff>0</xdr:colOff>
                    <xdr:row>38</xdr:row>
                    <xdr:rowOff>19050</xdr:rowOff>
                  </from>
                  <to>
                    <xdr:col>22</xdr:col>
                    <xdr:colOff>19050</xdr:colOff>
                    <xdr:row>39</xdr:row>
                    <xdr:rowOff>0</xdr:rowOff>
                  </to>
                </anchor>
              </controlPr>
            </control>
          </mc:Choice>
        </mc:AlternateContent>
        <mc:AlternateContent xmlns:mc="http://schemas.openxmlformats.org/markup-compatibility/2006">
          <mc:Choice Requires="x14">
            <control shapeId="1419323" r:id="rId62" name="Check Box 59">
              <controlPr defaultSize="0" autoFill="0" autoLine="0" autoPict="0">
                <anchor moveWithCells="1">
                  <from>
                    <xdr:col>21</xdr:col>
                    <xdr:colOff>0</xdr:colOff>
                    <xdr:row>39</xdr:row>
                    <xdr:rowOff>19050</xdr:rowOff>
                  </from>
                  <to>
                    <xdr:col>22</xdr:col>
                    <xdr:colOff>19050</xdr:colOff>
                    <xdr:row>40</xdr:row>
                    <xdr:rowOff>0</xdr:rowOff>
                  </to>
                </anchor>
              </controlPr>
            </control>
          </mc:Choice>
        </mc:AlternateContent>
        <mc:AlternateContent xmlns:mc="http://schemas.openxmlformats.org/markup-compatibility/2006">
          <mc:Choice Requires="x14">
            <control shapeId="1419324" r:id="rId63" name="Check Box 60">
              <controlPr defaultSize="0" autoFill="0" autoLine="0" autoPict="0">
                <anchor moveWithCells="1">
                  <from>
                    <xdr:col>21</xdr:col>
                    <xdr:colOff>0</xdr:colOff>
                    <xdr:row>40</xdr:row>
                    <xdr:rowOff>19050</xdr:rowOff>
                  </from>
                  <to>
                    <xdr:col>22</xdr:col>
                    <xdr:colOff>19050</xdr:colOff>
                    <xdr:row>41</xdr:row>
                    <xdr:rowOff>0</xdr:rowOff>
                  </to>
                </anchor>
              </controlPr>
            </control>
          </mc:Choice>
        </mc:AlternateContent>
        <mc:AlternateContent xmlns:mc="http://schemas.openxmlformats.org/markup-compatibility/2006">
          <mc:Choice Requires="x14">
            <control shapeId="1419325" r:id="rId64" name="Check Box 61">
              <controlPr defaultSize="0" autoFill="0" autoLine="0" autoPict="0">
                <anchor moveWithCells="1">
                  <from>
                    <xdr:col>21</xdr:col>
                    <xdr:colOff>0</xdr:colOff>
                    <xdr:row>41</xdr:row>
                    <xdr:rowOff>19050</xdr:rowOff>
                  </from>
                  <to>
                    <xdr:col>22</xdr:col>
                    <xdr:colOff>19050</xdr:colOff>
                    <xdr:row>42</xdr:row>
                    <xdr:rowOff>0</xdr:rowOff>
                  </to>
                </anchor>
              </controlPr>
            </control>
          </mc:Choice>
        </mc:AlternateContent>
        <mc:AlternateContent xmlns:mc="http://schemas.openxmlformats.org/markup-compatibility/2006">
          <mc:Choice Requires="x14">
            <control shapeId="1419326" r:id="rId65" name="Check Box 62">
              <controlPr defaultSize="0" autoFill="0" autoLine="0" autoPict="0">
                <anchor moveWithCells="1">
                  <from>
                    <xdr:col>21</xdr:col>
                    <xdr:colOff>0</xdr:colOff>
                    <xdr:row>42</xdr:row>
                    <xdr:rowOff>19050</xdr:rowOff>
                  </from>
                  <to>
                    <xdr:col>22</xdr:col>
                    <xdr:colOff>19050</xdr:colOff>
                    <xdr:row>43</xdr:row>
                    <xdr:rowOff>0</xdr:rowOff>
                  </to>
                </anchor>
              </controlPr>
            </control>
          </mc:Choice>
        </mc:AlternateContent>
        <mc:AlternateContent xmlns:mc="http://schemas.openxmlformats.org/markup-compatibility/2006">
          <mc:Choice Requires="x14">
            <control shapeId="1419327" r:id="rId66" name="Check Box 63">
              <controlPr defaultSize="0" autoFill="0" autoLine="0" autoPict="0">
                <anchor moveWithCells="1">
                  <from>
                    <xdr:col>21</xdr:col>
                    <xdr:colOff>0</xdr:colOff>
                    <xdr:row>43</xdr:row>
                    <xdr:rowOff>19050</xdr:rowOff>
                  </from>
                  <to>
                    <xdr:col>22</xdr:col>
                    <xdr:colOff>19050</xdr:colOff>
                    <xdr:row>44</xdr:row>
                    <xdr:rowOff>0</xdr:rowOff>
                  </to>
                </anchor>
              </controlPr>
            </control>
          </mc:Choice>
        </mc:AlternateContent>
        <mc:AlternateContent xmlns:mc="http://schemas.openxmlformats.org/markup-compatibility/2006">
          <mc:Choice Requires="x14">
            <control shapeId="1419328" r:id="rId67" name="Check Box 64">
              <controlPr defaultSize="0" autoFill="0" autoLine="0" autoPict="0">
                <anchor moveWithCells="1">
                  <from>
                    <xdr:col>27</xdr:col>
                    <xdr:colOff>0</xdr:colOff>
                    <xdr:row>32</xdr:row>
                    <xdr:rowOff>19050</xdr:rowOff>
                  </from>
                  <to>
                    <xdr:col>28</xdr:col>
                    <xdr:colOff>19050</xdr:colOff>
                    <xdr:row>33</xdr:row>
                    <xdr:rowOff>0</xdr:rowOff>
                  </to>
                </anchor>
              </controlPr>
            </control>
          </mc:Choice>
        </mc:AlternateContent>
        <mc:AlternateContent xmlns:mc="http://schemas.openxmlformats.org/markup-compatibility/2006">
          <mc:Choice Requires="x14">
            <control shapeId="1419329" r:id="rId68" name="Check Box 65">
              <controlPr defaultSize="0" autoFill="0" autoLine="0" autoPict="0">
                <anchor moveWithCells="1">
                  <from>
                    <xdr:col>27</xdr:col>
                    <xdr:colOff>0</xdr:colOff>
                    <xdr:row>33</xdr:row>
                    <xdr:rowOff>19050</xdr:rowOff>
                  </from>
                  <to>
                    <xdr:col>28</xdr:col>
                    <xdr:colOff>19050</xdr:colOff>
                    <xdr:row>34</xdr:row>
                    <xdr:rowOff>0</xdr:rowOff>
                  </to>
                </anchor>
              </controlPr>
            </control>
          </mc:Choice>
        </mc:AlternateContent>
        <mc:AlternateContent xmlns:mc="http://schemas.openxmlformats.org/markup-compatibility/2006">
          <mc:Choice Requires="x14">
            <control shapeId="1419330" r:id="rId69" name="Check Box 66">
              <controlPr defaultSize="0" autoFill="0" autoLine="0" autoPict="0">
                <anchor moveWithCells="1">
                  <from>
                    <xdr:col>27</xdr:col>
                    <xdr:colOff>0</xdr:colOff>
                    <xdr:row>34</xdr:row>
                    <xdr:rowOff>19050</xdr:rowOff>
                  </from>
                  <to>
                    <xdr:col>28</xdr:col>
                    <xdr:colOff>19050</xdr:colOff>
                    <xdr:row>35</xdr:row>
                    <xdr:rowOff>0</xdr:rowOff>
                  </to>
                </anchor>
              </controlPr>
            </control>
          </mc:Choice>
        </mc:AlternateContent>
        <mc:AlternateContent xmlns:mc="http://schemas.openxmlformats.org/markup-compatibility/2006">
          <mc:Choice Requires="x14">
            <control shapeId="1419331" r:id="rId70" name="Check Box 67">
              <controlPr defaultSize="0" autoFill="0" autoLine="0" autoPict="0">
                <anchor moveWithCells="1">
                  <from>
                    <xdr:col>27</xdr:col>
                    <xdr:colOff>0</xdr:colOff>
                    <xdr:row>35</xdr:row>
                    <xdr:rowOff>19050</xdr:rowOff>
                  </from>
                  <to>
                    <xdr:col>28</xdr:col>
                    <xdr:colOff>19050</xdr:colOff>
                    <xdr:row>36</xdr:row>
                    <xdr:rowOff>0</xdr:rowOff>
                  </to>
                </anchor>
              </controlPr>
            </control>
          </mc:Choice>
        </mc:AlternateContent>
        <mc:AlternateContent xmlns:mc="http://schemas.openxmlformats.org/markup-compatibility/2006">
          <mc:Choice Requires="x14">
            <control shapeId="1419332" r:id="rId71" name="Check Box 68">
              <controlPr defaultSize="0" autoFill="0" autoLine="0" autoPict="0">
                <anchor moveWithCells="1">
                  <from>
                    <xdr:col>27</xdr:col>
                    <xdr:colOff>0</xdr:colOff>
                    <xdr:row>36</xdr:row>
                    <xdr:rowOff>19050</xdr:rowOff>
                  </from>
                  <to>
                    <xdr:col>28</xdr:col>
                    <xdr:colOff>19050</xdr:colOff>
                    <xdr:row>37</xdr:row>
                    <xdr:rowOff>0</xdr:rowOff>
                  </to>
                </anchor>
              </controlPr>
            </control>
          </mc:Choice>
        </mc:AlternateContent>
        <mc:AlternateContent xmlns:mc="http://schemas.openxmlformats.org/markup-compatibility/2006">
          <mc:Choice Requires="x14">
            <control shapeId="1419333" r:id="rId72" name="Check Box 69">
              <controlPr defaultSize="0" autoFill="0" autoLine="0" autoPict="0">
                <anchor moveWithCells="1">
                  <from>
                    <xdr:col>27</xdr:col>
                    <xdr:colOff>0</xdr:colOff>
                    <xdr:row>37</xdr:row>
                    <xdr:rowOff>19050</xdr:rowOff>
                  </from>
                  <to>
                    <xdr:col>28</xdr:col>
                    <xdr:colOff>19050</xdr:colOff>
                    <xdr:row>38</xdr:row>
                    <xdr:rowOff>0</xdr:rowOff>
                  </to>
                </anchor>
              </controlPr>
            </control>
          </mc:Choice>
        </mc:AlternateContent>
        <mc:AlternateContent xmlns:mc="http://schemas.openxmlformats.org/markup-compatibility/2006">
          <mc:Choice Requires="x14">
            <control shapeId="1419334" r:id="rId73" name="Check Box 70">
              <controlPr defaultSize="0" autoFill="0" autoLine="0" autoPict="0">
                <anchor moveWithCells="1">
                  <from>
                    <xdr:col>27</xdr:col>
                    <xdr:colOff>0</xdr:colOff>
                    <xdr:row>38</xdr:row>
                    <xdr:rowOff>19050</xdr:rowOff>
                  </from>
                  <to>
                    <xdr:col>28</xdr:col>
                    <xdr:colOff>19050</xdr:colOff>
                    <xdr:row>39</xdr:row>
                    <xdr:rowOff>0</xdr:rowOff>
                  </to>
                </anchor>
              </controlPr>
            </control>
          </mc:Choice>
        </mc:AlternateContent>
        <mc:AlternateContent xmlns:mc="http://schemas.openxmlformats.org/markup-compatibility/2006">
          <mc:Choice Requires="x14">
            <control shapeId="1419335" r:id="rId74" name="Check Box 71">
              <controlPr defaultSize="0" autoFill="0" autoLine="0" autoPict="0">
                <anchor moveWithCells="1">
                  <from>
                    <xdr:col>27</xdr:col>
                    <xdr:colOff>0</xdr:colOff>
                    <xdr:row>39</xdr:row>
                    <xdr:rowOff>19050</xdr:rowOff>
                  </from>
                  <to>
                    <xdr:col>28</xdr:col>
                    <xdr:colOff>19050</xdr:colOff>
                    <xdr:row>40</xdr:row>
                    <xdr:rowOff>0</xdr:rowOff>
                  </to>
                </anchor>
              </controlPr>
            </control>
          </mc:Choice>
        </mc:AlternateContent>
        <mc:AlternateContent xmlns:mc="http://schemas.openxmlformats.org/markup-compatibility/2006">
          <mc:Choice Requires="x14">
            <control shapeId="1419336" r:id="rId75" name="Check Box 72">
              <controlPr defaultSize="0" autoFill="0" autoLine="0" autoPict="0">
                <anchor moveWithCells="1">
                  <from>
                    <xdr:col>27</xdr:col>
                    <xdr:colOff>0</xdr:colOff>
                    <xdr:row>40</xdr:row>
                    <xdr:rowOff>19050</xdr:rowOff>
                  </from>
                  <to>
                    <xdr:col>28</xdr:col>
                    <xdr:colOff>19050</xdr:colOff>
                    <xdr:row>41</xdr:row>
                    <xdr:rowOff>0</xdr:rowOff>
                  </to>
                </anchor>
              </controlPr>
            </control>
          </mc:Choice>
        </mc:AlternateContent>
        <mc:AlternateContent xmlns:mc="http://schemas.openxmlformats.org/markup-compatibility/2006">
          <mc:Choice Requires="x14">
            <control shapeId="1419337" r:id="rId76" name="Check Box 73">
              <controlPr defaultSize="0" autoFill="0" autoLine="0" autoPict="0">
                <anchor moveWithCells="1">
                  <from>
                    <xdr:col>27</xdr:col>
                    <xdr:colOff>0</xdr:colOff>
                    <xdr:row>41</xdr:row>
                    <xdr:rowOff>19050</xdr:rowOff>
                  </from>
                  <to>
                    <xdr:col>28</xdr:col>
                    <xdr:colOff>19050</xdr:colOff>
                    <xdr:row>42</xdr:row>
                    <xdr:rowOff>0</xdr:rowOff>
                  </to>
                </anchor>
              </controlPr>
            </control>
          </mc:Choice>
        </mc:AlternateContent>
        <mc:AlternateContent xmlns:mc="http://schemas.openxmlformats.org/markup-compatibility/2006">
          <mc:Choice Requires="x14">
            <control shapeId="1419338" r:id="rId77" name="Check Box 74">
              <controlPr defaultSize="0" autoFill="0" autoLine="0" autoPict="0">
                <anchor moveWithCells="1">
                  <from>
                    <xdr:col>27</xdr:col>
                    <xdr:colOff>0</xdr:colOff>
                    <xdr:row>42</xdr:row>
                    <xdr:rowOff>19050</xdr:rowOff>
                  </from>
                  <to>
                    <xdr:col>28</xdr:col>
                    <xdr:colOff>19050</xdr:colOff>
                    <xdr:row>43</xdr:row>
                    <xdr:rowOff>0</xdr:rowOff>
                  </to>
                </anchor>
              </controlPr>
            </control>
          </mc:Choice>
        </mc:AlternateContent>
        <mc:AlternateContent xmlns:mc="http://schemas.openxmlformats.org/markup-compatibility/2006">
          <mc:Choice Requires="x14">
            <control shapeId="1419339" r:id="rId78" name="Check Box 75">
              <controlPr defaultSize="0" autoFill="0" autoLine="0" autoPict="0">
                <anchor moveWithCells="1">
                  <from>
                    <xdr:col>27</xdr:col>
                    <xdr:colOff>0</xdr:colOff>
                    <xdr:row>43</xdr:row>
                    <xdr:rowOff>19050</xdr:rowOff>
                  </from>
                  <to>
                    <xdr:col>28</xdr:col>
                    <xdr:colOff>19050</xdr:colOff>
                    <xdr:row>44</xdr:row>
                    <xdr:rowOff>0</xdr:rowOff>
                  </to>
                </anchor>
              </controlPr>
            </control>
          </mc:Choice>
        </mc:AlternateContent>
        <mc:AlternateContent xmlns:mc="http://schemas.openxmlformats.org/markup-compatibility/2006">
          <mc:Choice Requires="x14">
            <control shapeId="1419340" r:id="rId79" name="Check Box 76">
              <controlPr defaultSize="0" autoFill="0" autoLine="0" autoPict="0">
                <anchor moveWithCells="1">
                  <from>
                    <xdr:col>17</xdr:col>
                    <xdr:colOff>171450</xdr:colOff>
                    <xdr:row>52</xdr:row>
                    <xdr:rowOff>0</xdr:rowOff>
                  </from>
                  <to>
                    <xdr:col>21</xdr:col>
                    <xdr:colOff>133350</xdr:colOff>
                    <xdr:row>53</xdr:row>
                    <xdr:rowOff>38100</xdr:rowOff>
                  </to>
                </anchor>
              </controlPr>
            </control>
          </mc:Choice>
        </mc:AlternateContent>
        <mc:AlternateContent xmlns:mc="http://schemas.openxmlformats.org/markup-compatibility/2006">
          <mc:Choice Requires="x14">
            <control shapeId="1419341" r:id="rId80" name="Check Box 77">
              <controlPr defaultSize="0" autoFill="0" autoLine="0" autoPict="0">
                <anchor moveWithCells="1">
                  <from>
                    <xdr:col>21</xdr:col>
                    <xdr:colOff>0</xdr:colOff>
                    <xdr:row>52</xdr:row>
                    <xdr:rowOff>0</xdr:rowOff>
                  </from>
                  <to>
                    <xdr:col>24</xdr:col>
                    <xdr:colOff>152400</xdr:colOff>
                    <xdr:row>53</xdr:row>
                    <xdr:rowOff>38100</xdr:rowOff>
                  </to>
                </anchor>
              </controlPr>
            </control>
          </mc:Choice>
        </mc:AlternateContent>
        <mc:AlternateContent xmlns:mc="http://schemas.openxmlformats.org/markup-compatibility/2006">
          <mc:Choice Requires="x14">
            <control shapeId="1419342" r:id="rId81" name="Check Box 78">
              <controlPr defaultSize="0" autoFill="0" autoLine="0" autoPict="0">
                <anchor moveWithCells="1">
                  <from>
                    <xdr:col>17</xdr:col>
                    <xdr:colOff>171450</xdr:colOff>
                    <xdr:row>55</xdr:row>
                    <xdr:rowOff>142875</xdr:rowOff>
                  </from>
                  <to>
                    <xdr:col>21</xdr:col>
                    <xdr:colOff>133350</xdr:colOff>
                    <xdr:row>57</xdr:row>
                    <xdr:rowOff>9525</xdr:rowOff>
                  </to>
                </anchor>
              </controlPr>
            </control>
          </mc:Choice>
        </mc:AlternateContent>
        <mc:AlternateContent xmlns:mc="http://schemas.openxmlformats.org/markup-compatibility/2006">
          <mc:Choice Requires="x14">
            <control shapeId="1419343" r:id="rId82" name="Check Box 79">
              <controlPr defaultSize="0" autoFill="0" autoLine="0" autoPict="0">
                <anchor moveWithCells="1">
                  <from>
                    <xdr:col>21</xdr:col>
                    <xdr:colOff>0</xdr:colOff>
                    <xdr:row>55</xdr:row>
                    <xdr:rowOff>142875</xdr:rowOff>
                  </from>
                  <to>
                    <xdr:col>24</xdr:col>
                    <xdr:colOff>152400</xdr:colOff>
                    <xdr:row>57</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9F440-208C-44B8-AAD0-AAC01EFA5025}">
  <sheetPr>
    <tabColor rgb="FFFFC000"/>
  </sheetPr>
  <dimension ref="A1:AU60"/>
  <sheetViews>
    <sheetView showGridLines="0" view="pageBreakPreview" zoomScaleNormal="100" zoomScaleSheetLayoutView="100" workbookViewId="0">
      <selection activeCell="AW34" sqref="AW34"/>
    </sheetView>
  </sheetViews>
  <sheetFormatPr defaultColWidth="8" defaultRowHeight="12"/>
  <cols>
    <col min="1" max="1" width="1.375" style="12" customWidth="1"/>
    <col min="2" max="2" width="1.625" style="12" customWidth="1"/>
    <col min="3" max="74" width="2.375" style="12" customWidth="1"/>
    <col min="75" max="16384" width="8" style="12"/>
  </cols>
  <sheetData>
    <row r="1" spans="1:47" ht="14.1" customHeight="1">
      <c r="A1" s="1770" t="s">
        <v>1545</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N1" s="382"/>
      <c r="AO1" s="382"/>
      <c r="AP1" s="382"/>
      <c r="AQ1" s="382"/>
      <c r="AR1" s="382"/>
    </row>
    <row r="2" spans="1:47" ht="5.0999999999999996" customHeight="1" thickBot="1"/>
    <row r="3" spans="1:47" ht="14.1" customHeight="1">
      <c r="B3" s="1769" t="s">
        <v>1418</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6" t="s">
        <v>3</v>
      </c>
      <c r="AA3" s="1767"/>
      <c r="AB3" s="1767"/>
      <c r="AC3" s="1767"/>
      <c r="AD3" s="1767"/>
      <c r="AE3" s="1767"/>
      <c r="AF3" s="1767"/>
      <c r="AG3" s="1767"/>
      <c r="AH3" s="1767"/>
      <c r="AI3" s="1767"/>
      <c r="AJ3" s="1767"/>
      <c r="AK3" s="1767"/>
      <c r="AL3" s="1768"/>
    </row>
    <row r="4" spans="1:47" ht="8.25" customHeight="1">
      <c r="A4" s="245"/>
      <c r="B4" s="36"/>
      <c r="D4" s="37"/>
      <c r="E4" s="37"/>
      <c r="F4" s="37"/>
      <c r="G4" s="37"/>
      <c r="H4" s="37"/>
      <c r="I4" s="37"/>
      <c r="J4" s="37"/>
      <c r="K4" s="37"/>
      <c r="L4" s="37"/>
      <c r="M4" s="37"/>
      <c r="N4" s="37"/>
      <c r="O4" s="37"/>
      <c r="P4" s="37"/>
      <c r="Q4" s="37"/>
      <c r="R4" s="37"/>
      <c r="S4" s="37"/>
      <c r="T4" s="37"/>
      <c r="U4" s="37"/>
      <c r="V4" s="37"/>
      <c r="W4" s="37"/>
      <c r="X4" s="37"/>
      <c r="Y4" s="245"/>
      <c r="Z4" s="19"/>
      <c r="AA4" s="264"/>
      <c r="AB4" s="264"/>
      <c r="AC4" s="264"/>
      <c r="AD4" s="264"/>
      <c r="AE4" s="264"/>
      <c r="AF4" s="264"/>
      <c r="AG4" s="264"/>
      <c r="AH4" s="264"/>
      <c r="AI4" s="264"/>
      <c r="AJ4" s="264"/>
      <c r="AK4" s="264"/>
      <c r="AL4" s="25"/>
    </row>
    <row r="5" spans="1:47" ht="14.1" customHeight="1">
      <c r="A5" s="245"/>
      <c r="B5" s="1630" t="s">
        <v>603</v>
      </c>
      <c r="C5" s="1631"/>
      <c r="D5" s="2140" t="s">
        <v>833</v>
      </c>
      <c r="E5" s="2140"/>
      <c r="F5" s="2140"/>
      <c r="G5" s="2140"/>
      <c r="H5" s="2140"/>
      <c r="I5" s="2140"/>
      <c r="J5" s="2140"/>
      <c r="K5" s="2140"/>
      <c r="L5" s="2140"/>
      <c r="M5" s="2140"/>
      <c r="N5" s="2140"/>
      <c r="O5" s="2140"/>
      <c r="P5" s="2140"/>
      <c r="Q5" s="2140"/>
      <c r="R5" s="2140"/>
      <c r="S5" s="2140"/>
      <c r="T5" s="2140"/>
      <c r="U5" s="2140"/>
      <c r="V5" s="2140"/>
      <c r="W5" s="2140"/>
      <c r="X5" s="2140"/>
      <c r="Z5" s="239" t="s">
        <v>15</v>
      </c>
      <c r="AA5" s="1683" t="s">
        <v>577</v>
      </c>
      <c r="AB5" s="1683"/>
      <c r="AC5" s="1683"/>
      <c r="AD5" s="1683"/>
      <c r="AE5" s="1683"/>
      <c r="AF5" s="1683"/>
      <c r="AG5" s="1683"/>
      <c r="AH5" s="1683"/>
      <c r="AI5" s="1683"/>
      <c r="AJ5" s="1683"/>
      <c r="AK5" s="1683"/>
      <c r="AL5" s="25"/>
    </row>
    <row r="6" spans="1:47" ht="14.1" customHeight="1">
      <c r="A6" s="245"/>
      <c r="B6" s="14"/>
      <c r="C6" s="245"/>
      <c r="D6" s="2140"/>
      <c r="E6" s="2140"/>
      <c r="F6" s="2140"/>
      <c r="G6" s="2140"/>
      <c r="H6" s="2140"/>
      <c r="I6" s="2140"/>
      <c r="J6" s="2140"/>
      <c r="K6" s="2140"/>
      <c r="L6" s="2140"/>
      <c r="M6" s="2140"/>
      <c r="N6" s="2140"/>
      <c r="O6" s="2140"/>
      <c r="P6" s="2140"/>
      <c r="Q6" s="2140"/>
      <c r="R6" s="2140"/>
      <c r="S6" s="2140"/>
      <c r="T6" s="2140"/>
      <c r="U6" s="2140"/>
      <c r="V6" s="2140"/>
      <c r="W6" s="2140"/>
      <c r="X6" s="2140"/>
      <c r="Y6" s="7"/>
      <c r="Z6" s="244"/>
      <c r="AA6" s="1683"/>
      <c r="AB6" s="1683"/>
      <c r="AC6" s="1683"/>
      <c r="AD6" s="1683"/>
      <c r="AE6" s="1683"/>
      <c r="AF6" s="1683"/>
      <c r="AG6" s="1683"/>
      <c r="AH6" s="1683"/>
      <c r="AI6" s="1683"/>
      <c r="AJ6" s="1683"/>
      <c r="AK6" s="1683"/>
      <c r="AL6" s="154"/>
    </row>
    <row r="7" spans="1:47" ht="14.1" customHeight="1">
      <c r="A7" s="245"/>
      <c r="B7" s="17"/>
      <c r="Y7" s="5"/>
      <c r="Z7" s="239"/>
      <c r="AA7" s="253"/>
      <c r="AB7" s="253"/>
      <c r="AC7" s="253"/>
      <c r="AD7" s="253"/>
      <c r="AE7" s="253"/>
      <c r="AF7" s="253"/>
      <c r="AG7" s="253"/>
      <c r="AH7" s="253"/>
      <c r="AI7" s="253"/>
      <c r="AJ7" s="253"/>
      <c r="AK7" s="253"/>
      <c r="AL7" s="266"/>
    </row>
    <row r="8" spans="1:47" ht="14.1" customHeight="1">
      <c r="A8" s="245"/>
      <c r="B8" s="1630" t="s">
        <v>1344</v>
      </c>
      <c r="C8" s="1631"/>
      <c r="D8" s="1632" t="s">
        <v>596</v>
      </c>
      <c r="E8" s="1632"/>
      <c r="F8" s="1632"/>
      <c r="G8" s="1632"/>
      <c r="H8" s="1632"/>
      <c r="I8" s="1632"/>
      <c r="J8" s="1632"/>
      <c r="K8" s="1632"/>
      <c r="L8" s="1632"/>
      <c r="M8" s="1632"/>
      <c r="N8" s="1632"/>
      <c r="O8" s="1632"/>
      <c r="P8" s="1632"/>
      <c r="Q8" s="1632"/>
      <c r="R8" s="1632"/>
      <c r="S8" s="1632"/>
      <c r="T8" s="1632"/>
      <c r="U8" s="1632"/>
      <c r="V8" s="1632"/>
      <c r="W8" s="1632"/>
      <c r="X8" s="1632"/>
      <c r="Z8" s="244"/>
      <c r="AA8" s="253"/>
      <c r="AB8" s="253"/>
      <c r="AC8" s="253"/>
      <c r="AD8" s="253"/>
      <c r="AE8" s="253"/>
      <c r="AF8" s="253"/>
      <c r="AG8" s="253"/>
      <c r="AH8" s="253"/>
      <c r="AI8" s="253"/>
      <c r="AJ8" s="253"/>
      <c r="AK8" s="253"/>
      <c r="AL8" s="266"/>
    </row>
    <row r="9" spans="1:47" ht="9.9499999999999993" customHeight="1">
      <c r="A9" s="245"/>
      <c r="B9" s="17"/>
      <c r="Z9" s="239"/>
      <c r="AA9" s="253"/>
      <c r="AB9" s="253"/>
      <c r="AC9" s="253"/>
      <c r="AD9" s="253"/>
      <c r="AE9" s="253"/>
      <c r="AF9" s="253"/>
      <c r="AG9" s="253"/>
      <c r="AH9" s="253"/>
      <c r="AI9" s="253"/>
      <c r="AJ9" s="253"/>
      <c r="AK9" s="253"/>
      <c r="AL9" s="266"/>
    </row>
    <row r="10" spans="1:47" ht="14.1" customHeight="1">
      <c r="A10" s="245"/>
      <c r="B10" s="17"/>
      <c r="D10" s="228" t="s">
        <v>36</v>
      </c>
      <c r="E10" s="1632" t="s">
        <v>1635</v>
      </c>
      <c r="F10" s="1632"/>
      <c r="G10" s="1632"/>
      <c r="H10" s="1632"/>
      <c r="I10" s="1632"/>
      <c r="J10" s="1632"/>
      <c r="K10" s="1632"/>
      <c r="L10" s="1632"/>
      <c r="M10" s="1632"/>
      <c r="N10" s="1632"/>
      <c r="O10" s="1632"/>
      <c r="P10" s="1632"/>
      <c r="Q10" s="1632"/>
      <c r="R10" s="1632"/>
      <c r="S10" s="1632"/>
      <c r="T10" s="1632"/>
      <c r="U10" s="1632"/>
      <c r="V10" s="1632"/>
      <c r="W10" s="1632"/>
      <c r="X10" s="1632"/>
      <c r="Z10" s="244" t="s">
        <v>15</v>
      </c>
      <c r="AA10" s="1851" t="s">
        <v>304</v>
      </c>
      <c r="AB10" s="1851"/>
      <c r="AC10" s="1851"/>
      <c r="AD10" s="1851"/>
      <c r="AE10" s="1851"/>
      <c r="AF10" s="1851"/>
      <c r="AG10" s="1851"/>
      <c r="AH10" s="1851"/>
      <c r="AI10" s="1851"/>
      <c r="AJ10" s="1851"/>
      <c r="AK10" s="1851"/>
      <c r="AL10" s="25"/>
    </row>
    <row r="11" spans="1:47" ht="14.1" customHeight="1">
      <c r="A11" s="245"/>
      <c r="B11" s="14"/>
      <c r="D11" s="1632" t="s">
        <v>318</v>
      </c>
      <c r="E11" s="1632"/>
      <c r="F11" s="1632"/>
      <c r="G11" s="1632"/>
      <c r="H11" s="1632"/>
      <c r="I11" s="1632"/>
      <c r="J11" s="1632"/>
      <c r="K11" s="1632"/>
      <c r="L11" s="1632"/>
      <c r="M11" s="1632"/>
      <c r="N11" s="1632"/>
      <c r="O11" s="1632"/>
      <c r="P11" s="1632"/>
      <c r="Q11" s="1632"/>
      <c r="R11" s="1632"/>
      <c r="S11" s="1632"/>
      <c r="T11" s="1632"/>
      <c r="U11" s="1632"/>
      <c r="V11" s="1632"/>
      <c r="W11" s="1632"/>
      <c r="X11" s="1632"/>
      <c r="Z11" s="244" t="s">
        <v>15</v>
      </c>
      <c r="AA11" s="1851" t="s">
        <v>305</v>
      </c>
      <c r="AB11" s="1851"/>
      <c r="AC11" s="1851"/>
      <c r="AD11" s="1851"/>
      <c r="AE11" s="1851"/>
      <c r="AF11" s="1851"/>
      <c r="AG11" s="1851"/>
      <c r="AH11" s="1851"/>
      <c r="AI11" s="1851"/>
      <c r="AJ11" s="1851"/>
      <c r="AK11" s="1851"/>
      <c r="AL11" s="163"/>
    </row>
    <row r="12" spans="1:47" ht="14.1" customHeight="1">
      <c r="A12" s="245"/>
      <c r="B12" s="981"/>
      <c r="D12" s="228" t="s">
        <v>593</v>
      </c>
      <c r="E12" s="1632" t="s">
        <v>306</v>
      </c>
      <c r="F12" s="1632"/>
      <c r="G12" s="1632"/>
      <c r="H12" s="1632"/>
      <c r="I12" s="1632"/>
      <c r="J12" s="1632"/>
      <c r="K12" s="1632"/>
      <c r="L12" s="1632"/>
      <c r="M12" s="1632"/>
      <c r="N12" s="1632"/>
      <c r="O12" s="1632"/>
      <c r="P12" s="1632"/>
      <c r="Q12" s="1632"/>
      <c r="R12" s="1632"/>
      <c r="S12" s="1632"/>
      <c r="T12" s="1632"/>
      <c r="U12" s="1632"/>
      <c r="V12" s="1632"/>
      <c r="W12" s="1632"/>
      <c r="X12" s="1632"/>
      <c r="Z12" s="244"/>
      <c r="AA12" s="253"/>
      <c r="AB12" s="253"/>
      <c r="AC12" s="253"/>
      <c r="AD12" s="253"/>
      <c r="AE12" s="253"/>
      <c r="AF12" s="253"/>
      <c r="AG12" s="253"/>
      <c r="AH12" s="253"/>
      <c r="AI12" s="253"/>
      <c r="AJ12" s="253"/>
      <c r="AK12" s="253"/>
      <c r="AL12" s="44"/>
    </row>
    <row r="13" spans="1:47" ht="14.1" customHeight="1">
      <c r="A13" s="245"/>
      <c r="B13" s="14"/>
      <c r="C13" s="1191"/>
      <c r="E13" s="48">
        <v>1</v>
      </c>
      <c r="F13" s="2787"/>
      <c r="G13" s="2787"/>
      <c r="H13" s="2787"/>
      <c r="I13" s="1244" t="s">
        <v>98</v>
      </c>
      <c r="J13" s="2787"/>
      <c r="K13" s="2787"/>
      <c r="L13" s="1244" t="s">
        <v>82</v>
      </c>
      <c r="M13" s="2180"/>
      <c r="N13" s="2180"/>
      <c r="O13" s="1135" t="s">
        <v>307</v>
      </c>
      <c r="S13" s="245"/>
      <c r="T13" s="12" t="s">
        <v>792</v>
      </c>
      <c r="U13" s="48" t="s">
        <v>124</v>
      </c>
      <c r="V13" s="48"/>
      <c r="W13" s="245" t="s">
        <v>793</v>
      </c>
      <c r="X13" s="250"/>
      <c r="Z13" s="11"/>
      <c r="AL13" s="266"/>
    </row>
    <row r="14" spans="1:47" ht="14.1" customHeight="1">
      <c r="A14" s="245"/>
      <c r="B14" s="981"/>
      <c r="C14" s="363"/>
      <c r="E14" s="48">
        <v>2</v>
      </c>
      <c r="F14" s="4297"/>
      <c r="G14" s="4297"/>
      <c r="H14" s="4297"/>
      <c r="I14" s="1245" t="s">
        <v>98</v>
      </c>
      <c r="J14" s="4297"/>
      <c r="K14" s="4297"/>
      <c r="L14" s="1245" t="s">
        <v>82</v>
      </c>
      <c r="M14" s="4298"/>
      <c r="N14" s="4298"/>
      <c r="O14" s="1086" t="s">
        <v>307</v>
      </c>
      <c r="P14" s="48"/>
      <c r="Q14" s="48"/>
      <c r="R14" s="48"/>
      <c r="S14" s="245"/>
      <c r="T14" s="12" t="s">
        <v>792</v>
      </c>
      <c r="U14" s="48" t="s">
        <v>124</v>
      </c>
      <c r="V14" s="48"/>
      <c r="W14" s="245" t="s">
        <v>793</v>
      </c>
      <c r="X14" s="250"/>
      <c r="Y14" s="363"/>
      <c r="Z14" s="364"/>
      <c r="AA14" s="363"/>
      <c r="AB14" s="363"/>
      <c r="AC14" s="363"/>
      <c r="AD14" s="363"/>
      <c r="AE14" s="363"/>
      <c r="AF14" s="363"/>
      <c r="AG14" s="363"/>
      <c r="AH14" s="363"/>
      <c r="AI14" s="363"/>
      <c r="AJ14" s="363"/>
      <c r="AK14" s="363"/>
      <c r="AL14" s="362"/>
    </row>
    <row r="15" spans="1:47" ht="14.1" customHeight="1">
      <c r="A15" s="245"/>
      <c r="B15" s="14"/>
      <c r="D15" s="228" t="s">
        <v>593</v>
      </c>
      <c r="E15" s="1632" t="s">
        <v>598</v>
      </c>
      <c r="F15" s="1632"/>
      <c r="G15" s="1632"/>
      <c r="H15" s="1632"/>
      <c r="I15" s="1632"/>
      <c r="J15" s="1632"/>
      <c r="K15" s="1632"/>
      <c r="L15" s="1632"/>
      <c r="M15" s="1632"/>
      <c r="N15" s="1632"/>
      <c r="O15" s="1632"/>
      <c r="P15" s="1632"/>
      <c r="Q15" s="1632"/>
      <c r="R15" s="1632"/>
      <c r="S15" s="1632"/>
      <c r="T15" s="1632"/>
      <c r="U15" s="1632"/>
      <c r="V15" s="1632"/>
      <c r="W15" s="1632"/>
      <c r="X15" s="1632"/>
      <c r="Z15" s="11"/>
      <c r="AE15" s="253"/>
      <c r="AL15" s="13"/>
    </row>
    <row r="16" spans="1:47" ht="14.1" customHeight="1">
      <c r="A16" s="245"/>
      <c r="B16" s="14"/>
      <c r="D16" s="228" t="s">
        <v>33</v>
      </c>
      <c r="E16" s="1632" t="s">
        <v>1636</v>
      </c>
      <c r="F16" s="1632"/>
      <c r="G16" s="1632"/>
      <c r="H16" s="1632"/>
      <c r="I16" s="1632"/>
      <c r="J16" s="1632"/>
      <c r="K16" s="1632"/>
      <c r="L16" s="1632"/>
      <c r="M16" s="1632"/>
      <c r="N16" s="1632"/>
      <c r="O16" s="1632"/>
      <c r="P16" s="1632"/>
      <c r="Q16" s="1632"/>
      <c r="R16" s="1632"/>
      <c r="S16" s="1632"/>
      <c r="T16" s="1632"/>
      <c r="U16" s="1632"/>
      <c r="V16" s="1632"/>
      <c r="W16" s="1632"/>
      <c r="X16" s="1632"/>
      <c r="Y16" s="7"/>
      <c r="Z16" s="459"/>
      <c r="AB16" s="231"/>
      <c r="AC16" s="231"/>
      <c r="AD16" s="336"/>
      <c r="AE16" s="253"/>
      <c r="AF16" s="332"/>
      <c r="AG16" s="332"/>
      <c r="AH16" s="332"/>
      <c r="AI16" s="332"/>
      <c r="AJ16" s="332"/>
      <c r="AL16" s="13"/>
      <c r="AS16" s="231"/>
      <c r="AT16" s="231"/>
      <c r="AU16" s="336"/>
    </row>
    <row r="17" spans="1:47" ht="14.1" customHeight="1">
      <c r="A17" s="245"/>
      <c r="B17" s="17"/>
      <c r="D17" s="1632" t="s">
        <v>318</v>
      </c>
      <c r="E17" s="1632"/>
      <c r="F17" s="1632"/>
      <c r="G17" s="1632"/>
      <c r="H17" s="1632"/>
      <c r="I17" s="1632"/>
      <c r="J17" s="1632"/>
      <c r="K17" s="1632"/>
      <c r="L17" s="1632"/>
      <c r="M17" s="1632"/>
      <c r="N17" s="1632"/>
      <c r="O17" s="1632"/>
      <c r="P17" s="1632"/>
      <c r="Q17" s="1632"/>
      <c r="R17" s="1632"/>
      <c r="S17" s="1632"/>
      <c r="T17" s="1632"/>
      <c r="U17" s="1632"/>
      <c r="V17" s="1632"/>
      <c r="W17" s="1632"/>
      <c r="X17" s="1632"/>
      <c r="Y17" s="7"/>
      <c r="Z17" s="459"/>
      <c r="AB17" s="231"/>
      <c r="AC17" s="231"/>
      <c r="AD17" s="336"/>
      <c r="AE17" s="253"/>
      <c r="AF17" s="332"/>
      <c r="AG17" s="332"/>
      <c r="AH17" s="332"/>
      <c r="AI17" s="332"/>
      <c r="AJ17" s="332"/>
      <c r="AL17" s="13"/>
      <c r="AS17" s="231"/>
      <c r="AT17" s="231"/>
      <c r="AU17" s="336"/>
    </row>
    <row r="18" spans="1:47" ht="14.1" customHeight="1">
      <c r="A18" s="245"/>
      <c r="B18" s="17"/>
      <c r="D18" s="228" t="s">
        <v>593</v>
      </c>
      <c r="E18" s="1632" t="s">
        <v>911</v>
      </c>
      <c r="F18" s="1632"/>
      <c r="G18" s="1632"/>
      <c r="H18" s="1632"/>
      <c r="I18" s="1632"/>
      <c r="J18" s="1632"/>
      <c r="K18" s="1632"/>
      <c r="L18" s="1632"/>
      <c r="M18" s="1632"/>
      <c r="N18" s="1632"/>
      <c r="O18" s="1632"/>
      <c r="P18" s="1632"/>
      <c r="Q18" s="1632"/>
      <c r="R18" s="1632"/>
      <c r="S18" s="1632"/>
      <c r="T18" s="1632"/>
      <c r="U18" s="1632"/>
      <c r="V18" s="1632"/>
      <c r="W18" s="1632"/>
      <c r="X18" s="1632"/>
      <c r="Y18" s="7"/>
      <c r="Z18" s="459"/>
      <c r="AB18" s="231"/>
      <c r="AC18" s="231"/>
      <c r="AD18" s="336"/>
      <c r="AE18" s="253"/>
      <c r="AF18" s="332"/>
      <c r="AG18" s="332"/>
      <c r="AH18" s="332"/>
      <c r="AI18" s="332"/>
      <c r="AJ18" s="332"/>
      <c r="AL18" s="13"/>
      <c r="AN18" s="155"/>
      <c r="AS18" s="231"/>
      <c r="AT18" s="231"/>
      <c r="AU18" s="336"/>
    </row>
    <row r="19" spans="1:47" ht="14.1" customHeight="1">
      <c r="A19" s="245"/>
      <c r="B19" s="17"/>
      <c r="V19" s="7"/>
      <c r="W19" s="7"/>
      <c r="X19" s="7"/>
      <c r="Y19" s="7"/>
      <c r="Z19" s="459"/>
      <c r="AA19" s="4"/>
      <c r="AB19" s="231"/>
      <c r="AC19" s="231"/>
      <c r="AD19" s="336"/>
      <c r="AE19" s="253"/>
      <c r="AF19" s="332"/>
      <c r="AG19" s="332"/>
      <c r="AH19" s="332"/>
      <c r="AI19" s="332"/>
      <c r="AJ19" s="332"/>
      <c r="AL19" s="13"/>
      <c r="AN19" s="156"/>
      <c r="AO19" s="22"/>
      <c r="AP19" s="4"/>
      <c r="AQ19" s="4"/>
      <c r="AR19" s="4"/>
      <c r="AS19" s="231"/>
      <c r="AT19" s="231"/>
      <c r="AU19" s="336"/>
    </row>
    <row r="20" spans="1:47" ht="14.1" customHeight="1">
      <c r="A20" s="245"/>
      <c r="B20" s="4128" t="s">
        <v>493</v>
      </c>
      <c r="C20" s="4129"/>
      <c r="D20" s="2045" t="s">
        <v>599</v>
      </c>
      <c r="E20" s="2045"/>
      <c r="F20" s="2045"/>
      <c r="G20" s="2045"/>
      <c r="H20" s="2045"/>
      <c r="I20" s="2045"/>
      <c r="J20" s="2045"/>
      <c r="K20" s="2045"/>
      <c r="L20" s="2045"/>
      <c r="M20" s="2045"/>
      <c r="N20" s="2045"/>
      <c r="O20" s="2045"/>
      <c r="P20" s="2045"/>
      <c r="Q20" s="2045"/>
      <c r="R20" s="2045"/>
      <c r="S20" s="2045"/>
      <c r="T20" s="2045"/>
      <c r="U20" s="2045"/>
      <c r="V20" s="2045"/>
      <c r="W20" s="2045"/>
      <c r="X20" s="2045"/>
      <c r="Y20" s="7"/>
      <c r="Z20" s="459"/>
      <c r="AA20" s="253"/>
      <c r="AB20" s="231"/>
      <c r="AC20" s="231"/>
      <c r="AD20" s="336"/>
      <c r="AE20" s="253"/>
      <c r="AF20" s="332"/>
      <c r="AG20" s="332"/>
      <c r="AH20" s="332"/>
      <c r="AI20" s="332"/>
      <c r="AJ20" s="332"/>
      <c r="AL20" s="13"/>
      <c r="AN20" s="4"/>
      <c r="AO20" s="253"/>
      <c r="AP20" s="253"/>
      <c r="AQ20" s="253"/>
      <c r="AR20" s="253"/>
      <c r="AS20" s="231"/>
      <c r="AT20" s="231"/>
      <c r="AU20" s="336"/>
    </row>
    <row r="21" spans="1:47" ht="14.1" customHeight="1">
      <c r="A21" s="245"/>
      <c r="B21" s="14"/>
      <c r="Q21" s="245"/>
      <c r="R21" s="257"/>
      <c r="S21" s="257"/>
      <c r="T21" s="1"/>
      <c r="U21" s="263"/>
      <c r="V21" s="263"/>
      <c r="W21" s="245"/>
      <c r="X21" s="245"/>
      <c r="Y21" s="7"/>
      <c r="Z21" s="459"/>
      <c r="AA21" s="253"/>
      <c r="AB21" s="231"/>
      <c r="AC21" s="231"/>
      <c r="AD21" s="336"/>
      <c r="AE21" s="253"/>
      <c r="AF21" s="332"/>
      <c r="AG21" s="332"/>
      <c r="AH21" s="332"/>
      <c r="AI21" s="332"/>
      <c r="AJ21" s="332"/>
      <c r="AL21" s="41"/>
      <c r="AN21" s="4"/>
      <c r="AO21" s="253"/>
      <c r="AP21" s="253"/>
      <c r="AQ21" s="253"/>
      <c r="AR21" s="253"/>
      <c r="AS21" s="231"/>
      <c r="AT21" s="231"/>
      <c r="AU21" s="336"/>
    </row>
    <row r="22" spans="1:47" ht="14.1" customHeight="1">
      <c r="A22" s="245"/>
      <c r="B22" s="14"/>
      <c r="C22" s="245"/>
      <c r="H22" s="1779"/>
      <c r="I22" s="1779"/>
      <c r="L22" s="245"/>
      <c r="M22" s="245"/>
      <c r="N22" s="245"/>
      <c r="Q22" s="245"/>
      <c r="R22" s="245"/>
      <c r="X22" s="245"/>
      <c r="Y22" s="7"/>
      <c r="Z22" s="459"/>
      <c r="AA22" s="253"/>
      <c r="AB22" s="231"/>
      <c r="AC22" s="231"/>
      <c r="AD22" s="336"/>
      <c r="AE22" s="253"/>
      <c r="AF22" s="332"/>
      <c r="AG22" s="332"/>
      <c r="AH22" s="332"/>
      <c r="AI22" s="332"/>
      <c r="AJ22" s="332"/>
      <c r="AL22" s="13"/>
      <c r="AN22" s="4"/>
      <c r="AO22" s="253"/>
      <c r="AP22" s="253"/>
      <c r="AQ22" s="253"/>
      <c r="AR22" s="253"/>
      <c r="AS22" s="231"/>
      <c r="AT22" s="231"/>
      <c r="AU22" s="336"/>
    </row>
    <row r="23" spans="1:47" ht="14.1" customHeight="1">
      <c r="A23" s="245"/>
      <c r="B23" s="2119">
        <v>11</v>
      </c>
      <c r="C23" s="2120"/>
      <c r="D23" s="1825" t="s">
        <v>605</v>
      </c>
      <c r="E23" s="2952"/>
      <c r="F23" s="2952"/>
      <c r="G23" s="2952"/>
      <c r="H23" s="2952"/>
      <c r="I23" s="2952"/>
      <c r="J23" s="2952"/>
      <c r="K23" s="2952"/>
      <c r="L23" s="2952"/>
      <c r="M23" s="2952"/>
      <c r="N23" s="2952"/>
      <c r="O23" s="2952"/>
      <c r="P23" s="2952"/>
      <c r="Q23" s="2952"/>
      <c r="R23" s="2952"/>
      <c r="S23" s="2952"/>
      <c r="T23" s="2952"/>
      <c r="U23" s="2952"/>
      <c r="V23" s="2952"/>
      <c r="W23" s="2952"/>
      <c r="X23" s="2952"/>
      <c r="Y23" s="7"/>
      <c r="Z23" s="459"/>
      <c r="AA23" s="253"/>
      <c r="AB23" s="231"/>
      <c r="AC23" s="231"/>
      <c r="AD23" s="336"/>
      <c r="AE23" s="253"/>
      <c r="AF23" s="332"/>
      <c r="AG23" s="332"/>
      <c r="AH23" s="332"/>
      <c r="AI23" s="332"/>
      <c r="AJ23" s="332"/>
      <c r="AL23" s="13"/>
      <c r="AN23" s="4"/>
      <c r="AO23" s="253"/>
      <c r="AP23" s="253"/>
      <c r="AQ23" s="253"/>
      <c r="AR23" s="253"/>
      <c r="AS23" s="231"/>
      <c r="AT23" s="231"/>
      <c r="AU23" s="336"/>
    </row>
    <row r="24" spans="1:47" ht="9.9499999999999993" customHeight="1">
      <c r="A24" s="245"/>
      <c r="B24" s="18"/>
      <c r="Y24" s="7"/>
      <c r="Z24" s="459"/>
      <c r="AA24" s="253"/>
      <c r="AB24" s="231"/>
      <c r="AC24" s="231"/>
      <c r="AD24" s="336"/>
      <c r="AE24" s="253"/>
      <c r="AF24" s="332"/>
      <c r="AG24" s="332"/>
      <c r="AH24" s="332"/>
      <c r="AI24" s="332"/>
      <c r="AJ24" s="332"/>
      <c r="AL24" s="13"/>
      <c r="AO24" s="253"/>
      <c r="AP24" s="253"/>
      <c r="AQ24" s="253"/>
      <c r="AR24" s="253"/>
      <c r="AS24" s="231"/>
      <c r="AT24" s="231"/>
      <c r="AU24" s="336"/>
    </row>
    <row r="25" spans="1:47" ht="14.1" customHeight="1">
      <c r="A25" s="245"/>
      <c r="B25" s="18"/>
      <c r="C25" s="4226" t="s">
        <v>310</v>
      </c>
      <c r="D25" s="4226"/>
      <c r="E25" s="4226"/>
      <c r="F25" s="4226"/>
      <c r="G25" s="4226"/>
      <c r="H25" s="4226"/>
      <c r="I25" s="4226"/>
      <c r="J25" s="4226"/>
      <c r="K25" s="4226"/>
      <c r="L25" s="4226"/>
      <c r="M25" s="4226"/>
      <c r="N25" s="4226"/>
      <c r="O25" s="4226"/>
      <c r="P25" s="4226"/>
      <c r="Q25" s="4226"/>
      <c r="R25" s="4226"/>
      <c r="S25" s="4226"/>
      <c r="T25" s="4226"/>
      <c r="U25" s="4226"/>
      <c r="V25" s="4226"/>
      <c r="W25" s="4226"/>
      <c r="X25" s="4226"/>
      <c r="Y25" s="7"/>
      <c r="Z25" s="239" t="s">
        <v>15</v>
      </c>
      <c r="AA25" s="1638" t="s">
        <v>817</v>
      </c>
      <c r="AB25" s="1638"/>
      <c r="AC25" s="1638"/>
      <c r="AD25" s="1638"/>
      <c r="AE25" s="1638"/>
      <c r="AF25" s="1638"/>
      <c r="AG25" s="1638"/>
      <c r="AH25" s="1638"/>
      <c r="AI25" s="1638"/>
      <c r="AJ25" s="1638"/>
      <c r="AK25" s="1638"/>
      <c r="AL25" s="16"/>
      <c r="AS25" s="231"/>
      <c r="AT25" s="231"/>
      <c r="AU25" s="336"/>
    </row>
    <row r="26" spans="1:47" ht="14.1" customHeight="1">
      <c r="A26" s="245"/>
      <c r="B26" s="2689" t="s">
        <v>451</v>
      </c>
      <c r="C26" s="2690"/>
      <c r="D26" s="1641" t="s">
        <v>606</v>
      </c>
      <c r="E26" s="1641"/>
      <c r="F26" s="1641"/>
      <c r="G26" s="1641"/>
      <c r="H26" s="1641"/>
      <c r="I26" s="1641"/>
      <c r="J26" s="1641"/>
      <c r="K26" s="1641"/>
      <c r="L26" s="1641"/>
      <c r="M26" s="1641"/>
      <c r="N26" s="1641"/>
      <c r="O26" s="1641"/>
      <c r="P26" s="1641"/>
      <c r="Q26" s="1641"/>
      <c r="R26" s="1641"/>
      <c r="S26" s="1641"/>
      <c r="T26" s="1641"/>
      <c r="U26" s="1641"/>
      <c r="V26" s="1641"/>
      <c r="W26" s="1641"/>
      <c r="X26" s="1641"/>
      <c r="Y26" s="7"/>
      <c r="Z26" s="10"/>
      <c r="AA26" s="1638"/>
      <c r="AB26" s="1638"/>
      <c r="AC26" s="1638"/>
      <c r="AD26" s="1638"/>
      <c r="AE26" s="1638"/>
      <c r="AF26" s="1638"/>
      <c r="AG26" s="1638"/>
      <c r="AH26" s="1638"/>
      <c r="AI26" s="1638"/>
      <c r="AJ26" s="1638"/>
      <c r="AK26" s="1638"/>
      <c r="AL26" s="13"/>
      <c r="AS26" s="231"/>
      <c r="AT26" s="231"/>
      <c r="AU26" s="336"/>
    </row>
    <row r="27" spans="1:47" ht="14.1" customHeight="1">
      <c r="A27" s="245"/>
      <c r="B27" s="14"/>
      <c r="C27" s="245"/>
      <c r="D27" s="1641"/>
      <c r="E27" s="1641"/>
      <c r="F27" s="1641"/>
      <c r="G27" s="1641"/>
      <c r="H27" s="1641"/>
      <c r="I27" s="1641"/>
      <c r="J27" s="1641"/>
      <c r="K27" s="1641"/>
      <c r="L27" s="1641"/>
      <c r="M27" s="1641"/>
      <c r="N27" s="1641"/>
      <c r="O27" s="1641"/>
      <c r="P27" s="1641"/>
      <c r="Q27" s="1641"/>
      <c r="R27" s="1641"/>
      <c r="S27" s="1641"/>
      <c r="T27" s="1641"/>
      <c r="U27" s="1641"/>
      <c r="V27" s="1641"/>
      <c r="W27" s="1641"/>
      <c r="X27" s="1641"/>
      <c r="Y27" s="7"/>
      <c r="Z27" s="19"/>
      <c r="AA27" s="1638"/>
      <c r="AB27" s="1638"/>
      <c r="AC27" s="1638"/>
      <c r="AD27" s="1638"/>
      <c r="AE27" s="1638"/>
      <c r="AF27" s="1638"/>
      <c r="AG27" s="1638"/>
      <c r="AH27" s="1638"/>
      <c r="AI27" s="1638"/>
      <c r="AJ27" s="1638"/>
      <c r="AK27" s="1638"/>
      <c r="AL27" s="13"/>
      <c r="AS27" s="231"/>
      <c r="AT27" s="231"/>
      <c r="AU27" s="336"/>
    </row>
    <row r="28" spans="1:47" ht="14.1" customHeight="1">
      <c r="A28" s="245"/>
      <c r="B28" s="14"/>
      <c r="C28" s="245"/>
      <c r="D28" s="1641"/>
      <c r="E28" s="1641"/>
      <c r="F28" s="1641"/>
      <c r="G28" s="1641"/>
      <c r="H28" s="1641"/>
      <c r="I28" s="1641"/>
      <c r="J28" s="1641"/>
      <c r="K28" s="1641"/>
      <c r="L28" s="1641"/>
      <c r="M28" s="1641"/>
      <c r="N28" s="1641"/>
      <c r="O28" s="1641"/>
      <c r="P28" s="1641"/>
      <c r="Q28" s="1641"/>
      <c r="R28" s="1641"/>
      <c r="S28" s="1641"/>
      <c r="T28" s="1641"/>
      <c r="U28" s="1641"/>
      <c r="V28" s="1641"/>
      <c r="W28" s="1641"/>
      <c r="X28" s="1641"/>
      <c r="Z28" s="239" t="s">
        <v>15</v>
      </c>
      <c r="AA28" s="1638" t="s">
        <v>576</v>
      </c>
      <c r="AB28" s="1638"/>
      <c r="AC28" s="1638"/>
      <c r="AD28" s="1638"/>
      <c r="AE28" s="1638"/>
      <c r="AF28" s="1638"/>
      <c r="AG28" s="1638"/>
      <c r="AH28" s="1638"/>
      <c r="AI28" s="1638"/>
      <c r="AJ28" s="1638"/>
      <c r="AK28" s="1638"/>
      <c r="AL28" s="16"/>
    </row>
    <row r="29" spans="1:47" ht="14.1" customHeight="1">
      <c r="A29" s="245"/>
      <c r="B29" s="14"/>
      <c r="Z29" s="157"/>
      <c r="AA29" s="1638"/>
      <c r="AB29" s="1638"/>
      <c r="AC29" s="1638"/>
      <c r="AD29" s="1638"/>
      <c r="AE29" s="1638"/>
      <c r="AF29" s="1638"/>
      <c r="AG29" s="1638"/>
      <c r="AH29" s="1638"/>
      <c r="AI29" s="1638"/>
      <c r="AJ29" s="1638"/>
      <c r="AK29" s="1638"/>
      <c r="AL29" s="16"/>
    </row>
    <row r="30" spans="1:47" ht="14.1" customHeight="1">
      <c r="A30" s="245"/>
      <c r="B30" s="17"/>
      <c r="D30" s="1632" t="s">
        <v>1419</v>
      </c>
      <c r="E30" s="1632"/>
      <c r="F30" s="1632"/>
      <c r="G30" s="1632"/>
      <c r="H30" s="1632"/>
      <c r="I30" s="1632"/>
      <c r="J30" s="1632"/>
      <c r="K30" s="1632"/>
      <c r="L30" s="1632"/>
      <c r="M30" s="1632"/>
      <c r="N30" s="1632"/>
      <c r="O30" s="1632"/>
      <c r="P30" s="1632"/>
      <c r="Q30" s="1632"/>
      <c r="R30" s="1632"/>
      <c r="S30" s="1632"/>
      <c r="T30" s="1632"/>
      <c r="U30" s="1632"/>
      <c r="V30" s="1632"/>
      <c r="W30" s="1632"/>
      <c r="X30" s="1632"/>
      <c r="Y30" s="3"/>
      <c r="Z30" s="11"/>
      <c r="AL30" s="16"/>
    </row>
    <row r="31" spans="1:47" ht="14.1" customHeight="1">
      <c r="A31" s="245"/>
      <c r="B31" s="18"/>
      <c r="C31" s="245"/>
      <c r="D31" s="228" t="s">
        <v>469</v>
      </c>
      <c r="E31" s="1667" t="s">
        <v>607</v>
      </c>
      <c r="F31" s="1667"/>
      <c r="G31" s="1667"/>
      <c r="H31" s="1667"/>
      <c r="I31" s="1667"/>
      <c r="J31" s="1667"/>
      <c r="K31" s="1667"/>
      <c r="L31" s="1667"/>
      <c r="M31" s="1667"/>
      <c r="N31" s="1667"/>
      <c r="O31" s="1667"/>
      <c r="P31" s="1667"/>
      <c r="Q31" s="1667"/>
      <c r="R31" s="1667"/>
      <c r="S31" s="1667"/>
      <c r="T31" s="1667"/>
      <c r="U31" s="1667"/>
      <c r="V31" s="1667"/>
      <c r="W31" s="1667"/>
      <c r="X31" s="1667"/>
      <c r="Y31" s="3"/>
      <c r="Z31" s="42"/>
      <c r="AA31" s="5"/>
      <c r="AB31" s="5"/>
      <c r="AC31" s="264"/>
      <c r="AD31" s="4"/>
      <c r="AE31" s="264"/>
      <c r="AF31" s="264"/>
      <c r="AG31" s="264"/>
      <c r="AH31" s="264"/>
      <c r="AI31" s="264"/>
      <c r="AJ31" s="264"/>
      <c r="AK31" s="264"/>
      <c r="AL31" s="16"/>
    </row>
    <row r="32" spans="1:47" ht="15.95" customHeight="1">
      <c r="A32" s="245"/>
      <c r="B32" s="17"/>
      <c r="D32" s="1852"/>
      <c r="E32" s="1853"/>
      <c r="F32" s="1853"/>
      <c r="G32" s="1853"/>
      <c r="H32" s="1853"/>
      <c r="I32" s="1854"/>
      <c r="J32" s="1645" t="s">
        <v>393</v>
      </c>
      <c r="K32" s="1646"/>
      <c r="L32" s="1646"/>
      <c r="M32" s="1646"/>
      <c r="N32" s="1646"/>
      <c r="O32" s="1646"/>
      <c r="P32" s="1646"/>
      <c r="Q32" s="1646"/>
      <c r="R32" s="1645" t="s">
        <v>394</v>
      </c>
      <c r="S32" s="1646"/>
      <c r="T32" s="1646"/>
      <c r="U32" s="1646"/>
      <c r="V32" s="1646"/>
      <c r="W32" s="1646"/>
      <c r="X32" s="1646"/>
      <c r="Y32" s="1647"/>
      <c r="Z32" s="1852" t="s">
        <v>99</v>
      </c>
      <c r="AA32" s="1853"/>
      <c r="AB32" s="1853"/>
      <c r="AC32" s="1853"/>
      <c r="AD32" s="1853"/>
      <c r="AE32" s="1853"/>
      <c r="AF32" s="1853"/>
      <c r="AG32" s="1853"/>
      <c r="AH32" s="1853"/>
      <c r="AI32" s="1853"/>
      <c r="AJ32" s="1853"/>
      <c r="AK32" s="1854"/>
      <c r="AL32" s="16"/>
    </row>
    <row r="33" spans="1:38" ht="15.95" customHeight="1">
      <c r="A33" s="245"/>
      <c r="B33" s="17"/>
      <c r="D33" s="1862" t="s">
        <v>388</v>
      </c>
      <c r="E33" s="1863"/>
      <c r="F33" s="1863"/>
      <c r="G33" s="1863"/>
      <c r="H33" s="1863"/>
      <c r="I33" s="1864"/>
      <c r="J33" s="2331"/>
      <c r="K33" s="2332"/>
      <c r="L33" s="2332"/>
      <c r="M33" s="2332"/>
      <c r="N33" s="2332"/>
      <c r="O33" s="2332"/>
      <c r="P33" s="2332"/>
      <c r="Q33" s="2332"/>
      <c r="R33" s="2331"/>
      <c r="S33" s="2332"/>
      <c r="T33" s="2332"/>
      <c r="U33" s="2332"/>
      <c r="V33" s="2332"/>
      <c r="W33" s="2332"/>
      <c r="X33" s="2332"/>
      <c r="Y33" s="2333"/>
      <c r="Z33" s="4291"/>
      <c r="AA33" s="4292"/>
      <c r="AB33" s="4292"/>
      <c r="AC33" s="4292"/>
      <c r="AD33" s="4292"/>
      <c r="AE33" s="4292"/>
      <c r="AF33" s="4292"/>
      <c r="AG33" s="4292"/>
      <c r="AH33" s="4292"/>
      <c r="AI33" s="4292"/>
      <c r="AJ33" s="4292"/>
      <c r="AK33" s="4293"/>
      <c r="AL33" s="16"/>
    </row>
    <row r="34" spans="1:38" ht="15.95" customHeight="1">
      <c r="A34" s="245"/>
      <c r="B34" s="17"/>
      <c r="D34" s="3968"/>
      <c r="E34" s="2138"/>
      <c r="F34" s="2138"/>
      <c r="G34" s="2138"/>
      <c r="H34" s="2138"/>
      <c r="I34" s="3969"/>
      <c r="J34" s="2777"/>
      <c r="K34" s="2778"/>
      <c r="L34" s="2778"/>
      <c r="M34" s="2778"/>
      <c r="N34" s="2778"/>
      <c r="O34" s="2778"/>
      <c r="P34" s="2778"/>
      <c r="Q34" s="2778"/>
      <c r="R34" s="2777"/>
      <c r="S34" s="2778"/>
      <c r="T34" s="2778"/>
      <c r="U34" s="2778"/>
      <c r="V34" s="2778"/>
      <c r="W34" s="2778"/>
      <c r="X34" s="2778"/>
      <c r="Y34" s="2779"/>
      <c r="Z34" s="4294"/>
      <c r="AA34" s="4295"/>
      <c r="AB34" s="4295"/>
      <c r="AC34" s="4295"/>
      <c r="AD34" s="4295"/>
      <c r="AE34" s="4295"/>
      <c r="AF34" s="4295"/>
      <c r="AG34" s="4295"/>
      <c r="AH34" s="4295"/>
      <c r="AI34" s="4295"/>
      <c r="AJ34" s="4295"/>
      <c r="AK34" s="4296"/>
      <c r="AL34" s="16"/>
    </row>
    <row r="35" spans="1:38" ht="15.95" customHeight="1">
      <c r="A35" s="245"/>
      <c r="B35" s="17"/>
      <c r="D35" s="3968" t="s">
        <v>389</v>
      </c>
      <c r="E35" s="2138"/>
      <c r="F35" s="2138"/>
      <c r="G35" s="2138"/>
      <c r="H35" s="2138"/>
      <c r="I35" s="3969"/>
      <c r="J35" s="2768"/>
      <c r="K35" s="2769"/>
      <c r="L35" s="2769"/>
      <c r="M35" s="2769"/>
      <c r="N35" s="2769"/>
      <c r="O35" s="2769"/>
      <c r="P35" s="2769"/>
      <c r="Q35" s="2769"/>
      <c r="R35" s="2768"/>
      <c r="S35" s="2769"/>
      <c r="T35" s="2769"/>
      <c r="U35" s="2769"/>
      <c r="V35" s="2769"/>
      <c r="W35" s="2769"/>
      <c r="X35" s="2769"/>
      <c r="Y35" s="2770"/>
      <c r="Z35" s="4294"/>
      <c r="AA35" s="4295"/>
      <c r="AB35" s="4295"/>
      <c r="AC35" s="4295"/>
      <c r="AD35" s="4295"/>
      <c r="AE35" s="4295"/>
      <c r="AF35" s="4295"/>
      <c r="AG35" s="4295"/>
      <c r="AH35" s="4295"/>
      <c r="AI35" s="4295"/>
      <c r="AJ35" s="4295"/>
      <c r="AK35" s="4296"/>
      <c r="AL35" s="16"/>
    </row>
    <row r="36" spans="1:38" ht="15.95" customHeight="1">
      <c r="A36" s="245"/>
      <c r="B36" s="17"/>
      <c r="D36" s="3968"/>
      <c r="E36" s="2138"/>
      <c r="F36" s="2138"/>
      <c r="G36" s="2138"/>
      <c r="H36" s="2138"/>
      <c r="I36" s="3969"/>
      <c r="J36" s="2768"/>
      <c r="K36" s="2769"/>
      <c r="L36" s="2769"/>
      <c r="M36" s="2769"/>
      <c r="N36" s="2769"/>
      <c r="O36" s="2769"/>
      <c r="P36" s="2769"/>
      <c r="Q36" s="2769"/>
      <c r="R36" s="2768"/>
      <c r="S36" s="2769"/>
      <c r="T36" s="2769"/>
      <c r="U36" s="2769"/>
      <c r="V36" s="2769"/>
      <c r="W36" s="2769"/>
      <c r="X36" s="2769"/>
      <c r="Y36" s="2770"/>
      <c r="Z36" s="4294"/>
      <c r="AA36" s="4295"/>
      <c r="AB36" s="4295"/>
      <c r="AC36" s="4295"/>
      <c r="AD36" s="4295"/>
      <c r="AE36" s="4295"/>
      <c r="AF36" s="4295"/>
      <c r="AG36" s="4295"/>
      <c r="AH36" s="4295"/>
      <c r="AI36" s="4295"/>
      <c r="AJ36" s="4295"/>
      <c r="AK36" s="4296"/>
      <c r="AL36" s="16"/>
    </row>
    <row r="37" spans="1:38" ht="15.95" customHeight="1">
      <c r="A37" s="245"/>
      <c r="B37" s="14"/>
      <c r="D37" s="3968" t="s">
        <v>390</v>
      </c>
      <c r="E37" s="2138"/>
      <c r="F37" s="2138"/>
      <c r="G37" s="2138"/>
      <c r="H37" s="2138"/>
      <c r="I37" s="3969"/>
      <c r="J37" s="2774"/>
      <c r="K37" s="2775"/>
      <c r="L37" s="2775"/>
      <c r="M37" s="2775"/>
      <c r="N37" s="2775"/>
      <c r="O37" s="2775"/>
      <c r="P37" s="2775"/>
      <c r="Q37" s="2775"/>
      <c r="R37" s="2774"/>
      <c r="S37" s="2775"/>
      <c r="T37" s="2775"/>
      <c r="U37" s="2775"/>
      <c r="V37" s="2775"/>
      <c r="W37" s="2775"/>
      <c r="X37" s="2775"/>
      <c r="Y37" s="2776"/>
      <c r="Z37" s="4288"/>
      <c r="AA37" s="4289"/>
      <c r="AB37" s="4289"/>
      <c r="AC37" s="4289"/>
      <c r="AD37" s="12" t="s">
        <v>21</v>
      </c>
      <c r="AE37" s="4289"/>
      <c r="AF37" s="4289"/>
      <c r="AG37" s="12" t="s">
        <v>22</v>
      </c>
      <c r="AH37" s="4289"/>
      <c r="AI37" s="4289"/>
      <c r="AJ37" s="1246" t="s">
        <v>42</v>
      </c>
      <c r="AK37" s="1247" t="s">
        <v>273</v>
      </c>
      <c r="AL37" s="16"/>
    </row>
    <row r="38" spans="1:38" ht="15.95" customHeight="1">
      <c r="A38" s="245"/>
      <c r="B38" s="17"/>
      <c r="D38" s="3968"/>
      <c r="E38" s="2138"/>
      <c r="F38" s="2138"/>
      <c r="G38" s="2138"/>
      <c r="H38" s="2138"/>
      <c r="I38" s="3969"/>
      <c r="J38" s="2777"/>
      <c r="K38" s="2778"/>
      <c r="L38" s="2778"/>
      <c r="M38" s="2778"/>
      <c r="N38" s="2778"/>
      <c r="O38" s="2778"/>
      <c r="P38" s="2778"/>
      <c r="Q38" s="2778"/>
      <c r="R38" s="2777"/>
      <c r="S38" s="2778"/>
      <c r="T38" s="2778"/>
      <c r="U38" s="2778"/>
      <c r="V38" s="2778"/>
      <c r="W38" s="2778"/>
      <c r="X38" s="2778"/>
      <c r="Y38" s="2779"/>
      <c r="Z38" s="4222" t="s">
        <v>138</v>
      </c>
      <c r="AA38" s="2560"/>
      <c r="AB38" s="2560"/>
      <c r="AC38" s="2560"/>
      <c r="AD38" s="1135" t="s">
        <v>21</v>
      </c>
      <c r="AE38" s="2560"/>
      <c r="AF38" s="2560"/>
      <c r="AG38" s="1135" t="s">
        <v>22</v>
      </c>
      <c r="AH38" s="2560"/>
      <c r="AI38" s="2560"/>
      <c r="AJ38" s="2810" t="s">
        <v>100</v>
      </c>
      <c r="AK38" s="4287"/>
      <c r="AL38" s="25"/>
    </row>
    <row r="39" spans="1:38" ht="15.95" customHeight="1">
      <c r="A39" s="245"/>
      <c r="B39" s="14"/>
      <c r="C39" s="228"/>
      <c r="D39" s="3968"/>
      <c r="E39" s="2138"/>
      <c r="F39" s="2138"/>
      <c r="G39" s="2138"/>
      <c r="H39" s="2138"/>
      <c r="I39" s="3969"/>
      <c r="J39" s="2774"/>
      <c r="K39" s="2775"/>
      <c r="L39" s="2775"/>
      <c r="M39" s="2775"/>
      <c r="N39" s="2775"/>
      <c r="O39" s="2775"/>
      <c r="P39" s="2775"/>
      <c r="Q39" s="2775"/>
      <c r="R39" s="2774"/>
      <c r="S39" s="2775"/>
      <c r="T39" s="2775"/>
      <c r="U39" s="2775"/>
      <c r="V39" s="2775"/>
      <c r="W39" s="2775"/>
      <c r="X39" s="2775"/>
      <c r="Y39" s="2776"/>
      <c r="Z39" s="4290" t="s">
        <v>138</v>
      </c>
      <c r="AA39" s="4285"/>
      <c r="AB39" s="4285"/>
      <c r="AC39" s="4285"/>
      <c r="AD39" s="12" t="s">
        <v>21</v>
      </c>
      <c r="AE39" s="4285"/>
      <c r="AF39" s="4285"/>
      <c r="AG39" s="12" t="s">
        <v>22</v>
      </c>
      <c r="AH39" s="4285"/>
      <c r="AI39" s="4285"/>
      <c r="AJ39" s="958" t="s">
        <v>42</v>
      </c>
      <c r="AK39" s="1248" t="s">
        <v>273</v>
      </c>
      <c r="AL39" s="25"/>
    </row>
    <row r="40" spans="1:38" ht="15.95" customHeight="1">
      <c r="A40" s="245"/>
      <c r="B40" s="14"/>
      <c r="D40" s="3997"/>
      <c r="E40" s="3995"/>
      <c r="F40" s="3995"/>
      <c r="G40" s="3995"/>
      <c r="H40" s="3995"/>
      <c r="I40" s="4016"/>
      <c r="J40" s="2334"/>
      <c r="K40" s="2335"/>
      <c r="L40" s="2335"/>
      <c r="M40" s="2335"/>
      <c r="N40" s="2335"/>
      <c r="O40" s="2335"/>
      <c r="P40" s="2335"/>
      <c r="Q40" s="2335"/>
      <c r="R40" s="2334"/>
      <c r="S40" s="2335"/>
      <c r="T40" s="2335"/>
      <c r="U40" s="2335"/>
      <c r="V40" s="2335"/>
      <c r="W40" s="2335"/>
      <c r="X40" s="2335"/>
      <c r="Y40" s="2336"/>
      <c r="Z40" s="4286" t="s">
        <v>138</v>
      </c>
      <c r="AA40" s="2580"/>
      <c r="AB40" s="2580"/>
      <c r="AC40" s="2580"/>
      <c r="AD40" s="938" t="s">
        <v>21</v>
      </c>
      <c r="AE40" s="2580"/>
      <c r="AF40" s="2580"/>
      <c r="AG40" s="938" t="s">
        <v>22</v>
      </c>
      <c r="AH40" s="2580"/>
      <c r="AI40" s="2580"/>
      <c r="AJ40" s="1780" t="s">
        <v>100</v>
      </c>
      <c r="AK40" s="4284"/>
      <c r="AL40" s="25"/>
    </row>
    <row r="41" spans="1:38" ht="14.1" customHeight="1">
      <c r="A41" s="245"/>
      <c r="B41" s="14"/>
      <c r="C41" s="245"/>
      <c r="E41" s="245"/>
      <c r="F41" s="245"/>
      <c r="G41" s="245"/>
      <c r="H41" s="245"/>
      <c r="I41" s="245"/>
      <c r="J41" s="245"/>
      <c r="K41" s="245"/>
      <c r="L41" s="245"/>
      <c r="M41" s="245"/>
      <c r="N41" s="245"/>
      <c r="O41" s="245"/>
      <c r="P41" s="245"/>
      <c r="Q41" s="245"/>
      <c r="R41" s="257"/>
      <c r="S41" s="257"/>
      <c r="T41" s="1"/>
      <c r="U41" s="263"/>
      <c r="V41" s="263"/>
      <c r="W41" s="245"/>
      <c r="X41" s="245"/>
      <c r="Y41" s="5"/>
      <c r="Z41" s="244"/>
      <c r="AA41" s="4"/>
      <c r="AB41" s="264"/>
      <c r="AC41" s="4"/>
      <c r="AD41" s="4"/>
      <c r="AE41" s="4"/>
      <c r="AF41" s="4"/>
      <c r="AG41" s="4"/>
      <c r="AH41" s="4"/>
      <c r="AI41" s="4"/>
      <c r="AJ41" s="4"/>
      <c r="AK41" s="4"/>
      <c r="AL41" s="16"/>
    </row>
    <row r="42" spans="1:38" ht="14.1" customHeight="1">
      <c r="A42" s="245"/>
      <c r="B42" s="14"/>
      <c r="D42" s="939" t="s">
        <v>467</v>
      </c>
      <c r="E42" s="1641" t="s">
        <v>608</v>
      </c>
      <c r="F42" s="1641"/>
      <c r="G42" s="1641"/>
      <c r="H42" s="1641"/>
      <c r="I42" s="1641"/>
      <c r="J42" s="1641"/>
      <c r="K42" s="1641"/>
      <c r="L42" s="1641"/>
      <c r="M42" s="1641"/>
      <c r="N42" s="1641"/>
      <c r="O42" s="1641"/>
      <c r="P42" s="1641"/>
      <c r="Q42" s="1641"/>
      <c r="R42" s="1641"/>
      <c r="S42" s="1641"/>
      <c r="T42" s="1641"/>
      <c r="U42" s="1641"/>
      <c r="V42" s="1641"/>
      <c r="W42" s="1641"/>
      <c r="X42" s="1641"/>
      <c r="Y42" s="5"/>
      <c r="Z42" s="239" t="s">
        <v>15</v>
      </c>
      <c r="AA42" s="1638" t="s">
        <v>1050</v>
      </c>
      <c r="AB42" s="1638"/>
      <c r="AC42" s="1638"/>
      <c r="AD42" s="1638"/>
      <c r="AE42" s="1638"/>
      <c r="AF42" s="1638"/>
      <c r="AG42" s="1638"/>
      <c r="AH42" s="1638"/>
      <c r="AI42" s="1638"/>
      <c r="AJ42" s="1638"/>
      <c r="AK42" s="1638"/>
      <c r="AL42" s="201"/>
    </row>
    <row r="43" spans="1:38" ht="14.1" customHeight="1">
      <c r="A43" s="245"/>
      <c r="B43" s="14"/>
      <c r="E43" s="1641"/>
      <c r="F43" s="1641"/>
      <c r="G43" s="1641"/>
      <c r="H43" s="1641"/>
      <c r="I43" s="1641"/>
      <c r="J43" s="1641"/>
      <c r="K43" s="1641"/>
      <c r="L43" s="1641"/>
      <c r="M43" s="1641"/>
      <c r="N43" s="1641"/>
      <c r="O43" s="1641"/>
      <c r="P43" s="1641"/>
      <c r="Q43" s="1641"/>
      <c r="R43" s="1641"/>
      <c r="S43" s="1641"/>
      <c r="T43" s="1641"/>
      <c r="U43" s="1641"/>
      <c r="V43" s="1641"/>
      <c r="W43" s="1641"/>
      <c r="X43" s="1641"/>
      <c r="Y43" s="5"/>
      <c r="Z43" s="157"/>
      <c r="AA43" s="1638"/>
      <c r="AB43" s="1638"/>
      <c r="AC43" s="1638"/>
      <c r="AD43" s="1638"/>
      <c r="AE43" s="1638"/>
      <c r="AF43" s="1638"/>
      <c r="AG43" s="1638"/>
      <c r="AH43" s="1638"/>
      <c r="AI43" s="1638"/>
      <c r="AJ43" s="1638"/>
      <c r="AK43" s="1638"/>
      <c r="AL43" s="201"/>
    </row>
    <row r="44" spans="1:38" ht="14.1" customHeight="1">
      <c r="A44" s="245"/>
      <c r="B44" s="14"/>
      <c r="Y44" s="5"/>
      <c r="Z44" s="157"/>
      <c r="AA44" s="1638"/>
      <c r="AB44" s="1638"/>
      <c r="AC44" s="1638"/>
      <c r="AD44" s="1638"/>
      <c r="AE44" s="1638"/>
      <c r="AF44" s="1638"/>
      <c r="AG44" s="1638"/>
      <c r="AH44" s="1638"/>
      <c r="AI44" s="1638"/>
      <c r="AJ44" s="1638"/>
      <c r="AK44" s="1638"/>
      <c r="AL44" s="25"/>
    </row>
    <row r="45" spans="1:38" ht="14.1" customHeight="1">
      <c r="A45" s="245"/>
      <c r="B45" s="17"/>
      <c r="Z45" s="19"/>
      <c r="AA45" s="1638"/>
      <c r="AB45" s="1638"/>
      <c r="AC45" s="1638"/>
      <c r="AD45" s="1638"/>
      <c r="AE45" s="1638"/>
      <c r="AF45" s="1638"/>
      <c r="AG45" s="1638"/>
      <c r="AH45" s="1638"/>
      <c r="AI45" s="1638"/>
      <c r="AJ45" s="1638"/>
      <c r="AK45" s="1638"/>
      <c r="AL45" s="25"/>
    </row>
    <row r="46" spans="1:38" ht="14.1" customHeight="1">
      <c r="A46" s="245"/>
      <c r="B46" s="17"/>
      <c r="D46" s="939" t="s">
        <v>39</v>
      </c>
      <c r="E46" s="1641" t="s">
        <v>609</v>
      </c>
      <c r="F46" s="1641"/>
      <c r="G46" s="1641"/>
      <c r="H46" s="1641"/>
      <c r="I46" s="1641"/>
      <c r="J46" s="1641"/>
      <c r="K46" s="1641"/>
      <c r="L46" s="1641"/>
      <c r="M46" s="1641"/>
      <c r="N46" s="1641"/>
      <c r="O46" s="1641"/>
      <c r="P46" s="1641"/>
      <c r="Q46" s="1641"/>
      <c r="R46" s="1641"/>
      <c r="S46" s="1641"/>
      <c r="T46" s="1641"/>
      <c r="U46" s="1641"/>
      <c r="V46" s="1641"/>
      <c r="W46" s="1641"/>
      <c r="X46" s="1641"/>
      <c r="Z46" s="290"/>
      <c r="AA46" s="1638"/>
      <c r="AB46" s="1638"/>
      <c r="AC46" s="1638"/>
      <c r="AD46" s="1638"/>
      <c r="AE46" s="1638"/>
      <c r="AF46" s="1638"/>
      <c r="AG46" s="1638"/>
      <c r="AH46" s="1638"/>
      <c r="AI46" s="1638"/>
      <c r="AJ46" s="1638"/>
      <c r="AK46" s="1638"/>
      <c r="AL46" s="25"/>
    </row>
    <row r="47" spans="1:38" ht="14.1" customHeight="1">
      <c r="A47" s="245"/>
      <c r="B47" s="14"/>
      <c r="C47" s="245"/>
      <c r="E47" s="1641"/>
      <c r="F47" s="1641"/>
      <c r="G47" s="1641"/>
      <c r="H47" s="1641"/>
      <c r="I47" s="1641"/>
      <c r="J47" s="1641"/>
      <c r="K47" s="1641"/>
      <c r="L47" s="1641"/>
      <c r="M47" s="1641"/>
      <c r="N47" s="1641"/>
      <c r="O47" s="1641"/>
      <c r="P47" s="1641"/>
      <c r="Q47" s="1641"/>
      <c r="R47" s="1641"/>
      <c r="S47" s="1641"/>
      <c r="T47" s="1641"/>
      <c r="U47" s="1641"/>
      <c r="V47" s="1641"/>
      <c r="W47" s="1641"/>
      <c r="X47" s="1641"/>
      <c r="Z47" s="43"/>
      <c r="AA47" s="264"/>
      <c r="AB47" s="264"/>
      <c r="AC47" s="264"/>
      <c r="AD47" s="264"/>
      <c r="AE47" s="264"/>
      <c r="AF47" s="264"/>
      <c r="AG47" s="264"/>
      <c r="AH47" s="264"/>
      <c r="AI47" s="264"/>
      <c r="AJ47" s="264"/>
      <c r="AK47" s="264"/>
      <c r="AL47" s="44"/>
    </row>
    <row r="48" spans="1:38" ht="14.1" customHeight="1">
      <c r="A48" s="245"/>
      <c r="B48" s="17"/>
      <c r="Z48" s="43"/>
      <c r="AA48" s="264"/>
      <c r="AB48" s="264"/>
      <c r="AC48" s="264"/>
      <c r="AD48" s="264"/>
      <c r="AE48" s="264"/>
      <c r="AF48" s="264"/>
      <c r="AG48" s="264"/>
      <c r="AH48" s="264"/>
      <c r="AL48" s="225"/>
    </row>
    <row r="49" spans="1:38" ht="14.1" customHeight="1">
      <c r="A49" s="245"/>
      <c r="B49" s="14"/>
      <c r="C49" s="245"/>
      <c r="D49" s="228" t="s">
        <v>308</v>
      </c>
      <c r="E49" s="1667" t="s">
        <v>816</v>
      </c>
      <c r="F49" s="1667"/>
      <c r="G49" s="1667"/>
      <c r="H49" s="1667"/>
      <c r="I49" s="1667"/>
      <c r="J49" s="1667"/>
      <c r="K49" s="1667"/>
      <c r="L49" s="1667"/>
      <c r="M49" s="1667"/>
      <c r="N49" s="1667"/>
      <c r="O49" s="1667"/>
      <c r="P49" s="1667"/>
      <c r="Q49" s="1667"/>
      <c r="R49" s="1667"/>
      <c r="S49" s="1667"/>
      <c r="T49" s="1667"/>
      <c r="U49" s="1667"/>
      <c r="V49" s="1667"/>
      <c r="W49" s="1667"/>
      <c r="X49" s="1667"/>
      <c r="Y49" s="1667"/>
      <c r="Z49" s="1667"/>
      <c r="AA49" s="1667"/>
      <c r="AB49" s="1667"/>
      <c r="AC49" s="1667"/>
      <c r="AD49" s="1667"/>
      <c r="AE49" s="1667"/>
      <c r="AF49" s="1667"/>
      <c r="AG49" s="1667"/>
      <c r="AH49" s="245"/>
      <c r="AL49" s="25"/>
    </row>
    <row r="50" spans="1:38" ht="14.1" customHeight="1">
      <c r="A50" s="245"/>
      <c r="B50" s="17"/>
      <c r="D50" s="1249"/>
      <c r="E50" s="1046"/>
      <c r="F50" s="1046"/>
      <c r="G50" s="1046"/>
      <c r="H50" s="1250"/>
      <c r="I50" s="2031" t="s">
        <v>319</v>
      </c>
      <c r="J50" s="2032"/>
      <c r="K50" s="2032"/>
      <c r="L50" s="2033"/>
      <c r="M50" s="2031" t="s">
        <v>101</v>
      </c>
      <c r="N50" s="2032"/>
      <c r="O50" s="2032"/>
      <c r="P50" s="2033"/>
      <c r="Q50" s="2031" t="s">
        <v>102</v>
      </c>
      <c r="R50" s="2032"/>
      <c r="S50" s="2032"/>
      <c r="T50" s="2033"/>
      <c r="U50" s="2031" t="s">
        <v>103</v>
      </c>
      <c r="V50" s="2032"/>
      <c r="W50" s="2032"/>
      <c r="X50" s="2032"/>
      <c r="Y50" s="2032"/>
      <c r="Z50" s="2032"/>
      <c r="AA50" s="2033"/>
      <c r="AB50" s="2031" t="s">
        <v>126</v>
      </c>
      <c r="AC50" s="2032"/>
      <c r="AD50" s="2032"/>
      <c r="AE50" s="2032"/>
      <c r="AF50" s="2032"/>
      <c r="AG50" s="2032"/>
      <c r="AH50" s="2033"/>
      <c r="AL50" s="225"/>
    </row>
    <row r="51" spans="1:38" ht="14.1" customHeight="1">
      <c r="A51" s="245"/>
      <c r="B51" s="17"/>
      <c r="D51" s="1862" t="s">
        <v>104</v>
      </c>
      <c r="E51" s="1863"/>
      <c r="F51" s="1863"/>
      <c r="G51" s="1863"/>
      <c r="H51" s="1864"/>
      <c r="I51" s="4002"/>
      <c r="J51" s="4003"/>
      <c r="K51" s="4003"/>
      <c r="L51" s="1251" t="s">
        <v>785</v>
      </c>
      <c r="M51" s="4002"/>
      <c r="N51" s="4003"/>
      <c r="O51" s="4003"/>
      <c r="P51" s="1251" t="s">
        <v>785</v>
      </c>
      <c r="Q51" s="4002"/>
      <c r="R51" s="4003"/>
      <c r="S51" s="4003"/>
      <c r="T51" s="1251" t="s">
        <v>785</v>
      </c>
      <c r="U51" s="1252"/>
      <c r="V51" s="1082"/>
      <c r="W51" s="1237" t="s">
        <v>792</v>
      </c>
      <c r="X51" s="990" t="s">
        <v>124</v>
      </c>
      <c r="Y51" s="990"/>
      <c r="Z51" s="1082" t="s">
        <v>793</v>
      </c>
      <c r="AA51" s="291"/>
      <c r="AB51" s="1252"/>
      <c r="AC51" s="1082"/>
      <c r="AD51" s="1237" t="s">
        <v>792</v>
      </c>
      <c r="AE51" s="990" t="s">
        <v>124</v>
      </c>
      <c r="AF51" s="990"/>
      <c r="AG51" s="1082" t="s">
        <v>793</v>
      </c>
      <c r="AH51" s="292"/>
      <c r="AL51" s="225"/>
    </row>
    <row r="52" spans="1:38" ht="14.1" customHeight="1">
      <c r="A52" s="245"/>
      <c r="B52" s="17"/>
      <c r="D52" s="3997" t="s">
        <v>311</v>
      </c>
      <c r="E52" s="3995"/>
      <c r="F52" s="3995"/>
      <c r="G52" s="3995"/>
      <c r="H52" s="4016"/>
      <c r="I52" s="2172"/>
      <c r="J52" s="4021"/>
      <c r="K52" s="4021"/>
      <c r="L52" s="1253" t="s">
        <v>785</v>
      </c>
      <c r="M52" s="2172"/>
      <c r="N52" s="4021"/>
      <c r="O52" s="4021"/>
      <c r="P52" s="1253" t="s">
        <v>785</v>
      </c>
      <c r="Q52" s="2172"/>
      <c r="R52" s="4021"/>
      <c r="S52" s="4021"/>
      <c r="T52" s="1253" t="s">
        <v>785</v>
      </c>
      <c r="U52" s="1254"/>
      <c r="V52" s="1255"/>
      <c r="W52" s="1142" t="s">
        <v>792</v>
      </c>
      <c r="X52" s="1143" t="s">
        <v>124</v>
      </c>
      <c r="Y52" s="1143"/>
      <c r="Z52" s="1255" t="s">
        <v>793</v>
      </c>
      <c r="AA52" s="293"/>
      <c r="AB52" s="1254"/>
      <c r="AC52" s="1255"/>
      <c r="AD52" s="1142" t="s">
        <v>792</v>
      </c>
      <c r="AE52" s="1143" t="s">
        <v>124</v>
      </c>
      <c r="AF52" s="1143"/>
      <c r="AG52" s="1255" t="s">
        <v>793</v>
      </c>
      <c r="AH52" s="294"/>
      <c r="AL52" s="225"/>
    </row>
    <row r="53" spans="1:38" ht="14.1" customHeight="1">
      <c r="A53" s="245"/>
      <c r="B53" s="17"/>
      <c r="Y53" s="5"/>
      <c r="Z53" s="19"/>
      <c r="AA53" s="4"/>
      <c r="AB53" s="4"/>
      <c r="AC53" s="4"/>
      <c r="AD53" s="4"/>
      <c r="AE53" s="4"/>
      <c r="AF53" s="4"/>
      <c r="AG53" s="4"/>
      <c r="AH53" s="4"/>
      <c r="AL53" s="225"/>
    </row>
    <row r="54" spans="1:38" ht="14.1" customHeight="1">
      <c r="A54" s="245"/>
      <c r="B54" s="17"/>
      <c r="D54" s="228" t="s">
        <v>309</v>
      </c>
      <c r="E54" s="1641" t="s">
        <v>997</v>
      </c>
      <c r="F54" s="1641"/>
      <c r="G54" s="1641"/>
      <c r="H54" s="1641"/>
      <c r="I54" s="1641"/>
      <c r="J54" s="1641"/>
      <c r="K54" s="1641"/>
      <c r="L54" s="1641"/>
      <c r="M54" s="1641"/>
      <c r="N54" s="1641"/>
      <c r="O54" s="1641"/>
      <c r="P54" s="1641"/>
      <c r="Q54" s="1641"/>
      <c r="R54" s="1641"/>
      <c r="S54" s="1641"/>
      <c r="T54" s="1641"/>
      <c r="U54" s="1641"/>
      <c r="V54" s="1641"/>
      <c r="W54" s="1641"/>
      <c r="X54" s="1641"/>
      <c r="Z54" s="223" t="s">
        <v>124</v>
      </c>
      <c r="AA54" s="1638" t="s">
        <v>824</v>
      </c>
      <c r="AB54" s="1638"/>
      <c r="AC54" s="1638"/>
      <c r="AD54" s="1638"/>
      <c r="AE54" s="1638"/>
      <c r="AF54" s="1638"/>
      <c r="AG54" s="1638"/>
      <c r="AH54" s="1638"/>
      <c r="AI54" s="1638"/>
      <c r="AJ54" s="1638"/>
      <c r="AK54" s="1638"/>
      <c r="AL54" s="225"/>
    </row>
    <row r="55" spans="1:38" ht="14.1" customHeight="1">
      <c r="A55" s="245"/>
      <c r="B55" s="17"/>
      <c r="Z55" s="290"/>
      <c r="AA55" s="1638"/>
      <c r="AB55" s="1638"/>
      <c r="AC55" s="1638"/>
      <c r="AD55" s="1638"/>
      <c r="AE55" s="1638"/>
      <c r="AF55" s="1638"/>
      <c r="AG55" s="1638"/>
      <c r="AH55" s="1638"/>
      <c r="AI55" s="1638"/>
      <c r="AJ55" s="1638"/>
      <c r="AK55" s="1638"/>
      <c r="AL55" s="225"/>
    </row>
    <row r="56" spans="1:38" ht="14.1" customHeight="1">
      <c r="A56" s="245"/>
      <c r="B56" s="17"/>
      <c r="D56" s="245"/>
      <c r="E56" s="936"/>
      <c r="F56" s="936"/>
      <c r="G56" s="936"/>
      <c r="H56" s="936"/>
      <c r="I56" s="936"/>
      <c r="J56" s="936"/>
      <c r="K56" s="936"/>
      <c r="L56" s="936"/>
      <c r="M56" s="936"/>
      <c r="N56" s="936"/>
      <c r="O56" s="936"/>
      <c r="P56" s="936"/>
      <c r="Q56" s="936"/>
      <c r="R56" s="936"/>
      <c r="S56" s="936"/>
      <c r="T56" s="936"/>
      <c r="U56" s="936"/>
      <c r="V56" s="936"/>
      <c r="W56" s="936"/>
      <c r="X56" s="936"/>
      <c r="Z56" s="290"/>
      <c r="AA56" s="1638"/>
      <c r="AB56" s="1638"/>
      <c r="AC56" s="1638"/>
      <c r="AD56" s="1638"/>
      <c r="AE56" s="1638"/>
      <c r="AF56" s="1638"/>
      <c r="AG56" s="1638"/>
      <c r="AH56" s="1638"/>
      <c r="AI56" s="1638"/>
      <c r="AJ56" s="1638"/>
      <c r="AK56" s="1638"/>
      <c r="AL56" s="225"/>
    </row>
    <row r="57" spans="1:38" ht="14.1" customHeight="1">
      <c r="A57" s="245"/>
      <c r="B57" s="17"/>
      <c r="D57" s="228" t="s">
        <v>453</v>
      </c>
      <c r="E57" s="1632" t="s">
        <v>610</v>
      </c>
      <c r="F57" s="1632"/>
      <c r="G57" s="1632"/>
      <c r="H57" s="1632"/>
      <c r="I57" s="1632"/>
      <c r="J57" s="1632"/>
      <c r="K57" s="1632"/>
      <c r="L57" s="1632"/>
      <c r="M57" s="1632"/>
      <c r="N57" s="1632"/>
      <c r="O57" s="1632"/>
      <c r="P57" s="1632"/>
      <c r="Q57" s="1632"/>
      <c r="R57" s="1632"/>
      <c r="S57" s="1632"/>
      <c r="T57" s="1632"/>
      <c r="U57" s="1632"/>
      <c r="V57" s="1632"/>
      <c r="W57" s="1632"/>
      <c r="X57" s="1632"/>
      <c r="Z57" s="11"/>
      <c r="AI57" s="264"/>
      <c r="AJ57" s="264"/>
      <c r="AK57" s="264"/>
      <c r="AL57" s="225"/>
    </row>
    <row r="58" spans="1:38" ht="14.1" customHeight="1">
      <c r="A58" s="245"/>
      <c r="B58" s="17"/>
      <c r="Z58" s="11"/>
      <c r="AI58" s="264"/>
      <c r="AJ58" s="264"/>
      <c r="AK58" s="264"/>
      <c r="AL58" s="225"/>
    </row>
    <row r="59" spans="1:38" ht="14.1" customHeight="1">
      <c r="A59" s="245"/>
      <c r="B59" s="17"/>
      <c r="Z59" s="11"/>
      <c r="AI59" s="264"/>
      <c r="AJ59" s="264"/>
      <c r="AK59" s="264"/>
      <c r="AL59" s="225"/>
    </row>
    <row r="60" spans="1:38" ht="6.95" customHeight="1" thickBot="1">
      <c r="A60" s="245"/>
      <c r="B60" s="1122"/>
      <c r="C60" s="1169"/>
      <c r="D60" s="8"/>
      <c r="E60" s="8"/>
      <c r="F60" s="8"/>
      <c r="G60" s="1149"/>
      <c r="H60" s="1149"/>
      <c r="I60" s="1149"/>
      <c r="J60" s="1149"/>
      <c r="K60" s="1149"/>
      <c r="L60" s="1149"/>
      <c r="M60" s="1149"/>
      <c r="N60" s="1149"/>
      <c r="O60" s="1149"/>
      <c r="P60" s="1149"/>
      <c r="Q60" s="1149"/>
      <c r="R60" s="8"/>
      <c r="S60" s="8"/>
      <c r="T60" s="8"/>
      <c r="U60" s="8"/>
      <c r="V60" s="8"/>
      <c r="W60" s="8"/>
      <c r="X60" s="1169"/>
      <c r="Y60" s="1169"/>
      <c r="Z60" s="45"/>
      <c r="AA60" s="204"/>
      <c r="AB60" s="204"/>
      <c r="AC60" s="204"/>
      <c r="AD60" s="204"/>
      <c r="AE60" s="46"/>
      <c r="AF60" s="204"/>
      <c r="AG60" s="204"/>
      <c r="AH60" s="204"/>
      <c r="AI60" s="204"/>
      <c r="AJ60" s="204"/>
      <c r="AK60" s="204"/>
      <c r="AL60" s="47"/>
    </row>
  </sheetData>
  <sheetProtection algorithmName="SHA-512" hashValue="CqCejwaj18E9WP3cXkh95s00VoEjHL+rYdadQzH3zeZizjofqyBpKaxrIW+PtEMlWwzVBw3o80/axnT6G4dFLQ==" saltValue="cJnkZU2RoCCM+K+cfDYkpw==" spinCount="100000" sheet="1" objects="1" scenarios="1"/>
  <mergeCells count="90">
    <mergeCell ref="A1:AL1"/>
    <mergeCell ref="B3:Y3"/>
    <mergeCell ref="Z3:AL3"/>
    <mergeCell ref="B5:C5"/>
    <mergeCell ref="D5:X6"/>
    <mergeCell ref="AA5:AK6"/>
    <mergeCell ref="B8:C8"/>
    <mergeCell ref="D8:X8"/>
    <mergeCell ref="E10:X10"/>
    <mergeCell ref="AA10:AK10"/>
    <mergeCell ref="D11:X11"/>
    <mergeCell ref="AA11:AK11"/>
    <mergeCell ref="E12:X12"/>
    <mergeCell ref="F13:H13"/>
    <mergeCell ref="J13:K13"/>
    <mergeCell ref="M13:N13"/>
    <mergeCell ref="F14:H14"/>
    <mergeCell ref="J14:K14"/>
    <mergeCell ref="M14:N14"/>
    <mergeCell ref="E15:X15"/>
    <mergeCell ref="E16:X16"/>
    <mergeCell ref="D17:X17"/>
    <mergeCell ref="E18:X18"/>
    <mergeCell ref="B20:C20"/>
    <mergeCell ref="D20:X20"/>
    <mergeCell ref="Z32:AK32"/>
    <mergeCell ref="H22:I22"/>
    <mergeCell ref="B23:C23"/>
    <mergeCell ref="D23:X23"/>
    <mergeCell ref="C25:X25"/>
    <mergeCell ref="AA25:AK27"/>
    <mergeCell ref="B26:C26"/>
    <mergeCell ref="D26:X28"/>
    <mergeCell ref="AA28:AK29"/>
    <mergeCell ref="D30:X30"/>
    <mergeCell ref="E31:X31"/>
    <mergeCell ref="D32:I32"/>
    <mergeCell ref="J32:Q32"/>
    <mergeCell ref="R32:Y32"/>
    <mergeCell ref="D33:I34"/>
    <mergeCell ref="J33:Q34"/>
    <mergeCell ref="R33:Y34"/>
    <mergeCell ref="Z33:AK34"/>
    <mergeCell ref="D35:I36"/>
    <mergeCell ref="J35:Q36"/>
    <mergeCell ref="R35:Y36"/>
    <mergeCell ref="Z35:AK36"/>
    <mergeCell ref="AJ38:AK38"/>
    <mergeCell ref="D37:I40"/>
    <mergeCell ref="J37:Q38"/>
    <mergeCell ref="R37:Y38"/>
    <mergeCell ref="Z37:AA37"/>
    <mergeCell ref="AB37:AC37"/>
    <mergeCell ref="AE37:AF37"/>
    <mergeCell ref="J39:Q40"/>
    <mergeCell ref="R39:Y40"/>
    <mergeCell ref="Z39:AA39"/>
    <mergeCell ref="AB39:AC39"/>
    <mergeCell ref="AH37:AI37"/>
    <mergeCell ref="Z38:AA38"/>
    <mergeCell ref="AB38:AC38"/>
    <mergeCell ref="AE38:AF38"/>
    <mergeCell ref="AH38:AI38"/>
    <mergeCell ref="AE39:AF39"/>
    <mergeCell ref="AH39:AI39"/>
    <mergeCell ref="Z40:AA40"/>
    <mergeCell ref="AB40:AC40"/>
    <mergeCell ref="AE40:AF40"/>
    <mergeCell ref="AH40:AI40"/>
    <mergeCell ref="I50:L50"/>
    <mergeCell ref="M50:P50"/>
    <mergeCell ref="Q50:T50"/>
    <mergeCell ref="U50:AA50"/>
    <mergeCell ref="AB50:AH50"/>
    <mergeCell ref="AJ40:AK40"/>
    <mergeCell ref="E42:X43"/>
    <mergeCell ref="AA42:AK46"/>
    <mergeCell ref="E46:X47"/>
    <mergeCell ref="E49:AG49"/>
    <mergeCell ref="E54:X54"/>
    <mergeCell ref="AA54:AK56"/>
    <mergeCell ref="E57:X57"/>
    <mergeCell ref="D51:H51"/>
    <mergeCell ref="I51:K51"/>
    <mergeCell ref="M51:O51"/>
    <mergeCell ref="Q51:S51"/>
    <mergeCell ref="D52:H52"/>
    <mergeCell ref="I52:K52"/>
    <mergeCell ref="M52:O52"/>
    <mergeCell ref="Q52:S52"/>
  </mergeCells>
  <phoneticPr fontId="4"/>
  <conditionalFormatting sqref="F13:H14 J13:K14 M13:N14">
    <cfRule type="containsBlanks" dxfId="11" priority="9">
      <formula>LEN(TRIM(F13))=0</formula>
    </cfRule>
  </conditionalFormatting>
  <conditionalFormatting sqref="I51:I52 L51:M52 P51:Q52 T51:T52">
    <cfRule type="containsBlanks" dxfId="10" priority="1">
      <formula>LEN(TRIM(I51))=0</formula>
    </cfRule>
  </conditionalFormatting>
  <conditionalFormatting sqref="J33 R33 J35 J37 J39">
    <cfRule type="containsBlanks" dxfId="9" priority="8">
      <formula>LEN(TRIM(J33))=0</formula>
    </cfRule>
  </conditionalFormatting>
  <conditionalFormatting sqref="R35 R37 R39">
    <cfRule type="containsBlanks" dxfId="8" priority="2">
      <formula>LEN(TRIM(R35))=0</formula>
    </cfRule>
  </conditionalFormatting>
  <conditionalFormatting sqref="Z37:Z40">
    <cfRule type="containsBlanks" dxfId="7" priority="6">
      <formula>LEN(TRIM(Z37))=0</formula>
    </cfRule>
  </conditionalFormatting>
  <conditionalFormatting sqref="Z37:AA40">
    <cfRule type="containsBlanks" dxfId="6" priority="3">
      <formula>LEN(TRIM(Z37))=0</formula>
    </cfRule>
  </conditionalFormatting>
  <conditionalFormatting sqref="AB37:AB40">
    <cfRule type="containsBlanks" dxfId="5" priority="5">
      <formula>LEN(TRIM(AB37))=0</formula>
    </cfRule>
  </conditionalFormatting>
  <conditionalFormatting sqref="AE37:AE40">
    <cfRule type="containsBlanks" dxfId="4" priority="7">
      <formula>LEN(TRIM(AE37))=0</formula>
    </cfRule>
  </conditionalFormatting>
  <conditionalFormatting sqref="AH37:AH40">
    <cfRule type="containsBlanks" dxfId="3" priority="4">
      <formula>LEN(TRIM(AH37))=0</formula>
    </cfRule>
  </conditionalFormatting>
  <dataValidations count="1">
    <dataValidation type="list" allowBlank="1" showInputMessage="1" showErrorMessage="1" sqref="Z38 Z37:AA37 Z40 Z39:AA39" xr:uid="{EFA88309-911C-4C87-80AE-8DE30942E003}">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21313" r:id="rId4" name="Check Box 1">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421314" r:id="rId5" name="Check Box 2">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421315" r:id="rId6" name="Check Box 3">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421316" r:id="rId7" name="Check Box 4">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421317" r:id="rId8" name="Check Box 5">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421318" r:id="rId9" name="Check Box 6">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421319" r:id="rId10" name="Check Box 7">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421320" r:id="rId11" name="Check Box 8">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421321"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421322" r:id="rId13" name="Check Box 10">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421323" r:id="rId14" name="Check Box 11">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421324" r:id="rId15" name="Check Box 12">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421325" r:id="rId16" name="Check Box 13">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421326" r:id="rId17" name="Check Box 14">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421327" r:id="rId18" name="Check Box 15">
              <controlPr defaultSize="0" autoFill="0" autoLine="0" autoPict="0">
                <anchor moveWithCells="1">
                  <from>
                    <xdr:col>17</xdr:col>
                    <xdr:colOff>171450</xdr:colOff>
                    <xdr:row>26</xdr:row>
                    <xdr:rowOff>152400</xdr:rowOff>
                  </from>
                  <to>
                    <xdr:col>21</xdr:col>
                    <xdr:colOff>133350</xdr:colOff>
                    <xdr:row>28</xdr:row>
                    <xdr:rowOff>19050</xdr:rowOff>
                  </to>
                </anchor>
              </controlPr>
            </control>
          </mc:Choice>
        </mc:AlternateContent>
        <mc:AlternateContent xmlns:mc="http://schemas.openxmlformats.org/markup-compatibility/2006">
          <mc:Choice Requires="x14">
            <control shapeId="1421328" r:id="rId19" name="Check Box 16">
              <controlPr defaultSize="0" autoFill="0" autoLine="0" autoPict="0">
                <anchor moveWithCells="1">
                  <from>
                    <xdr:col>21</xdr:col>
                    <xdr:colOff>0</xdr:colOff>
                    <xdr:row>26</xdr:row>
                    <xdr:rowOff>152400</xdr:rowOff>
                  </from>
                  <to>
                    <xdr:col>24</xdr:col>
                    <xdr:colOff>152400</xdr:colOff>
                    <xdr:row>28</xdr:row>
                    <xdr:rowOff>19050</xdr:rowOff>
                  </to>
                </anchor>
              </controlPr>
            </control>
          </mc:Choice>
        </mc:AlternateContent>
        <mc:AlternateContent xmlns:mc="http://schemas.openxmlformats.org/markup-compatibility/2006">
          <mc:Choice Requires="x14">
            <control shapeId="1421329" r:id="rId20" name="Check Box 17">
              <controlPr defaultSize="0" autoFill="0" autoLine="0" autoPict="0">
                <anchor moveWithCells="1">
                  <from>
                    <xdr:col>17</xdr:col>
                    <xdr:colOff>171450</xdr:colOff>
                    <xdr:row>42</xdr:row>
                    <xdr:rowOff>123825</xdr:rowOff>
                  </from>
                  <to>
                    <xdr:col>21</xdr:col>
                    <xdr:colOff>133350</xdr:colOff>
                    <xdr:row>43</xdr:row>
                    <xdr:rowOff>161925</xdr:rowOff>
                  </to>
                </anchor>
              </controlPr>
            </control>
          </mc:Choice>
        </mc:AlternateContent>
        <mc:AlternateContent xmlns:mc="http://schemas.openxmlformats.org/markup-compatibility/2006">
          <mc:Choice Requires="x14">
            <control shapeId="1421330" r:id="rId21" name="Check Box 18">
              <controlPr defaultSize="0" autoFill="0" autoLine="0" autoPict="0">
                <anchor moveWithCells="1">
                  <from>
                    <xdr:col>21</xdr:col>
                    <xdr:colOff>0</xdr:colOff>
                    <xdr:row>42</xdr:row>
                    <xdr:rowOff>123825</xdr:rowOff>
                  </from>
                  <to>
                    <xdr:col>24</xdr:col>
                    <xdr:colOff>152400</xdr:colOff>
                    <xdr:row>43</xdr:row>
                    <xdr:rowOff>161925</xdr:rowOff>
                  </to>
                </anchor>
              </controlPr>
            </control>
          </mc:Choice>
        </mc:AlternateContent>
        <mc:AlternateContent xmlns:mc="http://schemas.openxmlformats.org/markup-compatibility/2006">
          <mc:Choice Requires="x14">
            <control shapeId="1421331" r:id="rId22" name="Check Box 19">
              <controlPr defaultSize="0" autoFill="0" autoLine="0" autoPict="0">
                <anchor moveWithCells="1">
                  <from>
                    <xdr:col>17</xdr:col>
                    <xdr:colOff>171450</xdr:colOff>
                    <xdr:row>45</xdr:row>
                    <xdr:rowOff>142875</xdr:rowOff>
                  </from>
                  <to>
                    <xdr:col>21</xdr:col>
                    <xdr:colOff>133350</xdr:colOff>
                    <xdr:row>47</xdr:row>
                    <xdr:rowOff>9525</xdr:rowOff>
                  </to>
                </anchor>
              </controlPr>
            </control>
          </mc:Choice>
        </mc:AlternateContent>
        <mc:AlternateContent xmlns:mc="http://schemas.openxmlformats.org/markup-compatibility/2006">
          <mc:Choice Requires="x14">
            <control shapeId="1421332" r:id="rId23" name="Check Box 20">
              <controlPr defaultSize="0" autoFill="0" autoLine="0" autoPict="0">
                <anchor moveWithCells="1">
                  <from>
                    <xdr:col>21</xdr:col>
                    <xdr:colOff>0</xdr:colOff>
                    <xdr:row>45</xdr:row>
                    <xdr:rowOff>142875</xdr:rowOff>
                  </from>
                  <to>
                    <xdr:col>24</xdr:col>
                    <xdr:colOff>152400</xdr:colOff>
                    <xdr:row>47</xdr:row>
                    <xdr:rowOff>9525</xdr:rowOff>
                  </to>
                </anchor>
              </controlPr>
            </control>
          </mc:Choice>
        </mc:AlternateContent>
        <mc:AlternateContent xmlns:mc="http://schemas.openxmlformats.org/markup-compatibility/2006">
          <mc:Choice Requires="x14">
            <control shapeId="1421333" r:id="rId24" name="Check Box 21">
              <controlPr defaultSize="0" autoFill="0" autoLine="0" autoPict="0">
                <anchor moveWithCells="1" sizeWithCells="1">
                  <from>
                    <xdr:col>20</xdr:col>
                    <xdr:colOff>171450</xdr:colOff>
                    <xdr:row>49</xdr:row>
                    <xdr:rowOff>142875</xdr:rowOff>
                  </from>
                  <to>
                    <xdr:col>23</xdr:col>
                    <xdr:colOff>9525</xdr:colOff>
                    <xdr:row>51</xdr:row>
                    <xdr:rowOff>47625</xdr:rowOff>
                  </to>
                </anchor>
              </controlPr>
            </control>
          </mc:Choice>
        </mc:AlternateContent>
        <mc:AlternateContent xmlns:mc="http://schemas.openxmlformats.org/markup-compatibility/2006">
          <mc:Choice Requires="x14">
            <control shapeId="1421334" r:id="rId25" name="Check Box 22">
              <controlPr defaultSize="0" autoFill="0" autoLine="0" autoPict="0">
                <anchor moveWithCells="1" sizeWithCells="1">
                  <from>
                    <xdr:col>23</xdr:col>
                    <xdr:colOff>171450</xdr:colOff>
                    <xdr:row>49</xdr:row>
                    <xdr:rowOff>142875</xdr:rowOff>
                  </from>
                  <to>
                    <xdr:col>26</xdr:col>
                    <xdr:colOff>0</xdr:colOff>
                    <xdr:row>51</xdr:row>
                    <xdr:rowOff>47625</xdr:rowOff>
                  </to>
                </anchor>
              </controlPr>
            </control>
          </mc:Choice>
        </mc:AlternateContent>
        <mc:AlternateContent xmlns:mc="http://schemas.openxmlformats.org/markup-compatibility/2006">
          <mc:Choice Requires="x14">
            <control shapeId="1421335" r:id="rId26" name="Check Box 23">
              <controlPr defaultSize="0" autoFill="0" autoLine="0" autoPict="0">
                <anchor moveWithCells="1" sizeWithCells="1">
                  <from>
                    <xdr:col>20</xdr:col>
                    <xdr:colOff>171450</xdr:colOff>
                    <xdr:row>50</xdr:row>
                    <xdr:rowOff>142875</xdr:rowOff>
                  </from>
                  <to>
                    <xdr:col>23</xdr:col>
                    <xdr:colOff>9525</xdr:colOff>
                    <xdr:row>52</xdr:row>
                    <xdr:rowOff>47625</xdr:rowOff>
                  </to>
                </anchor>
              </controlPr>
            </control>
          </mc:Choice>
        </mc:AlternateContent>
        <mc:AlternateContent xmlns:mc="http://schemas.openxmlformats.org/markup-compatibility/2006">
          <mc:Choice Requires="x14">
            <control shapeId="1421336" r:id="rId27" name="Check Box 24">
              <controlPr defaultSize="0" autoFill="0" autoLine="0" autoPict="0">
                <anchor moveWithCells="1" sizeWithCells="1">
                  <from>
                    <xdr:col>23</xdr:col>
                    <xdr:colOff>171450</xdr:colOff>
                    <xdr:row>50</xdr:row>
                    <xdr:rowOff>142875</xdr:rowOff>
                  </from>
                  <to>
                    <xdr:col>26</xdr:col>
                    <xdr:colOff>0</xdr:colOff>
                    <xdr:row>52</xdr:row>
                    <xdr:rowOff>47625</xdr:rowOff>
                  </to>
                </anchor>
              </controlPr>
            </control>
          </mc:Choice>
        </mc:AlternateContent>
        <mc:AlternateContent xmlns:mc="http://schemas.openxmlformats.org/markup-compatibility/2006">
          <mc:Choice Requires="x14">
            <control shapeId="1421337" r:id="rId28" name="Check Box 25">
              <controlPr defaultSize="0" autoFill="0" autoLine="0" autoPict="0">
                <anchor moveWithCells="1" sizeWithCells="1">
                  <from>
                    <xdr:col>27</xdr:col>
                    <xdr:colOff>171450</xdr:colOff>
                    <xdr:row>49</xdr:row>
                    <xdr:rowOff>142875</xdr:rowOff>
                  </from>
                  <to>
                    <xdr:col>30</xdr:col>
                    <xdr:colOff>9525</xdr:colOff>
                    <xdr:row>51</xdr:row>
                    <xdr:rowOff>47625</xdr:rowOff>
                  </to>
                </anchor>
              </controlPr>
            </control>
          </mc:Choice>
        </mc:AlternateContent>
        <mc:AlternateContent xmlns:mc="http://schemas.openxmlformats.org/markup-compatibility/2006">
          <mc:Choice Requires="x14">
            <control shapeId="1421338" r:id="rId29" name="Check Box 26">
              <controlPr defaultSize="0" autoFill="0" autoLine="0" autoPict="0">
                <anchor moveWithCells="1" sizeWithCells="1">
                  <from>
                    <xdr:col>30</xdr:col>
                    <xdr:colOff>171450</xdr:colOff>
                    <xdr:row>49</xdr:row>
                    <xdr:rowOff>142875</xdr:rowOff>
                  </from>
                  <to>
                    <xdr:col>33</xdr:col>
                    <xdr:colOff>0</xdr:colOff>
                    <xdr:row>51</xdr:row>
                    <xdr:rowOff>47625</xdr:rowOff>
                  </to>
                </anchor>
              </controlPr>
            </control>
          </mc:Choice>
        </mc:AlternateContent>
        <mc:AlternateContent xmlns:mc="http://schemas.openxmlformats.org/markup-compatibility/2006">
          <mc:Choice Requires="x14">
            <control shapeId="1421339" r:id="rId30" name="Check Box 27">
              <controlPr defaultSize="0" autoFill="0" autoLine="0" autoPict="0">
                <anchor moveWithCells="1" sizeWithCells="1">
                  <from>
                    <xdr:col>27</xdr:col>
                    <xdr:colOff>171450</xdr:colOff>
                    <xdr:row>50</xdr:row>
                    <xdr:rowOff>142875</xdr:rowOff>
                  </from>
                  <to>
                    <xdr:col>30</xdr:col>
                    <xdr:colOff>9525</xdr:colOff>
                    <xdr:row>52</xdr:row>
                    <xdr:rowOff>47625</xdr:rowOff>
                  </to>
                </anchor>
              </controlPr>
            </control>
          </mc:Choice>
        </mc:AlternateContent>
        <mc:AlternateContent xmlns:mc="http://schemas.openxmlformats.org/markup-compatibility/2006">
          <mc:Choice Requires="x14">
            <control shapeId="1421340" r:id="rId31" name="Check Box 28">
              <controlPr defaultSize="0" autoFill="0" autoLine="0" autoPict="0">
                <anchor moveWithCells="1" sizeWithCells="1">
                  <from>
                    <xdr:col>30</xdr:col>
                    <xdr:colOff>171450</xdr:colOff>
                    <xdr:row>50</xdr:row>
                    <xdr:rowOff>142875</xdr:rowOff>
                  </from>
                  <to>
                    <xdr:col>33</xdr:col>
                    <xdr:colOff>0</xdr:colOff>
                    <xdr:row>52</xdr:row>
                    <xdr:rowOff>47625</xdr:rowOff>
                  </to>
                </anchor>
              </controlPr>
            </control>
          </mc:Choice>
        </mc:AlternateContent>
        <mc:AlternateContent xmlns:mc="http://schemas.openxmlformats.org/markup-compatibility/2006">
          <mc:Choice Requires="x14">
            <control shapeId="1421341" r:id="rId32" name="Check Box 29">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1421342" r:id="rId33" name="Check Box 30">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mc:AlternateContent xmlns:mc="http://schemas.openxmlformats.org/markup-compatibility/2006">
          <mc:Choice Requires="x14">
            <control shapeId="1421343" r:id="rId34" name="Check Box 31">
              <controlPr defaultSize="0" autoFill="0" autoLine="0" autoPict="0">
                <anchor moveWithCells="1">
                  <from>
                    <xdr:col>17</xdr:col>
                    <xdr:colOff>28575</xdr:colOff>
                    <xdr:row>54</xdr:row>
                    <xdr:rowOff>19050</xdr:rowOff>
                  </from>
                  <to>
                    <xdr:col>20</xdr:col>
                    <xdr:colOff>152400</xdr:colOff>
                    <xdr:row>55</xdr:row>
                    <xdr:rowOff>19050</xdr:rowOff>
                  </to>
                </anchor>
              </controlPr>
            </control>
          </mc:Choice>
        </mc:AlternateContent>
        <mc:AlternateContent xmlns:mc="http://schemas.openxmlformats.org/markup-compatibility/2006">
          <mc:Choice Requires="x14">
            <control shapeId="1421344" r:id="rId35" name="Check Box 32">
              <controlPr defaultSize="0" autoFill="0" autoLine="0" autoPict="0">
                <anchor moveWithCells="1">
                  <from>
                    <xdr:col>20</xdr:col>
                    <xdr:colOff>76200</xdr:colOff>
                    <xdr:row>54</xdr:row>
                    <xdr:rowOff>0</xdr:rowOff>
                  </from>
                  <to>
                    <xdr:col>25</xdr:col>
                    <xdr:colOff>9525</xdr:colOff>
                    <xdr:row>55</xdr:row>
                    <xdr:rowOff>38100</xdr:rowOff>
                  </to>
                </anchor>
              </controlPr>
            </control>
          </mc:Choice>
        </mc:AlternateContent>
        <mc:AlternateContent xmlns:mc="http://schemas.openxmlformats.org/markup-compatibility/2006">
          <mc:Choice Requires="x14">
            <control shapeId="1421345" r:id="rId36" name="Check Box 33">
              <controlPr defaultSize="0" autoFill="0" autoLine="0" autoPict="0">
                <anchor moveWithCells="1">
                  <from>
                    <xdr:col>13</xdr:col>
                    <xdr:colOff>171450</xdr:colOff>
                    <xdr:row>54</xdr:row>
                    <xdr:rowOff>19050</xdr:rowOff>
                  </from>
                  <to>
                    <xdr:col>17</xdr:col>
                    <xdr:colOff>114300</xdr:colOff>
                    <xdr:row>55</xdr:row>
                    <xdr:rowOff>19050</xdr:rowOff>
                  </to>
                </anchor>
              </controlPr>
            </control>
          </mc:Choice>
        </mc:AlternateContent>
        <mc:AlternateContent xmlns:mc="http://schemas.openxmlformats.org/markup-compatibility/2006">
          <mc:Choice Requires="x14">
            <control shapeId="1421346" r:id="rId37" name="Check Box 34">
              <controlPr defaultSize="0" autoFill="0" autoLine="0" autoPict="0">
                <anchor moveWithCells="1">
                  <from>
                    <xdr:col>17</xdr:col>
                    <xdr:colOff>28575</xdr:colOff>
                    <xdr:row>57</xdr:row>
                    <xdr:rowOff>19050</xdr:rowOff>
                  </from>
                  <to>
                    <xdr:col>20</xdr:col>
                    <xdr:colOff>152400</xdr:colOff>
                    <xdr:row>58</xdr:row>
                    <xdr:rowOff>19050</xdr:rowOff>
                  </to>
                </anchor>
              </controlPr>
            </control>
          </mc:Choice>
        </mc:AlternateContent>
        <mc:AlternateContent xmlns:mc="http://schemas.openxmlformats.org/markup-compatibility/2006">
          <mc:Choice Requires="x14">
            <control shapeId="1421347" r:id="rId38" name="Check Box 35">
              <controlPr defaultSize="0" autoFill="0" autoLine="0" autoPict="0">
                <anchor moveWithCells="1">
                  <from>
                    <xdr:col>20</xdr:col>
                    <xdr:colOff>76200</xdr:colOff>
                    <xdr:row>57</xdr:row>
                    <xdr:rowOff>0</xdr:rowOff>
                  </from>
                  <to>
                    <xdr:col>25</xdr:col>
                    <xdr:colOff>9525</xdr:colOff>
                    <xdr:row>58</xdr:row>
                    <xdr:rowOff>38100</xdr:rowOff>
                  </to>
                </anchor>
              </controlPr>
            </control>
          </mc:Choice>
        </mc:AlternateContent>
        <mc:AlternateContent xmlns:mc="http://schemas.openxmlformats.org/markup-compatibility/2006">
          <mc:Choice Requires="x14">
            <control shapeId="1421348" r:id="rId39" name="Check Box 36">
              <controlPr defaultSize="0" autoFill="0" autoLine="0" autoPict="0">
                <anchor moveWithCells="1">
                  <from>
                    <xdr:col>13</xdr:col>
                    <xdr:colOff>171450</xdr:colOff>
                    <xdr:row>57</xdr:row>
                    <xdr:rowOff>19050</xdr:rowOff>
                  </from>
                  <to>
                    <xdr:col>17</xdr:col>
                    <xdr:colOff>114300</xdr:colOff>
                    <xdr:row>58</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CF586-AC63-45D0-844E-849817BB8E77}">
  <sheetPr>
    <tabColor rgb="FFFFC000"/>
  </sheetPr>
  <dimension ref="A1:BP85"/>
  <sheetViews>
    <sheetView showGridLines="0" view="pageBreakPreview" zoomScaleNormal="100" zoomScaleSheetLayoutView="100" workbookViewId="0">
      <selection activeCell="BG32" sqref="BG32"/>
    </sheetView>
  </sheetViews>
  <sheetFormatPr defaultColWidth="8" defaultRowHeight="12"/>
  <cols>
    <col min="1" max="1" width="1.375" style="12" customWidth="1"/>
    <col min="2" max="2" width="1.625" style="12" customWidth="1"/>
    <col min="3" max="67" width="2.375" style="12" customWidth="1"/>
    <col min="68" max="16384" width="8" style="12"/>
  </cols>
  <sheetData>
    <row r="1" spans="1:68" ht="14.1" customHeight="1">
      <c r="A1" s="1770" t="s">
        <v>1546</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N1" s="382"/>
      <c r="AO1" s="382"/>
      <c r="AP1" s="382"/>
      <c r="AQ1" s="382"/>
      <c r="AR1" s="382"/>
    </row>
    <row r="2" spans="1:68" ht="5.0999999999999996" customHeight="1" thickBot="1">
      <c r="AL2" s="16"/>
    </row>
    <row r="3" spans="1:68" ht="14.1" customHeight="1">
      <c r="B3" s="1769" t="s">
        <v>1637</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6" t="s">
        <v>115</v>
      </c>
      <c r="AA3" s="1767"/>
      <c r="AB3" s="1767"/>
      <c r="AC3" s="1767"/>
      <c r="AD3" s="1767"/>
      <c r="AE3" s="1767"/>
      <c r="AF3" s="1767"/>
      <c r="AG3" s="1767"/>
      <c r="AH3" s="1767"/>
      <c r="AI3" s="1767"/>
      <c r="AJ3" s="1767"/>
      <c r="AK3" s="1767"/>
      <c r="AL3" s="1768"/>
    </row>
    <row r="4" spans="1:68" ht="6.95" customHeight="1">
      <c r="A4" s="245"/>
      <c r="B4" s="14"/>
      <c r="E4" s="245"/>
      <c r="F4" s="245"/>
      <c r="G4" s="245"/>
      <c r="H4" s="3"/>
      <c r="I4" s="3"/>
      <c r="J4" s="3"/>
      <c r="K4" s="3"/>
      <c r="L4" s="3"/>
      <c r="M4" s="3"/>
      <c r="N4" s="3"/>
      <c r="O4" s="3"/>
      <c r="P4" s="3"/>
      <c r="Q4" s="3"/>
      <c r="R4" s="3"/>
      <c r="S4" s="245"/>
      <c r="T4" s="3"/>
      <c r="U4" s="3"/>
      <c r="V4" s="3"/>
      <c r="W4" s="3"/>
      <c r="X4" s="3"/>
      <c r="Y4" s="245"/>
      <c r="Z4" s="19"/>
      <c r="AA4" s="264"/>
      <c r="AB4" s="264"/>
      <c r="AC4" s="264"/>
      <c r="AD4" s="264"/>
      <c r="AE4" s="264"/>
      <c r="AF4" s="264"/>
      <c r="AG4" s="264"/>
      <c r="AH4" s="264"/>
      <c r="AI4" s="264"/>
      <c r="AJ4" s="4"/>
      <c r="AK4" s="23"/>
      <c r="AL4" s="25"/>
    </row>
    <row r="5" spans="1:68" ht="14.1" customHeight="1">
      <c r="A5" s="245"/>
      <c r="B5" s="14"/>
      <c r="C5" s="4226" t="s">
        <v>312</v>
      </c>
      <c r="D5" s="4226"/>
      <c r="E5" s="4226"/>
      <c r="F5" s="4226"/>
      <c r="G5" s="4226"/>
      <c r="H5" s="4226"/>
      <c r="I5" s="4226"/>
      <c r="J5" s="4226"/>
      <c r="K5" s="4226"/>
      <c r="L5" s="4226"/>
      <c r="M5" s="4226"/>
      <c r="N5" s="4226"/>
      <c r="O5" s="4226"/>
      <c r="P5" s="4226"/>
      <c r="Q5" s="4226"/>
      <c r="R5" s="4226"/>
      <c r="S5" s="4226"/>
      <c r="T5" s="4226"/>
      <c r="U5" s="4226"/>
      <c r="V5" s="4226"/>
      <c r="W5" s="4226"/>
      <c r="X5" s="4226"/>
      <c r="Y5" s="30"/>
      <c r="Z5" s="223"/>
      <c r="AA5" s="253"/>
      <c r="AB5" s="253"/>
      <c r="AC5" s="253"/>
      <c r="AD5" s="253"/>
      <c r="AE5" s="253"/>
      <c r="AF5" s="253"/>
      <c r="AG5" s="253"/>
      <c r="AH5" s="253"/>
      <c r="AI5" s="253"/>
      <c r="AJ5" s="253"/>
      <c r="AK5" s="253"/>
      <c r="AL5" s="25"/>
    </row>
    <row r="6" spans="1:68" ht="14.1" customHeight="1">
      <c r="A6" s="245"/>
      <c r="B6" s="14"/>
      <c r="C6" s="245"/>
      <c r="E6" s="245"/>
      <c r="F6" s="245"/>
      <c r="G6" s="245"/>
      <c r="H6" s="265"/>
      <c r="I6" s="257"/>
      <c r="J6" s="257"/>
      <c r="K6" s="3"/>
      <c r="L6" s="6"/>
      <c r="M6" s="265"/>
      <c r="N6" s="245"/>
      <c r="O6" s="245"/>
      <c r="P6" s="245"/>
      <c r="Q6" s="245"/>
      <c r="R6" s="257"/>
      <c r="S6" s="257"/>
      <c r="T6" s="1"/>
      <c r="U6" s="263"/>
      <c r="V6" s="263"/>
      <c r="W6" s="245"/>
      <c r="X6" s="245"/>
      <c r="Y6" s="30"/>
      <c r="Z6" s="290"/>
      <c r="AA6" s="253"/>
      <c r="AB6" s="253"/>
      <c r="AC6" s="253"/>
      <c r="AD6" s="253"/>
      <c r="AE6" s="253"/>
      <c r="AF6" s="253"/>
      <c r="AG6" s="253"/>
      <c r="AH6" s="253"/>
      <c r="AI6" s="253"/>
      <c r="AJ6" s="253"/>
      <c r="AK6" s="253"/>
      <c r="AL6" s="25"/>
    </row>
    <row r="7" spans="1:68" ht="14.1" customHeight="1">
      <c r="A7" s="245"/>
      <c r="B7" s="2689" t="s">
        <v>451</v>
      </c>
      <c r="C7" s="2690"/>
      <c r="D7" s="1641" t="s">
        <v>611</v>
      </c>
      <c r="E7" s="1641"/>
      <c r="F7" s="1641"/>
      <c r="G7" s="1641"/>
      <c r="H7" s="1641"/>
      <c r="I7" s="1641"/>
      <c r="J7" s="1641"/>
      <c r="K7" s="1641"/>
      <c r="L7" s="1641"/>
      <c r="M7" s="1641"/>
      <c r="N7" s="1641"/>
      <c r="O7" s="1641"/>
      <c r="P7" s="1641"/>
      <c r="Q7" s="1641"/>
      <c r="R7" s="1641"/>
      <c r="S7" s="1641"/>
      <c r="T7" s="1641"/>
      <c r="U7" s="1641"/>
      <c r="V7" s="1641"/>
      <c r="W7" s="1641"/>
      <c r="X7" s="1641"/>
      <c r="Y7" s="30"/>
      <c r="Z7" s="239" t="s">
        <v>124</v>
      </c>
      <c r="AA7" s="1638" t="s">
        <v>819</v>
      </c>
      <c r="AB7" s="1638"/>
      <c r="AC7" s="1638"/>
      <c r="AD7" s="1638"/>
      <c r="AE7" s="1638"/>
      <c r="AF7" s="1638"/>
      <c r="AG7" s="1638"/>
      <c r="AH7" s="1638"/>
      <c r="AI7" s="1638"/>
      <c r="AJ7" s="1638"/>
      <c r="AK7" s="1638"/>
      <c r="AL7" s="25"/>
    </row>
    <row r="8" spans="1:68" ht="14.1" customHeight="1">
      <c r="A8" s="245"/>
      <c r="B8" s="17"/>
      <c r="D8" s="1641"/>
      <c r="E8" s="1641"/>
      <c r="F8" s="1641"/>
      <c r="G8" s="1641"/>
      <c r="H8" s="1641"/>
      <c r="I8" s="1641"/>
      <c r="J8" s="1641"/>
      <c r="K8" s="1641"/>
      <c r="L8" s="1641"/>
      <c r="M8" s="1641"/>
      <c r="N8" s="1641"/>
      <c r="O8" s="1641"/>
      <c r="P8" s="1641"/>
      <c r="Q8" s="1641"/>
      <c r="R8" s="1641"/>
      <c r="S8" s="1641"/>
      <c r="T8" s="1641"/>
      <c r="U8" s="1641"/>
      <c r="V8" s="1641"/>
      <c r="W8" s="1641"/>
      <c r="X8" s="1641"/>
      <c r="Y8" s="30"/>
      <c r="Z8" s="11"/>
      <c r="AA8" s="1638"/>
      <c r="AB8" s="1638"/>
      <c r="AC8" s="1638"/>
      <c r="AD8" s="1638"/>
      <c r="AE8" s="1638"/>
      <c r="AF8" s="1638"/>
      <c r="AG8" s="1638"/>
      <c r="AH8" s="1638"/>
      <c r="AI8" s="1638"/>
      <c r="AJ8" s="1638"/>
      <c r="AK8" s="1638"/>
      <c r="AL8" s="25"/>
    </row>
    <row r="9" spans="1:68" ht="14.1" customHeight="1">
      <c r="A9" s="245"/>
      <c r="B9" s="14"/>
      <c r="C9" s="245"/>
      <c r="Y9" s="30"/>
      <c r="Z9" s="239" t="s">
        <v>15</v>
      </c>
      <c r="AA9" s="1638" t="s">
        <v>818</v>
      </c>
      <c r="AB9" s="1638"/>
      <c r="AC9" s="1638"/>
      <c r="AD9" s="1638"/>
      <c r="AE9" s="1638"/>
      <c r="AF9" s="1638"/>
      <c r="AG9" s="1638"/>
      <c r="AH9" s="1638"/>
      <c r="AI9" s="1638"/>
      <c r="AJ9" s="1638"/>
      <c r="AK9" s="1638"/>
      <c r="AL9" s="266"/>
    </row>
    <row r="10" spans="1:68" ht="14.1" customHeight="1">
      <c r="A10" s="245"/>
      <c r="B10" s="1630" t="s">
        <v>450</v>
      </c>
      <c r="C10" s="1631"/>
      <c r="D10" s="1641" t="s">
        <v>612</v>
      </c>
      <c r="E10" s="1641"/>
      <c r="F10" s="1641"/>
      <c r="G10" s="1641"/>
      <c r="H10" s="1641"/>
      <c r="I10" s="1641"/>
      <c r="J10" s="1641"/>
      <c r="K10" s="1641"/>
      <c r="L10" s="1641"/>
      <c r="M10" s="1641"/>
      <c r="N10" s="1641"/>
      <c r="O10" s="1641"/>
      <c r="P10" s="1641"/>
      <c r="Q10" s="1641"/>
      <c r="R10" s="1641"/>
      <c r="S10" s="1641"/>
      <c r="T10" s="1641"/>
      <c r="U10" s="1641"/>
      <c r="V10" s="1641"/>
      <c r="W10" s="1641"/>
      <c r="X10" s="1641"/>
      <c r="Y10" s="30"/>
      <c r="Z10" s="11"/>
      <c r="AA10" s="1638"/>
      <c r="AB10" s="1638"/>
      <c r="AC10" s="1638"/>
      <c r="AD10" s="1638"/>
      <c r="AE10" s="1638"/>
      <c r="AF10" s="1638"/>
      <c r="AG10" s="1638"/>
      <c r="AH10" s="1638"/>
      <c r="AI10" s="1638"/>
      <c r="AJ10" s="1638"/>
      <c r="AK10" s="1638"/>
      <c r="AL10" s="266"/>
    </row>
    <row r="11" spans="1:68" ht="14.1" customHeight="1">
      <c r="A11" s="245"/>
      <c r="B11" s="17"/>
      <c r="D11" s="1641"/>
      <c r="E11" s="1641"/>
      <c r="F11" s="1641"/>
      <c r="G11" s="1641"/>
      <c r="H11" s="1641"/>
      <c r="I11" s="1641"/>
      <c r="J11" s="1641"/>
      <c r="K11" s="1641"/>
      <c r="L11" s="1641"/>
      <c r="M11" s="1641"/>
      <c r="N11" s="1641"/>
      <c r="O11" s="1641"/>
      <c r="P11" s="1641"/>
      <c r="Q11" s="1641"/>
      <c r="R11" s="1641"/>
      <c r="S11" s="1641"/>
      <c r="T11" s="1641"/>
      <c r="U11" s="1641"/>
      <c r="V11" s="1641"/>
      <c r="W11" s="1641"/>
      <c r="X11" s="1641"/>
      <c r="Y11" s="30"/>
      <c r="Z11" s="160" t="s">
        <v>15</v>
      </c>
      <c r="AA11" s="2804" t="s">
        <v>912</v>
      </c>
      <c r="AB11" s="2804"/>
      <c r="AC11" s="2804"/>
      <c r="AD11" s="2804"/>
      <c r="AE11" s="2804"/>
      <c r="AF11" s="2804"/>
      <c r="AG11" s="2804"/>
      <c r="AH11" s="2804"/>
      <c r="AI11" s="2804"/>
      <c r="AJ11" s="2804"/>
      <c r="AK11" s="2804"/>
      <c r="AL11" s="266"/>
      <c r="AN11" s="1641" t="s">
        <v>788</v>
      </c>
      <c r="AO11" s="1641"/>
      <c r="AP11" s="1641"/>
      <c r="AQ11" s="1641"/>
      <c r="AR11" s="1641"/>
      <c r="AS11" s="1641"/>
      <c r="AT11" s="1641"/>
      <c r="AU11" s="1641"/>
      <c r="AV11" s="1641"/>
      <c r="AW11" s="1641"/>
      <c r="AX11" s="1641"/>
      <c r="AY11" s="1641"/>
      <c r="AZ11" s="1641"/>
      <c r="BA11" s="1641"/>
      <c r="BB11" s="1641"/>
      <c r="BC11" s="1641"/>
      <c r="BD11" s="1641"/>
      <c r="BE11" s="1641"/>
      <c r="BF11" s="1641"/>
      <c r="BG11" s="1641"/>
      <c r="BH11" s="1641"/>
      <c r="BI11" s="1641"/>
      <c r="BJ11" s="1641"/>
      <c r="BK11" s="1641"/>
      <c r="BL11" s="1641"/>
      <c r="BM11" s="1641"/>
      <c r="BN11" s="1641"/>
      <c r="BO11" s="1641"/>
      <c r="BP11" s="1641"/>
    </row>
    <row r="12" spans="1:68" ht="14.1" customHeight="1">
      <c r="A12" s="245"/>
      <c r="B12" s="14"/>
      <c r="C12" s="245"/>
      <c r="D12" s="228" t="s">
        <v>593</v>
      </c>
      <c r="E12" s="1632" t="s">
        <v>1051</v>
      </c>
      <c r="F12" s="1632"/>
      <c r="G12" s="1632"/>
      <c r="H12" s="1632"/>
      <c r="I12" s="1632"/>
      <c r="J12" s="1632"/>
      <c r="K12" s="1632"/>
      <c r="L12" s="1632"/>
      <c r="M12" s="1632"/>
      <c r="N12" s="1632"/>
      <c r="O12" s="1632"/>
      <c r="P12" s="1632"/>
      <c r="Q12" s="1632"/>
      <c r="R12" s="1632"/>
      <c r="S12" s="1632"/>
      <c r="T12" s="1632"/>
      <c r="U12" s="1632"/>
      <c r="V12" s="1632"/>
      <c r="W12" s="1632"/>
      <c r="X12" s="1632"/>
      <c r="Y12" s="5"/>
      <c r="Z12" s="160" t="s">
        <v>124</v>
      </c>
      <c r="AA12" s="1851" t="s">
        <v>998</v>
      </c>
      <c r="AB12" s="1851"/>
      <c r="AC12" s="1851"/>
      <c r="AD12" s="1851"/>
      <c r="AE12" s="1851"/>
      <c r="AF12" s="1851"/>
      <c r="AG12" s="1851"/>
      <c r="AH12" s="1851"/>
      <c r="AI12" s="1851"/>
      <c r="AJ12" s="1851"/>
      <c r="AK12" s="1851"/>
      <c r="AL12" s="266"/>
      <c r="AN12" s="3959" t="s">
        <v>1503</v>
      </c>
      <c r="AO12" s="3960"/>
      <c r="AP12" s="3960"/>
      <c r="AQ12" s="3960"/>
      <c r="AR12" s="3960"/>
      <c r="AS12" s="3960"/>
      <c r="AT12" s="3960"/>
      <c r="AU12" s="3960"/>
      <c r="AV12" s="3960"/>
      <c r="AW12" s="3960"/>
      <c r="AX12" s="3960"/>
      <c r="AY12" s="3960"/>
      <c r="AZ12" s="3960"/>
      <c r="BA12" s="3960"/>
      <c r="BB12" s="3960"/>
      <c r="BC12" s="3960"/>
      <c r="BD12" s="3960"/>
      <c r="BE12" s="3960"/>
      <c r="BF12" s="3960"/>
      <c r="BG12" s="3960"/>
      <c r="BH12" s="3960"/>
      <c r="BI12" s="3960"/>
      <c r="BJ12" s="3960"/>
      <c r="BK12" s="3960"/>
      <c r="BL12" s="3960"/>
      <c r="BM12" s="3960"/>
      <c r="BN12" s="3960"/>
      <c r="BO12" s="3960"/>
      <c r="BP12" s="3961"/>
    </row>
    <row r="13" spans="1:68" ht="14.1" customHeight="1">
      <c r="A13" s="245"/>
      <c r="B13" s="14"/>
      <c r="C13" s="228"/>
      <c r="Y13" s="5"/>
      <c r="Z13" s="244" t="s">
        <v>124</v>
      </c>
      <c r="AA13" s="1638" t="s">
        <v>1102</v>
      </c>
      <c r="AB13" s="1638"/>
      <c r="AC13" s="1638"/>
      <c r="AD13" s="1638"/>
      <c r="AE13" s="1638"/>
      <c r="AF13" s="1638"/>
      <c r="AG13" s="1638"/>
      <c r="AH13" s="1638"/>
      <c r="AI13" s="1638"/>
      <c r="AJ13" s="1638"/>
      <c r="AK13" s="1638"/>
      <c r="AL13" s="266"/>
      <c r="AN13" s="3950" t="s">
        <v>1101</v>
      </c>
      <c r="AO13" s="3951"/>
      <c r="AP13" s="3951"/>
      <c r="AQ13" s="3951"/>
      <c r="AR13" s="3951"/>
      <c r="AS13" s="3951"/>
      <c r="AT13" s="3951"/>
      <c r="AU13" s="3951"/>
      <c r="AV13" s="3951"/>
      <c r="AW13" s="3951"/>
      <c r="AX13" s="3951"/>
      <c r="AY13" s="3951"/>
      <c r="AZ13" s="3951"/>
      <c r="BA13" s="3951"/>
      <c r="BB13" s="3951"/>
      <c r="BC13" s="3951"/>
      <c r="BD13" s="3951"/>
      <c r="BE13" s="3951"/>
      <c r="BF13" s="3951"/>
      <c r="BG13" s="3951"/>
      <c r="BH13" s="3951"/>
      <c r="BI13" s="3951"/>
      <c r="BJ13" s="3951"/>
      <c r="BK13" s="3951"/>
      <c r="BL13" s="3951"/>
      <c r="BM13" s="3951"/>
      <c r="BN13" s="3951"/>
      <c r="BO13" s="3951"/>
      <c r="BP13" s="3952"/>
    </row>
    <row r="14" spans="1:68" ht="14.1" customHeight="1">
      <c r="A14" s="245"/>
      <c r="B14" s="17"/>
      <c r="Y14" s="5"/>
      <c r="Z14" s="11"/>
      <c r="AA14" s="1638"/>
      <c r="AB14" s="1638"/>
      <c r="AC14" s="1638"/>
      <c r="AD14" s="1638"/>
      <c r="AE14" s="1638"/>
      <c r="AF14" s="1638"/>
      <c r="AG14" s="1638"/>
      <c r="AH14" s="1638"/>
      <c r="AI14" s="1638"/>
      <c r="AJ14" s="1638"/>
      <c r="AK14" s="1638"/>
      <c r="AL14" s="159"/>
      <c r="AN14" s="3950"/>
      <c r="AO14" s="3951"/>
      <c r="AP14" s="3951"/>
      <c r="AQ14" s="3951"/>
      <c r="AR14" s="3951"/>
      <c r="AS14" s="3951"/>
      <c r="AT14" s="3951"/>
      <c r="AU14" s="3951"/>
      <c r="AV14" s="3951"/>
      <c r="AW14" s="3951"/>
      <c r="AX14" s="3951"/>
      <c r="AY14" s="3951"/>
      <c r="AZ14" s="3951"/>
      <c r="BA14" s="3951"/>
      <c r="BB14" s="3951"/>
      <c r="BC14" s="3951"/>
      <c r="BD14" s="3951"/>
      <c r="BE14" s="3951"/>
      <c r="BF14" s="3951"/>
      <c r="BG14" s="3951"/>
      <c r="BH14" s="3951"/>
      <c r="BI14" s="3951"/>
      <c r="BJ14" s="3951"/>
      <c r="BK14" s="3951"/>
      <c r="BL14" s="3951"/>
      <c r="BM14" s="3951"/>
      <c r="BN14" s="3951"/>
      <c r="BO14" s="3951"/>
      <c r="BP14" s="3952"/>
    </row>
    <row r="15" spans="1:68" ht="14.1" customHeight="1">
      <c r="A15" s="245"/>
      <c r="B15" s="1630" t="s">
        <v>445</v>
      </c>
      <c r="C15" s="1631"/>
      <c r="D15" s="1632" t="s">
        <v>613</v>
      </c>
      <c r="E15" s="1632"/>
      <c r="F15" s="1632"/>
      <c r="G15" s="1632"/>
      <c r="H15" s="1632"/>
      <c r="I15" s="1632"/>
      <c r="J15" s="1632"/>
      <c r="K15" s="1632"/>
      <c r="L15" s="1632"/>
      <c r="M15" s="1632"/>
      <c r="N15" s="1632"/>
      <c r="O15" s="1632"/>
      <c r="P15" s="1632"/>
      <c r="Q15" s="1632"/>
      <c r="R15" s="1632"/>
      <c r="S15" s="1632"/>
      <c r="T15" s="1632"/>
      <c r="U15" s="1632"/>
      <c r="V15" s="1632"/>
      <c r="W15" s="1632"/>
      <c r="X15" s="1632"/>
      <c r="Y15" s="5"/>
      <c r="Z15" s="160"/>
      <c r="AA15" s="1638"/>
      <c r="AB15" s="1638"/>
      <c r="AC15" s="1638"/>
      <c r="AD15" s="1638"/>
      <c r="AE15" s="1638"/>
      <c r="AF15" s="1638"/>
      <c r="AG15" s="1638"/>
      <c r="AH15" s="1638"/>
      <c r="AI15" s="1638"/>
      <c r="AJ15" s="1638"/>
      <c r="AK15" s="1638"/>
      <c r="AL15" s="159"/>
      <c r="AN15" s="3950"/>
      <c r="AO15" s="3951"/>
      <c r="AP15" s="3951"/>
      <c r="AQ15" s="3951"/>
      <c r="AR15" s="3951"/>
      <c r="AS15" s="3951"/>
      <c r="AT15" s="3951"/>
      <c r="AU15" s="3951"/>
      <c r="AV15" s="3951"/>
      <c r="AW15" s="3951"/>
      <c r="AX15" s="3951"/>
      <c r="AY15" s="3951"/>
      <c r="AZ15" s="3951"/>
      <c r="BA15" s="3951"/>
      <c r="BB15" s="3951"/>
      <c r="BC15" s="3951"/>
      <c r="BD15" s="3951"/>
      <c r="BE15" s="3951"/>
      <c r="BF15" s="3951"/>
      <c r="BG15" s="3951"/>
      <c r="BH15" s="3951"/>
      <c r="BI15" s="3951"/>
      <c r="BJ15" s="3951"/>
      <c r="BK15" s="3951"/>
      <c r="BL15" s="3951"/>
      <c r="BM15" s="3951"/>
      <c r="BN15" s="3951"/>
      <c r="BO15" s="3951"/>
      <c r="BP15" s="3952"/>
    </row>
    <row r="16" spans="1:68" ht="14.1" customHeight="1">
      <c r="A16" s="245"/>
      <c r="B16" s="14"/>
      <c r="C16" s="245"/>
      <c r="F16" s="245"/>
      <c r="Z16" s="11"/>
      <c r="AL16" s="159"/>
      <c r="AN16" s="3950"/>
      <c r="AO16" s="3951"/>
      <c r="AP16" s="3951"/>
      <c r="AQ16" s="3951"/>
      <c r="AR16" s="3951"/>
      <c r="AS16" s="3951"/>
      <c r="AT16" s="3951"/>
      <c r="AU16" s="3951"/>
      <c r="AV16" s="3951"/>
      <c r="AW16" s="3951"/>
      <c r="AX16" s="3951"/>
      <c r="AY16" s="3951"/>
      <c r="AZ16" s="3951"/>
      <c r="BA16" s="3951"/>
      <c r="BB16" s="3951"/>
      <c r="BC16" s="3951"/>
      <c r="BD16" s="3951"/>
      <c r="BE16" s="3951"/>
      <c r="BF16" s="3951"/>
      <c r="BG16" s="3951"/>
      <c r="BH16" s="3951"/>
      <c r="BI16" s="3951"/>
      <c r="BJ16" s="3951"/>
      <c r="BK16" s="3951"/>
      <c r="BL16" s="3951"/>
      <c r="BM16" s="3951"/>
      <c r="BN16" s="3951"/>
      <c r="BO16" s="3951"/>
      <c r="BP16" s="3952"/>
    </row>
    <row r="17" spans="1:68" ht="14.1" customHeight="1">
      <c r="A17" s="245"/>
      <c r="B17" s="17"/>
      <c r="Y17" s="1003"/>
      <c r="Z17" s="11"/>
      <c r="AL17" s="159"/>
      <c r="AN17" s="3950"/>
      <c r="AO17" s="3951"/>
      <c r="AP17" s="3951"/>
      <c r="AQ17" s="3951"/>
      <c r="AR17" s="3951"/>
      <c r="AS17" s="3951"/>
      <c r="AT17" s="3951"/>
      <c r="AU17" s="3951"/>
      <c r="AV17" s="3951"/>
      <c r="AW17" s="3951"/>
      <c r="AX17" s="3951"/>
      <c r="AY17" s="3951"/>
      <c r="AZ17" s="3951"/>
      <c r="BA17" s="3951"/>
      <c r="BB17" s="3951"/>
      <c r="BC17" s="3951"/>
      <c r="BD17" s="3951"/>
      <c r="BE17" s="3951"/>
      <c r="BF17" s="3951"/>
      <c r="BG17" s="3951"/>
      <c r="BH17" s="3951"/>
      <c r="BI17" s="3951"/>
      <c r="BJ17" s="3951"/>
      <c r="BK17" s="3951"/>
      <c r="BL17" s="3951"/>
      <c r="BM17" s="3951"/>
      <c r="BN17" s="3951"/>
      <c r="BO17" s="3951"/>
      <c r="BP17" s="3952"/>
    </row>
    <row r="18" spans="1:68" ht="14.1" customHeight="1">
      <c r="A18" s="245"/>
      <c r="B18" s="349"/>
      <c r="C18" s="4304" t="s">
        <v>384</v>
      </c>
      <c r="D18" s="4304"/>
      <c r="E18" s="4304"/>
      <c r="F18" s="4304"/>
      <c r="G18" s="4304"/>
      <c r="H18" s="4304"/>
      <c r="I18" s="4304"/>
      <c r="J18" s="4304"/>
      <c r="K18" s="4304"/>
      <c r="L18" s="4304"/>
      <c r="M18" s="4304"/>
      <c r="N18" s="4304"/>
      <c r="O18" s="4304"/>
      <c r="P18" s="4304"/>
      <c r="Q18" s="4304"/>
      <c r="R18" s="4304"/>
      <c r="S18" s="4304"/>
      <c r="T18" s="4304"/>
      <c r="U18" s="4304"/>
      <c r="V18" s="4304"/>
      <c r="W18" s="4304"/>
      <c r="X18" s="4304"/>
      <c r="Y18" s="367"/>
      <c r="Z18" s="365"/>
      <c r="AI18" s="231"/>
      <c r="AJ18" s="231"/>
      <c r="AK18" s="231"/>
      <c r="AL18" s="159"/>
      <c r="AN18" s="3959" t="s">
        <v>1099</v>
      </c>
      <c r="AO18" s="3960"/>
      <c r="AP18" s="3960"/>
      <c r="AQ18" s="3960"/>
      <c r="AR18" s="3960"/>
      <c r="AS18" s="3960"/>
      <c r="AT18" s="3960"/>
      <c r="AU18" s="3960"/>
      <c r="AV18" s="3960"/>
      <c r="AW18" s="3960"/>
      <c r="AX18" s="3960"/>
      <c r="AY18" s="3960"/>
      <c r="AZ18" s="3960"/>
      <c r="BA18" s="3960"/>
      <c r="BB18" s="3960"/>
      <c r="BC18" s="3960"/>
      <c r="BD18" s="3960"/>
      <c r="BE18" s="3960"/>
      <c r="BF18" s="3960"/>
      <c r="BG18" s="3960"/>
      <c r="BH18" s="3960"/>
      <c r="BI18" s="3960"/>
      <c r="BJ18" s="3960"/>
      <c r="BK18" s="3960"/>
      <c r="BL18" s="3960"/>
      <c r="BM18" s="3960"/>
      <c r="BN18" s="3960"/>
      <c r="BO18" s="3960"/>
      <c r="BP18" s="3961"/>
    </row>
    <row r="19" spans="1:68" ht="14.1" customHeight="1">
      <c r="A19" s="245"/>
      <c r="B19" s="349"/>
      <c r="C19" s="367"/>
      <c r="D19" s="367"/>
      <c r="E19" s="367"/>
      <c r="F19" s="367"/>
      <c r="G19" s="367"/>
      <c r="H19" s="367"/>
      <c r="I19" s="367"/>
      <c r="J19" s="367"/>
      <c r="K19" s="367"/>
      <c r="L19" s="367"/>
      <c r="M19" s="367"/>
      <c r="N19" s="367"/>
      <c r="O19" s="367"/>
      <c r="P19" s="367"/>
      <c r="Q19" s="367"/>
      <c r="R19" s="367"/>
      <c r="S19" s="367"/>
      <c r="T19" s="367"/>
      <c r="U19" s="367"/>
      <c r="V19" s="367"/>
      <c r="W19" s="367"/>
      <c r="X19" s="367"/>
      <c r="Y19" s="367"/>
      <c r="Z19" s="365"/>
      <c r="AI19" s="231"/>
      <c r="AJ19" s="231"/>
      <c r="AK19" s="231"/>
      <c r="AL19" s="159"/>
      <c r="AN19" s="3950" t="s">
        <v>1100</v>
      </c>
      <c r="AO19" s="3951"/>
      <c r="AP19" s="3951"/>
      <c r="AQ19" s="3951"/>
      <c r="AR19" s="3951"/>
      <c r="AS19" s="3951"/>
      <c r="AT19" s="3951"/>
      <c r="AU19" s="3951"/>
      <c r="AV19" s="3951"/>
      <c r="AW19" s="3951"/>
      <c r="AX19" s="3951"/>
      <c r="AY19" s="3951"/>
      <c r="AZ19" s="3951"/>
      <c r="BA19" s="3951"/>
      <c r="BB19" s="3951"/>
      <c r="BC19" s="3951"/>
      <c r="BD19" s="3951"/>
      <c r="BE19" s="3951"/>
      <c r="BF19" s="3951"/>
      <c r="BG19" s="3951"/>
      <c r="BH19" s="3951"/>
      <c r="BI19" s="3951"/>
      <c r="BJ19" s="3951"/>
      <c r="BK19" s="3951"/>
      <c r="BL19" s="3951"/>
      <c r="BM19" s="3951"/>
      <c r="BN19" s="3951"/>
      <c r="BO19" s="3951"/>
      <c r="BP19" s="3952"/>
    </row>
    <row r="20" spans="1:68" ht="14.1" customHeight="1">
      <c r="A20" s="245"/>
      <c r="B20" s="4299" t="s">
        <v>451</v>
      </c>
      <c r="C20" s="4300"/>
      <c r="D20" s="4307" t="s">
        <v>1605</v>
      </c>
      <c r="E20" s="4307"/>
      <c r="F20" s="4307"/>
      <c r="G20" s="4307"/>
      <c r="H20" s="4307"/>
      <c r="I20" s="4307"/>
      <c r="J20" s="4307"/>
      <c r="K20" s="4307"/>
      <c r="L20" s="4307"/>
      <c r="M20" s="4307"/>
      <c r="N20" s="4307"/>
      <c r="O20" s="4307"/>
      <c r="P20" s="4307"/>
      <c r="Q20" s="4307"/>
      <c r="R20" s="4307"/>
      <c r="S20" s="4307"/>
      <c r="T20" s="4307"/>
      <c r="U20" s="4307"/>
      <c r="V20" s="4307"/>
      <c r="W20" s="4307"/>
      <c r="X20" s="4307"/>
      <c r="Y20" s="705"/>
      <c r="Z20" s="350" t="s">
        <v>124</v>
      </c>
      <c r="AA20" s="4308" t="s">
        <v>1227</v>
      </c>
      <c r="AB20" s="4308"/>
      <c r="AC20" s="4308"/>
      <c r="AD20" s="4308"/>
      <c r="AE20" s="4308"/>
      <c r="AF20" s="4308"/>
      <c r="AG20" s="4308"/>
      <c r="AH20" s="4308"/>
      <c r="AI20" s="4308"/>
      <c r="AJ20" s="4308"/>
      <c r="AK20" s="4308"/>
      <c r="AL20" s="159"/>
      <c r="AN20" s="3950"/>
      <c r="AO20" s="3951"/>
      <c r="AP20" s="3951"/>
      <c r="AQ20" s="3951"/>
      <c r="AR20" s="3951"/>
      <c r="AS20" s="3951"/>
      <c r="AT20" s="3951"/>
      <c r="AU20" s="3951"/>
      <c r="AV20" s="3951"/>
      <c r="AW20" s="3951"/>
      <c r="AX20" s="3951"/>
      <c r="AY20" s="3951"/>
      <c r="AZ20" s="3951"/>
      <c r="BA20" s="3951"/>
      <c r="BB20" s="3951"/>
      <c r="BC20" s="3951"/>
      <c r="BD20" s="3951"/>
      <c r="BE20" s="3951"/>
      <c r="BF20" s="3951"/>
      <c r="BG20" s="3951"/>
      <c r="BH20" s="3951"/>
      <c r="BI20" s="3951"/>
      <c r="BJ20" s="3951"/>
      <c r="BK20" s="3951"/>
      <c r="BL20" s="3951"/>
      <c r="BM20" s="3951"/>
      <c r="BN20" s="3951"/>
      <c r="BO20" s="3951"/>
      <c r="BP20" s="3952"/>
    </row>
    <row r="21" spans="1:68" ht="14.1" customHeight="1">
      <c r="A21" s="245"/>
      <c r="B21" s="706"/>
      <c r="C21" s="707"/>
      <c r="D21" s="4307"/>
      <c r="E21" s="4307"/>
      <c r="F21" s="4307"/>
      <c r="G21" s="4307"/>
      <c r="H21" s="4307"/>
      <c r="I21" s="4307"/>
      <c r="J21" s="4307"/>
      <c r="K21" s="4307"/>
      <c r="L21" s="4307"/>
      <c r="M21" s="4307"/>
      <c r="N21" s="4307"/>
      <c r="O21" s="4307"/>
      <c r="P21" s="4307"/>
      <c r="Q21" s="4307"/>
      <c r="R21" s="4307"/>
      <c r="S21" s="4307"/>
      <c r="T21" s="4307"/>
      <c r="U21" s="4307"/>
      <c r="V21" s="4307"/>
      <c r="W21" s="4307"/>
      <c r="X21" s="4307"/>
      <c r="Y21" s="705"/>
      <c r="Z21" s="1256"/>
      <c r="AA21" s="4308"/>
      <c r="AB21" s="4308"/>
      <c r="AC21" s="4308"/>
      <c r="AD21" s="4308"/>
      <c r="AE21" s="4308"/>
      <c r="AF21" s="4308"/>
      <c r="AG21" s="4308"/>
      <c r="AH21" s="4308"/>
      <c r="AI21" s="4308"/>
      <c r="AJ21" s="4308"/>
      <c r="AK21" s="4308"/>
      <c r="AL21" s="159"/>
      <c r="AN21" s="3950"/>
      <c r="AO21" s="3951"/>
      <c r="AP21" s="3951"/>
      <c r="AQ21" s="3951"/>
      <c r="AR21" s="3951"/>
      <c r="AS21" s="3951"/>
      <c r="AT21" s="3951"/>
      <c r="AU21" s="3951"/>
      <c r="AV21" s="3951"/>
      <c r="AW21" s="3951"/>
      <c r="AX21" s="3951"/>
      <c r="AY21" s="3951"/>
      <c r="AZ21" s="3951"/>
      <c r="BA21" s="3951"/>
      <c r="BB21" s="3951"/>
      <c r="BC21" s="3951"/>
      <c r="BD21" s="3951"/>
      <c r="BE21" s="3951"/>
      <c r="BF21" s="3951"/>
      <c r="BG21" s="3951"/>
      <c r="BH21" s="3951"/>
      <c r="BI21" s="3951"/>
      <c r="BJ21" s="3951"/>
      <c r="BK21" s="3951"/>
      <c r="BL21" s="3951"/>
      <c r="BM21" s="3951"/>
      <c r="BN21" s="3951"/>
      <c r="BO21" s="3951"/>
      <c r="BP21" s="3952"/>
    </row>
    <row r="22" spans="1:68" ht="14.1" customHeight="1">
      <c r="A22" s="245"/>
      <c r="B22" s="14"/>
      <c r="D22" s="939"/>
      <c r="E22" s="59"/>
      <c r="F22" s="257"/>
      <c r="G22" s="257"/>
      <c r="H22" s="257"/>
      <c r="I22" s="257"/>
      <c r="J22" s="257"/>
      <c r="K22" s="257"/>
      <c r="L22" s="257"/>
      <c r="M22" s="257"/>
      <c r="N22" s="257"/>
      <c r="O22" s="257"/>
      <c r="P22" s="257"/>
      <c r="Q22" s="257"/>
      <c r="R22" s="257"/>
      <c r="S22" s="257"/>
      <c r="T22" s="257"/>
      <c r="U22" s="257"/>
      <c r="V22" s="257"/>
      <c r="W22" s="257"/>
      <c r="X22" s="257"/>
      <c r="Y22" s="245"/>
      <c r="Z22" s="1256"/>
      <c r="AA22" s="4308"/>
      <c r="AB22" s="4308"/>
      <c r="AC22" s="4308"/>
      <c r="AD22" s="4308"/>
      <c r="AE22" s="4308"/>
      <c r="AF22" s="4308"/>
      <c r="AG22" s="4308"/>
      <c r="AH22" s="4308"/>
      <c r="AI22" s="4308"/>
      <c r="AJ22" s="4308"/>
      <c r="AK22" s="4308"/>
      <c r="AL22" s="159"/>
      <c r="AN22" s="3950"/>
      <c r="AO22" s="3951"/>
      <c r="AP22" s="3951"/>
      <c r="AQ22" s="3951"/>
      <c r="AR22" s="3951"/>
      <c r="AS22" s="3951"/>
      <c r="AT22" s="3951"/>
      <c r="AU22" s="3951"/>
      <c r="AV22" s="3951"/>
      <c r="AW22" s="3951"/>
      <c r="AX22" s="3951"/>
      <c r="AY22" s="3951"/>
      <c r="AZ22" s="3951"/>
      <c r="BA22" s="3951"/>
      <c r="BB22" s="3951"/>
      <c r="BC22" s="3951"/>
      <c r="BD22" s="3951"/>
      <c r="BE22" s="3951"/>
      <c r="BF22" s="3951"/>
      <c r="BG22" s="3951"/>
      <c r="BH22" s="3951"/>
      <c r="BI22" s="3951"/>
      <c r="BJ22" s="3951"/>
      <c r="BK22" s="3951"/>
      <c r="BL22" s="3951"/>
      <c r="BM22" s="3951"/>
      <c r="BN22" s="3951"/>
      <c r="BO22" s="3951"/>
      <c r="BP22" s="3952"/>
    </row>
    <row r="23" spans="1:68" ht="14.1" customHeight="1">
      <c r="A23" s="245"/>
      <c r="B23" s="3143" t="s">
        <v>450</v>
      </c>
      <c r="C23" s="3144"/>
      <c r="D23" s="4309" t="s">
        <v>1229</v>
      </c>
      <c r="E23" s="4309"/>
      <c r="F23" s="4309"/>
      <c r="G23" s="4309"/>
      <c r="H23" s="4309"/>
      <c r="I23" s="4309"/>
      <c r="J23" s="4309"/>
      <c r="K23" s="4309"/>
      <c r="L23" s="4309"/>
      <c r="M23" s="4309"/>
      <c r="N23" s="4309"/>
      <c r="O23" s="4309"/>
      <c r="P23" s="4309"/>
      <c r="Q23" s="4309"/>
      <c r="R23" s="4309"/>
      <c r="S23" s="4309"/>
      <c r="T23" s="4309"/>
      <c r="U23" s="4309"/>
      <c r="V23" s="4309"/>
      <c r="W23" s="4309"/>
      <c r="X23" s="4309"/>
      <c r="Y23" s="708"/>
      <c r="Z23" s="11"/>
      <c r="AI23" s="231"/>
      <c r="AJ23" s="958"/>
      <c r="AK23" s="958"/>
      <c r="AL23" s="159"/>
      <c r="AN23" s="3950"/>
      <c r="AO23" s="3951"/>
      <c r="AP23" s="3951"/>
      <c r="AQ23" s="3951"/>
      <c r="AR23" s="3951"/>
      <c r="AS23" s="3951"/>
      <c r="AT23" s="3951"/>
      <c r="AU23" s="3951"/>
      <c r="AV23" s="3951"/>
      <c r="AW23" s="3951"/>
      <c r="AX23" s="3951"/>
      <c r="AY23" s="3951"/>
      <c r="AZ23" s="3951"/>
      <c r="BA23" s="3951"/>
      <c r="BB23" s="3951"/>
      <c r="BC23" s="3951"/>
      <c r="BD23" s="3951"/>
      <c r="BE23" s="3951"/>
      <c r="BF23" s="3951"/>
      <c r="BG23" s="3951"/>
      <c r="BH23" s="3951"/>
      <c r="BI23" s="3951"/>
      <c r="BJ23" s="3951"/>
      <c r="BK23" s="3951"/>
      <c r="BL23" s="3951"/>
      <c r="BM23" s="3951"/>
      <c r="BN23" s="3951"/>
      <c r="BO23" s="3951"/>
      <c r="BP23" s="3952"/>
    </row>
    <row r="24" spans="1:68" ht="14.1" customHeight="1">
      <c r="A24" s="245"/>
      <c r="B24" s="14"/>
      <c r="C24" s="245"/>
      <c r="D24" s="708"/>
      <c r="E24" s="4310" t="s">
        <v>763</v>
      </c>
      <c r="F24" s="4310"/>
      <c r="G24" s="4310"/>
      <c r="H24" s="4310"/>
      <c r="I24" s="4310"/>
      <c r="J24" s="4310"/>
      <c r="K24" s="4310"/>
      <c r="L24" s="4310"/>
      <c r="M24" s="4310"/>
      <c r="N24" s="708"/>
      <c r="O24" s="4310" t="s">
        <v>765</v>
      </c>
      <c r="P24" s="4310"/>
      <c r="Q24" s="4310"/>
      <c r="R24" s="4310"/>
      <c r="S24" s="4310"/>
      <c r="T24" s="4310"/>
      <c r="U24" s="4310"/>
      <c r="V24" s="4310"/>
      <c r="W24" s="4310"/>
      <c r="X24" s="4310"/>
      <c r="Z24" s="11"/>
      <c r="AL24" s="159"/>
      <c r="AN24" s="3950"/>
      <c r="AO24" s="3951"/>
      <c r="AP24" s="3951"/>
      <c r="AQ24" s="3951"/>
      <c r="AR24" s="3951"/>
      <c r="AS24" s="3951"/>
      <c r="AT24" s="3951"/>
      <c r="AU24" s="3951"/>
      <c r="AV24" s="3951"/>
      <c r="AW24" s="3951"/>
      <c r="AX24" s="3951"/>
      <c r="AY24" s="3951"/>
      <c r="AZ24" s="3951"/>
      <c r="BA24" s="3951"/>
      <c r="BB24" s="3951"/>
      <c r="BC24" s="3951"/>
      <c r="BD24" s="3951"/>
      <c r="BE24" s="3951"/>
      <c r="BF24" s="3951"/>
      <c r="BG24" s="3951"/>
      <c r="BH24" s="3951"/>
      <c r="BI24" s="3951"/>
      <c r="BJ24" s="3951"/>
      <c r="BK24" s="3951"/>
      <c r="BL24" s="3951"/>
      <c r="BM24" s="3951"/>
      <c r="BN24" s="3951"/>
      <c r="BO24" s="3951"/>
      <c r="BP24" s="3952"/>
    </row>
    <row r="25" spans="1:68" ht="14.1" customHeight="1">
      <c r="A25" s="245"/>
      <c r="B25" s="14"/>
      <c r="C25" s="245"/>
      <c r="D25" s="245"/>
      <c r="E25" s="4311" t="s">
        <v>764</v>
      </c>
      <c r="F25" s="4311"/>
      <c r="G25" s="4311"/>
      <c r="H25" s="4311"/>
      <c r="I25" s="4311"/>
      <c r="J25" s="4311"/>
      <c r="K25" s="4311"/>
      <c r="L25" s="4311"/>
      <c r="M25" s="4311"/>
      <c r="N25" s="708"/>
      <c r="O25" s="4312" t="s">
        <v>158</v>
      </c>
      <c r="P25" s="4312"/>
      <c r="Q25" s="4312"/>
      <c r="R25" s="4313"/>
      <c r="S25" s="4313"/>
      <c r="T25" s="4313"/>
      <c r="U25" s="4313"/>
      <c r="V25" s="4313"/>
      <c r="W25" s="4313"/>
      <c r="X25" s="4313"/>
      <c r="Y25" s="708" t="s">
        <v>136</v>
      </c>
      <c r="Z25" s="11"/>
      <c r="AL25" s="159"/>
      <c r="AN25" s="3953"/>
      <c r="AO25" s="3954"/>
      <c r="AP25" s="3954"/>
      <c r="AQ25" s="3954"/>
      <c r="AR25" s="3954"/>
      <c r="AS25" s="3954"/>
      <c r="AT25" s="3954"/>
      <c r="AU25" s="3954"/>
      <c r="AV25" s="3954"/>
      <c r="AW25" s="3954"/>
      <c r="AX25" s="3954"/>
      <c r="AY25" s="3954"/>
      <c r="AZ25" s="3954"/>
      <c r="BA25" s="3954"/>
      <c r="BB25" s="3954"/>
      <c r="BC25" s="3954"/>
      <c r="BD25" s="3954"/>
      <c r="BE25" s="3954"/>
      <c r="BF25" s="3954"/>
      <c r="BG25" s="3954"/>
      <c r="BH25" s="3954"/>
      <c r="BI25" s="3954"/>
      <c r="BJ25" s="3954"/>
      <c r="BK25" s="3954"/>
      <c r="BL25" s="3954"/>
      <c r="BM25" s="3954"/>
      <c r="BN25" s="3954"/>
      <c r="BO25" s="3954"/>
      <c r="BP25" s="3955"/>
    </row>
    <row r="26" spans="1:68" ht="14.1" customHeight="1">
      <c r="A26" s="245"/>
      <c r="B26" s="14"/>
      <c r="N26" s="1257"/>
      <c r="O26" s="1257"/>
      <c r="P26" s="1257"/>
      <c r="Q26" s="257"/>
      <c r="X26" s="257"/>
      <c r="Z26" s="11"/>
      <c r="AL26" s="159"/>
      <c r="AN26" s="523"/>
      <c r="AO26" s="523"/>
      <c r="AP26" s="523"/>
      <c r="AQ26" s="523"/>
      <c r="AR26" s="523"/>
      <c r="AS26" s="523"/>
      <c r="AT26" s="523"/>
      <c r="AU26" s="523"/>
      <c r="AV26" s="523"/>
      <c r="AW26" s="523"/>
      <c r="AX26" s="523"/>
      <c r="AY26" s="523"/>
      <c r="AZ26" s="523"/>
      <c r="BA26" s="523"/>
      <c r="BB26" s="523"/>
      <c r="BC26" s="523"/>
      <c r="BD26" s="523"/>
      <c r="BE26" s="523"/>
      <c r="BF26" s="523"/>
      <c r="BG26" s="523"/>
      <c r="BH26" s="523"/>
      <c r="BI26" s="523"/>
      <c r="BJ26" s="523"/>
      <c r="BK26" s="523"/>
      <c r="BL26" s="523"/>
      <c r="BM26" s="523"/>
      <c r="BN26" s="523"/>
      <c r="BO26" s="523"/>
      <c r="BP26" s="523"/>
    </row>
    <row r="27" spans="1:68" ht="14.1" customHeight="1">
      <c r="A27" s="245"/>
      <c r="B27" s="17"/>
      <c r="C27" s="4304" t="s">
        <v>1271</v>
      </c>
      <c r="D27" s="4304"/>
      <c r="E27" s="4304"/>
      <c r="F27" s="4304"/>
      <c r="G27" s="4304"/>
      <c r="H27" s="4304"/>
      <c r="I27" s="4304"/>
      <c r="J27" s="4304"/>
      <c r="K27" s="4304"/>
      <c r="L27" s="4304"/>
      <c r="M27" s="4304"/>
      <c r="N27" s="4304"/>
      <c r="O27" s="4304"/>
      <c r="P27" s="4304"/>
      <c r="Q27" s="4304"/>
      <c r="R27" s="4304"/>
      <c r="S27" s="4304"/>
      <c r="T27" s="4304"/>
      <c r="U27" s="4304"/>
      <c r="V27" s="4304"/>
      <c r="W27" s="4304"/>
      <c r="X27" s="4304"/>
      <c r="Z27" s="11"/>
      <c r="AL27" s="25"/>
    </row>
    <row r="28" spans="1:68" ht="14.1" customHeight="1">
      <c r="A28" s="245"/>
      <c r="B28" s="17"/>
      <c r="Z28" s="11"/>
      <c r="AL28" s="266"/>
    </row>
    <row r="29" spans="1:68" ht="14.1" customHeight="1">
      <c r="A29" s="245"/>
      <c r="B29" s="3143" t="s">
        <v>451</v>
      </c>
      <c r="C29" s="4305"/>
      <c r="D29" s="1889" t="s">
        <v>1272</v>
      </c>
      <c r="E29" s="1889"/>
      <c r="F29" s="1889"/>
      <c r="G29" s="1889"/>
      <c r="H29" s="1889"/>
      <c r="I29" s="1889"/>
      <c r="J29" s="1889"/>
      <c r="K29" s="1889"/>
      <c r="L29" s="1889"/>
      <c r="M29" s="1889"/>
      <c r="N29" s="1889"/>
      <c r="O29" s="1889"/>
      <c r="P29" s="1889"/>
      <c r="Q29" s="1889"/>
      <c r="R29" s="1889"/>
      <c r="S29" s="1889"/>
      <c r="T29" s="1889"/>
      <c r="U29" s="1889"/>
      <c r="V29" s="1889"/>
      <c r="W29" s="1889"/>
      <c r="X29" s="1889"/>
      <c r="Z29" s="244" t="s">
        <v>124</v>
      </c>
      <c r="AA29" s="4072" t="s">
        <v>1368</v>
      </c>
      <c r="AB29" s="4072"/>
      <c r="AC29" s="4072"/>
      <c r="AD29" s="4072"/>
      <c r="AE29" s="4072"/>
      <c r="AF29" s="4072"/>
      <c r="AG29" s="4072"/>
      <c r="AH29" s="4072"/>
      <c r="AI29" s="4072"/>
      <c r="AJ29" s="4072"/>
      <c r="AK29" s="4072"/>
      <c r="AL29" s="266"/>
    </row>
    <row r="30" spans="1:68" ht="20.100000000000001" customHeight="1">
      <c r="A30" s="245"/>
      <c r="B30" s="17"/>
      <c r="D30" s="1852" t="s">
        <v>1369</v>
      </c>
      <c r="E30" s="1853"/>
      <c r="F30" s="1853"/>
      <c r="G30" s="1853"/>
      <c r="H30" s="1853"/>
      <c r="I30" s="1853"/>
      <c r="J30" s="1854"/>
      <c r="K30" s="1852" t="s">
        <v>1370</v>
      </c>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4"/>
      <c r="AK30" s="253"/>
      <c r="AL30" s="201"/>
    </row>
    <row r="31" spans="1:68" ht="20.100000000000001" customHeight="1">
      <c r="A31" s="245"/>
      <c r="B31" s="17"/>
      <c r="D31" s="2751" t="s">
        <v>1273</v>
      </c>
      <c r="E31" s="2751"/>
      <c r="F31" s="2751"/>
      <c r="G31" s="2751"/>
      <c r="H31" s="2751"/>
      <c r="I31" s="2751"/>
      <c r="J31" s="2751"/>
      <c r="K31" s="174"/>
      <c r="L31" s="1632" t="s">
        <v>1350</v>
      </c>
      <c r="M31" s="1632"/>
      <c r="N31" s="1632"/>
      <c r="O31" s="1632"/>
      <c r="P31" s="1632"/>
      <c r="Q31" s="1632"/>
      <c r="R31" s="1632"/>
      <c r="S31" s="48"/>
      <c r="U31" s="1889" t="s">
        <v>1349</v>
      </c>
      <c r="V31" s="1889"/>
      <c r="W31" s="1889"/>
      <c r="X31" s="1889"/>
      <c r="Y31" s="1889"/>
      <c r="Z31" s="1889"/>
      <c r="AA31" s="1889"/>
      <c r="AC31" s="1889" t="s">
        <v>1358</v>
      </c>
      <c r="AD31" s="1889"/>
      <c r="AE31" s="1889"/>
      <c r="AF31" s="1889"/>
      <c r="AG31" s="1889"/>
      <c r="AH31" s="1889"/>
      <c r="AI31" s="1889"/>
      <c r="AJ31" s="1173"/>
      <c r="AK31" s="262"/>
      <c r="AL31" s="266"/>
    </row>
    <row r="32" spans="1:68" ht="20.100000000000001" customHeight="1">
      <c r="A32" s="245"/>
      <c r="B32" s="17"/>
      <c r="D32" s="1865"/>
      <c r="E32" s="1865"/>
      <c r="F32" s="1865"/>
      <c r="G32" s="1865"/>
      <c r="H32" s="1865"/>
      <c r="I32" s="1865"/>
      <c r="J32" s="1865"/>
      <c r="K32" s="174"/>
      <c r="L32" s="1632" t="s">
        <v>158</v>
      </c>
      <c r="M32" s="1632"/>
      <c r="N32" s="1632"/>
      <c r="O32" s="4306"/>
      <c r="P32" s="4306"/>
      <c r="Q32" s="4306"/>
      <c r="R32" s="4306"/>
      <c r="S32" s="4306"/>
      <c r="T32" s="4306"/>
      <c r="U32" s="4306"/>
      <c r="V32" s="4306"/>
      <c r="W32" s="4306"/>
      <c r="X32" s="4306"/>
      <c r="Y32" s="4306"/>
      <c r="Z32" s="4306"/>
      <c r="AA32" s="4306"/>
      <c r="AB32" s="4306"/>
      <c r="AC32" s="4306"/>
      <c r="AD32" s="4306"/>
      <c r="AE32" s="4306"/>
      <c r="AF32" s="4306"/>
      <c r="AG32" s="4306"/>
      <c r="AH32" s="4306"/>
      <c r="AI32" s="4306"/>
      <c r="AJ32" s="1173" t="s">
        <v>136</v>
      </c>
      <c r="AK32" s="262"/>
      <c r="AL32" s="266"/>
    </row>
    <row r="33" spans="1:38" ht="20.100000000000001" customHeight="1">
      <c r="A33" s="245"/>
      <c r="B33" s="17"/>
      <c r="C33" s="367"/>
      <c r="D33" s="4301" t="s">
        <v>1274</v>
      </c>
      <c r="E33" s="4301"/>
      <c r="F33" s="4301"/>
      <c r="G33" s="4301"/>
      <c r="H33" s="4301"/>
      <c r="I33" s="4301"/>
      <c r="J33" s="4301"/>
      <c r="K33" s="994"/>
      <c r="L33" s="937" t="s">
        <v>1350</v>
      </c>
      <c r="M33" s="937"/>
      <c r="N33" s="937"/>
      <c r="O33" s="937"/>
      <c r="P33" s="937"/>
      <c r="Q33" s="937"/>
      <c r="R33" s="937"/>
      <c r="S33" s="995"/>
      <c r="T33" s="1243"/>
      <c r="U33" s="1243" t="s">
        <v>1349</v>
      </c>
      <c r="V33" s="1243"/>
      <c r="W33" s="1243"/>
      <c r="X33" s="1243"/>
      <c r="Y33" s="1243"/>
      <c r="Z33" s="1243"/>
      <c r="AA33" s="1243"/>
      <c r="AB33" s="1243"/>
      <c r="AC33" s="1243" t="s">
        <v>1358</v>
      </c>
      <c r="AD33" s="1243"/>
      <c r="AE33" s="1243"/>
      <c r="AF33" s="1243"/>
      <c r="AG33" s="1243"/>
      <c r="AH33" s="1243"/>
      <c r="AI33" s="1243"/>
      <c r="AJ33" s="1258"/>
      <c r="AK33" s="262"/>
      <c r="AL33" s="266"/>
    </row>
    <row r="34" spans="1:38" ht="20.100000000000001" customHeight="1">
      <c r="A34" s="245"/>
      <c r="B34" s="17"/>
      <c r="D34" s="4302"/>
      <c r="E34" s="4302"/>
      <c r="F34" s="4302"/>
      <c r="G34" s="4302"/>
      <c r="H34" s="4302"/>
      <c r="I34" s="4302"/>
      <c r="J34" s="4302"/>
      <c r="K34" s="1094"/>
      <c r="L34" s="3013" t="s">
        <v>158</v>
      </c>
      <c r="M34" s="3013"/>
      <c r="N34" s="3013"/>
      <c r="O34" s="2747"/>
      <c r="P34" s="2747"/>
      <c r="Q34" s="2747"/>
      <c r="R34" s="2747"/>
      <c r="S34" s="2747"/>
      <c r="T34" s="2747"/>
      <c r="U34" s="2747"/>
      <c r="V34" s="2747"/>
      <c r="W34" s="2747"/>
      <c r="X34" s="2747"/>
      <c r="Y34" s="2747"/>
      <c r="Z34" s="2747"/>
      <c r="AA34" s="2747"/>
      <c r="AB34" s="2747"/>
      <c r="AC34" s="2747"/>
      <c r="AD34" s="2747"/>
      <c r="AE34" s="2747"/>
      <c r="AF34" s="2747"/>
      <c r="AG34" s="2747"/>
      <c r="AH34" s="2747"/>
      <c r="AI34" s="2747"/>
      <c r="AJ34" s="1259" t="s">
        <v>136</v>
      </c>
      <c r="AL34" s="13"/>
    </row>
    <row r="35" spans="1:38" ht="20.100000000000001" customHeight="1">
      <c r="A35" s="245"/>
      <c r="B35" s="17"/>
      <c r="D35" s="2109" t="s">
        <v>1275</v>
      </c>
      <c r="E35" s="2109"/>
      <c r="F35" s="2109"/>
      <c r="G35" s="2109"/>
      <c r="H35" s="2109"/>
      <c r="I35" s="2109"/>
      <c r="J35" s="2109"/>
      <c r="K35" s="993"/>
      <c r="L35" s="245" t="s">
        <v>1350</v>
      </c>
      <c r="M35" s="245"/>
      <c r="N35" s="245"/>
      <c r="O35" s="245"/>
      <c r="P35" s="245"/>
      <c r="Q35" s="245"/>
      <c r="R35" s="245"/>
      <c r="S35" s="48"/>
      <c r="U35" s="12" t="s">
        <v>1349</v>
      </c>
      <c r="AC35" s="12" t="s">
        <v>1358</v>
      </c>
      <c r="AJ35" s="1173"/>
      <c r="AL35" s="16"/>
    </row>
    <row r="36" spans="1:38" ht="20.100000000000001" customHeight="1">
      <c r="A36" s="245"/>
      <c r="B36" s="17"/>
      <c r="D36" s="2751"/>
      <c r="E36" s="2751"/>
      <c r="F36" s="2751"/>
      <c r="G36" s="2751"/>
      <c r="H36" s="2751"/>
      <c r="I36" s="2751"/>
      <c r="J36" s="2751"/>
      <c r="K36" s="1174"/>
      <c r="L36" s="1667" t="s">
        <v>158</v>
      </c>
      <c r="M36" s="1667"/>
      <c r="N36" s="1667"/>
      <c r="O36" s="4303"/>
      <c r="P36" s="4303"/>
      <c r="Q36" s="4303"/>
      <c r="R36" s="4303"/>
      <c r="S36" s="4303"/>
      <c r="T36" s="4303"/>
      <c r="U36" s="4303"/>
      <c r="V36" s="4303"/>
      <c r="W36" s="4303"/>
      <c r="X36" s="4303"/>
      <c r="Y36" s="4303"/>
      <c r="Z36" s="4303"/>
      <c r="AA36" s="4303"/>
      <c r="AB36" s="4303"/>
      <c r="AC36" s="4303"/>
      <c r="AD36" s="4303"/>
      <c r="AE36" s="4303"/>
      <c r="AF36" s="4303"/>
      <c r="AG36" s="4303"/>
      <c r="AH36" s="4303"/>
      <c r="AI36" s="4303"/>
      <c r="AJ36" s="1175" t="s">
        <v>136</v>
      </c>
      <c r="AL36" s="16"/>
    </row>
    <row r="37" spans="1:38" ht="14.1" customHeight="1">
      <c r="A37" s="245"/>
      <c r="B37" s="17"/>
      <c r="Z37" s="1201"/>
      <c r="AL37" s="16"/>
    </row>
    <row r="38" spans="1:38" ht="14.1" customHeight="1">
      <c r="A38" s="245"/>
      <c r="B38" s="14"/>
      <c r="C38" s="4304" t="s">
        <v>1504</v>
      </c>
      <c r="D38" s="4304"/>
      <c r="E38" s="4304"/>
      <c r="F38" s="4304"/>
      <c r="G38" s="4304"/>
      <c r="H38" s="4304"/>
      <c r="I38" s="4304"/>
      <c r="J38" s="4304"/>
      <c r="K38" s="4304"/>
      <c r="L38" s="4304"/>
      <c r="M38" s="4304"/>
      <c r="N38" s="4304"/>
      <c r="O38" s="4304"/>
      <c r="P38" s="4304"/>
      <c r="Q38" s="4304"/>
      <c r="R38" s="4304"/>
      <c r="S38" s="4304"/>
      <c r="T38" s="4304"/>
      <c r="U38" s="4304"/>
      <c r="V38" s="4304"/>
      <c r="W38" s="4304"/>
      <c r="X38" s="4304"/>
      <c r="Z38" s="11"/>
      <c r="AK38" s="29"/>
      <c r="AL38" s="16"/>
    </row>
    <row r="39" spans="1:38" ht="14.1" customHeight="1">
      <c r="A39" s="245"/>
      <c r="B39" s="14"/>
      <c r="Z39" s="11"/>
      <c r="AK39" s="262"/>
      <c r="AL39" s="16"/>
    </row>
    <row r="40" spans="1:38" ht="14.1" customHeight="1">
      <c r="A40" s="245"/>
      <c r="B40" s="4299" t="s">
        <v>451</v>
      </c>
      <c r="C40" s="4300"/>
      <c r="D40" s="2043" t="s">
        <v>1471</v>
      </c>
      <c r="E40" s="2043"/>
      <c r="F40" s="2043"/>
      <c r="G40" s="2043"/>
      <c r="H40" s="2043"/>
      <c r="I40" s="2043"/>
      <c r="J40" s="2043"/>
      <c r="K40" s="2043"/>
      <c r="L40" s="2043"/>
      <c r="M40" s="2043"/>
      <c r="N40" s="2043"/>
      <c r="O40" s="2043"/>
      <c r="P40" s="2043"/>
      <c r="Q40" s="2043"/>
      <c r="R40" s="2043"/>
      <c r="S40" s="2043"/>
      <c r="T40" s="2043"/>
      <c r="U40" s="2043"/>
      <c r="V40" s="2043"/>
      <c r="W40" s="2043"/>
      <c r="X40" s="2043"/>
      <c r="Y40" s="601"/>
      <c r="Z40" s="1260" t="s">
        <v>124</v>
      </c>
      <c r="AA40" s="2104" t="s">
        <v>1472</v>
      </c>
      <c r="AB40" s="2104"/>
      <c r="AC40" s="2104"/>
      <c r="AD40" s="2104"/>
      <c r="AE40" s="2104"/>
      <c r="AF40" s="2104"/>
      <c r="AG40" s="2104"/>
      <c r="AH40" s="2104"/>
      <c r="AI40" s="2104"/>
      <c r="AJ40" s="2104"/>
      <c r="AK40" s="2104"/>
      <c r="AL40" s="16"/>
    </row>
    <row r="41" spans="1:38" ht="14.1" customHeight="1">
      <c r="A41" s="245"/>
      <c r="B41" s="17"/>
      <c r="C41" s="1231"/>
      <c r="D41" s="2043"/>
      <c r="E41" s="2043"/>
      <c r="F41" s="2043"/>
      <c r="G41" s="2043"/>
      <c r="H41" s="2043"/>
      <c r="I41" s="2043"/>
      <c r="J41" s="2043"/>
      <c r="K41" s="2043"/>
      <c r="L41" s="2043"/>
      <c r="M41" s="2043"/>
      <c r="N41" s="2043"/>
      <c r="O41" s="2043"/>
      <c r="P41" s="2043"/>
      <c r="Q41" s="2043"/>
      <c r="R41" s="2043"/>
      <c r="S41" s="2043"/>
      <c r="T41" s="2043"/>
      <c r="U41" s="2043"/>
      <c r="V41" s="2043"/>
      <c r="W41" s="2043"/>
      <c r="X41" s="2043"/>
      <c r="Y41" s="601"/>
      <c r="Z41" s="1261"/>
      <c r="AA41" s="2104"/>
      <c r="AB41" s="2104"/>
      <c r="AC41" s="2104"/>
      <c r="AD41" s="2104"/>
      <c r="AE41" s="2104"/>
      <c r="AF41" s="2104"/>
      <c r="AG41" s="2104"/>
      <c r="AH41" s="2104"/>
      <c r="AI41" s="2104"/>
      <c r="AJ41" s="2104"/>
      <c r="AK41" s="2104"/>
      <c r="AL41" s="16"/>
    </row>
    <row r="42" spans="1:38" ht="14.1" customHeight="1">
      <c r="A42" s="245"/>
      <c r="B42" s="17"/>
      <c r="C42" s="1231"/>
      <c r="D42" s="2043"/>
      <c r="E42" s="2043"/>
      <c r="F42" s="2043"/>
      <c r="G42" s="2043"/>
      <c r="H42" s="2043"/>
      <c r="I42" s="2043"/>
      <c r="J42" s="2043"/>
      <c r="K42" s="2043"/>
      <c r="L42" s="2043"/>
      <c r="M42" s="2043"/>
      <c r="N42" s="2043"/>
      <c r="O42" s="2043"/>
      <c r="P42" s="2043"/>
      <c r="Q42" s="2043"/>
      <c r="R42" s="2043"/>
      <c r="S42" s="2043"/>
      <c r="T42" s="2043"/>
      <c r="U42" s="2043"/>
      <c r="V42" s="2043"/>
      <c r="W42" s="2043"/>
      <c r="X42" s="2043"/>
      <c r="Y42" s="601"/>
      <c r="Z42" s="1262"/>
      <c r="AA42" s="2104"/>
      <c r="AB42" s="2104"/>
      <c r="AC42" s="2104"/>
      <c r="AD42" s="2104"/>
      <c r="AE42" s="2104"/>
      <c r="AF42" s="2104"/>
      <c r="AG42" s="2104"/>
      <c r="AH42" s="2104"/>
      <c r="AI42" s="2104"/>
      <c r="AJ42" s="2104"/>
      <c r="AK42" s="2104"/>
      <c r="AL42" s="13"/>
    </row>
    <row r="43" spans="1:38" ht="14.1" customHeight="1">
      <c r="A43" s="245"/>
      <c r="B43" s="17"/>
      <c r="D43" s="601"/>
      <c r="E43" s="601"/>
      <c r="F43" s="601"/>
      <c r="G43" s="601"/>
      <c r="H43" s="601"/>
      <c r="I43" s="601"/>
      <c r="J43" s="601"/>
      <c r="K43" s="601"/>
      <c r="L43" s="601"/>
      <c r="M43" s="601"/>
      <c r="N43" s="601"/>
      <c r="O43" s="601"/>
      <c r="P43" s="601"/>
      <c r="Q43" s="601"/>
      <c r="R43" s="601"/>
      <c r="S43" s="601"/>
      <c r="T43" s="601"/>
      <c r="U43" s="601"/>
      <c r="V43" s="601"/>
      <c r="W43" s="601"/>
      <c r="X43" s="601"/>
      <c r="Z43" s="244" t="s">
        <v>124</v>
      </c>
      <c r="AA43" s="1851" t="s">
        <v>1473</v>
      </c>
      <c r="AB43" s="1851"/>
      <c r="AC43" s="1851"/>
      <c r="AD43" s="1851"/>
      <c r="AE43" s="1851"/>
      <c r="AF43" s="1851"/>
      <c r="AG43" s="1851"/>
      <c r="AH43" s="1851"/>
      <c r="AI43" s="1851"/>
      <c r="AJ43" s="1851"/>
      <c r="AK43" s="1851"/>
      <c r="AL43" s="266"/>
    </row>
    <row r="44" spans="1:38" ht="14.1" customHeight="1">
      <c r="A44" s="245"/>
      <c r="B44" s="14"/>
      <c r="Z44" s="11"/>
      <c r="AL44" s="16"/>
    </row>
    <row r="45" spans="1:38" ht="14.1" customHeight="1">
      <c r="A45" s="245"/>
      <c r="B45" s="4299" t="s">
        <v>450</v>
      </c>
      <c r="C45" s="4300"/>
      <c r="D45" s="1641" t="s">
        <v>1469</v>
      </c>
      <c r="E45" s="1641"/>
      <c r="F45" s="1641"/>
      <c r="G45" s="1641"/>
      <c r="H45" s="1641"/>
      <c r="I45" s="1641"/>
      <c r="J45" s="1641"/>
      <c r="K45" s="1641"/>
      <c r="L45" s="1641"/>
      <c r="M45" s="1641"/>
      <c r="N45" s="1641"/>
      <c r="O45" s="1641"/>
      <c r="P45" s="1641"/>
      <c r="Q45" s="1641"/>
      <c r="R45" s="1641"/>
      <c r="S45" s="1641"/>
      <c r="T45" s="1641"/>
      <c r="U45" s="1641"/>
      <c r="V45" s="1641"/>
      <c r="W45" s="1641"/>
      <c r="X45" s="1641"/>
      <c r="Y45" s="59"/>
      <c r="Z45" s="1260" t="s">
        <v>124</v>
      </c>
      <c r="AA45" s="1638" t="s">
        <v>1470</v>
      </c>
      <c r="AB45" s="1638"/>
      <c r="AC45" s="1638"/>
      <c r="AD45" s="1638"/>
      <c r="AE45" s="1638"/>
      <c r="AF45" s="1638"/>
      <c r="AG45" s="1638"/>
      <c r="AH45" s="1638"/>
      <c r="AI45" s="1638"/>
      <c r="AJ45" s="1638"/>
      <c r="AK45" s="1638"/>
      <c r="AL45" s="13"/>
    </row>
    <row r="46" spans="1:38" ht="14.1" customHeight="1">
      <c r="A46" s="245"/>
      <c r="B46" s="17"/>
      <c r="C46" s="599"/>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59"/>
      <c r="Z46" s="1263"/>
      <c r="AA46" s="1638"/>
      <c r="AB46" s="1638"/>
      <c r="AC46" s="1638"/>
      <c r="AD46" s="1638"/>
      <c r="AE46" s="1638"/>
      <c r="AF46" s="1638"/>
      <c r="AG46" s="1638"/>
      <c r="AH46" s="1638"/>
      <c r="AI46" s="1638"/>
      <c r="AJ46" s="1638"/>
      <c r="AK46" s="1638"/>
      <c r="AL46" s="159"/>
    </row>
    <row r="47" spans="1:38" ht="14.1" customHeight="1">
      <c r="A47" s="245"/>
      <c r="B47" s="17"/>
      <c r="C47" s="939"/>
      <c r="D47" s="1641"/>
      <c r="E47" s="1641"/>
      <c r="F47" s="1641"/>
      <c r="G47" s="1641"/>
      <c r="H47" s="1641"/>
      <c r="I47" s="1641"/>
      <c r="J47" s="1641"/>
      <c r="K47" s="1641"/>
      <c r="L47" s="1641"/>
      <c r="M47" s="1641"/>
      <c r="N47" s="1641"/>
      <c r="O47" s="1641"/>
      <c r="P47" s="1641"/>
      <c r="Q47" s="1641"/>
      <c r="R47" s="1641"/>
      <c r="S47" s="1641"/>
      <c r="T47" s="1641"/>
      <c r="U47" s="1641"/>
      <c r="V47" s="1641"/>
      <c r="W47" s="1641"/>
      <c r="X47" s="1641"/>
      <c r="Y47" s="59"/>
      <c r="Z47" s="1263"/>
      <c r="AA47" s="1638"/>
      <c r="AB47" s="1638"/>
      <c r="AC47" s="1638"/>
      <c r="AD47" s="1638"/>
      <c r="AE47" s="1638"/>
      <c r="AF47" s="1638"/>
      <c r="AG47" s="1638"/>
      <c r="AH47" s="1638"/>
      <c r="AI47" s="1638"/>
      <c r="AJ47" s="1638"/>
      <c r="AK47" s="1638"/>
      <c r="AL47" s="266"/>
    </row>
    <row r="48" spans="1:38" ht="14.1" customHeight="1">
      <c r="B48" s="17"/>
      <c r="D48" s="1641"/>
      <c r="E48" s="1641"/>
      <c r="F48" s="1641"/>
      <c r="G48" s="1641"/>
      <c r="H48" s="1641"/>
      <c r="I48" s="1641"/>
      <c r="J48" s="1641"/>
      <c r="K48" s="1641"/>
      <c r="L48" s="1641"/>
      <c r="M48" s="1641"/>
      <c r="N48" s="1641"/>
      <c r="O48" s="1641"/>
      <c r="P48" s="1641"/>
      <c r="Q48" s="1641"/>
      <c r="R48" s="1641"/>
      <c r="S48" s="1641"/>
      <c r="T48" s="1641"/>
      <c r="U48" s="1641"/>
      <c r="V48" s="1641"/>
      <c r="W48" s="1641"/>
      <c r="X48" s="1641"/>
      <c r="Y48" s="601"/>
      <c r="Z48" s="11"/>
      <c r="AA48" s="253"/>
      <c r="AB48" s="253"/>
      <c r="AC48" s="253"/>
      <c r="AD48" s="253"/>
      <c r="AE48" s="253"/>
      <c r="AF48" s="253"/>
      <c r="AG48" s="253"/>
      <c r="AH48" s="253"/>
      <c r="AI48" s="253"/>
      <c r="AJ48" s="253"/>
      <c r="AK48" s="253"/>
      <c r="AL48" s="266"/>
    </row>
    <row r="49" spans="1:39" ht="14.1" customHeight="1">
      <c r="B49" s="17"/>
      <c r="Z49" s="160"/>
      <c r="AA49" s="253"/>
      <c r="AB49" s="253"/>
      <c r="AC49" s="253"/>
      <c r="AD49" s="253"/>
      <c r="AE49" s="253"/>
      <c r="AF49" s="253"/>
      <c r="AG49" s="253"/>
      <c r="AH49" s="253"/>
      <c r="AI49" s="253"/>
      <c r="AJ49" s="253"/>
      <c r="AK49" s="253"/>
      <c r="AL49" s="266"/>
      <c r="AM49" s="262"/>
    </row>
    <row r="50" spans="1:39" ht="14.1" customHeight="1">
      <c r="B50" s="14"/>
      <c r="Z50" s="978"/>
      <c r="AA50" s="253"/>
      <c r="AB50" s="253"/>
      <c r="AC50" s="253"/>
      <c r="AD50" s="253"/>
      <c r="AE50" s="253"/>
      <c r="AF50" s="253"/>
      <c r="AG50" s="253"/>
      <c r="AH50" s="253"/>
      <c r="AI50" s="253"/>
      <c r="AJ50" s="253"/>
      <c r="AK50" s="253"/>
      <c r="AL50" s="266"/>
      <c r="AM50" s="262"/>
    </row>
    <row r="51" spans="1:39" ht="14.1" customHeight="1">
      <c r="B51" s="14"/>
      <c r="C51" s="228"/>
      <c r="D51" s="228"/>
      <c r="Z51" s="11"/>
      <c r="AA51" s="253"/>
      <c r="AB51" s="253"/>
      <c r="AC51" s="253"/>
      <c r="AD51" s="253"/>
      <c r="AE51" s="253"/>
      <c r="AF51" s="253"/>
      <c r="AG51" s="253"/>
      <c r="AH51" s="253"/>
      <c r="AI51" s="253"/>
      <c r="AJ51" s="253"/>
      <c r="AK51" s="253"/>
      <c r="AL51" s="266"/>
    </row>
    <row r="52" spans="1:39" ht="14.1" customHeight="1">
      <c r="B52" s="14"/>
      <c r="C52" s="228"/>
      <c r="D52" s="228"/>
      <c r="Z52" s="11"/>
      <c r="AA52" s="253"/>
      <c r="AB52" s="253"/>
      <c r="AC52" s="253"/>
      <c r="AD52" s="253"/>
      <c r="AE52" s="253"/>
      <c r="AF52" s="253"/>
      <c r="AG52" s="253"/>
      <c r="AH52" s="253"/>
      <c r="AI52" s="253"/>
      <c r="AJ52" s="253"/>
      <c r="AK52" s="253"/>
      <c r="AL52" s="266"/>
    </row>
    <row r="53" spans="1:39" ht="14.1" customHeight="1">
      <c r="B53" s="14"/>
      <c r="Z53" s="11"/>
      <c r="AL53" s="13"/>
    </row>
    <row r="54" spans="1:39" ht="14.1" customHeight="1">
      <c r="B54" s="14"/>
      <c r="Z54" s="327"/>
      <c r="AA54" s="253"/>
      <c r="AB54" s="253"/>
      <c r="AC54" s="253"/>
      <c r="AD54" s="253"/>
      <c r="AE54" s="253"/>
      <c r="AF54" s="253"/>
      <c r="AG54" s="253"/>
      <c r="AH54" s="253"/>
      <c r="AI54" s="253"/>
      <c r="AJ54" s="253"/>
      <c r="AK54" s="253"/>
      <c r="AL54" s="13"/>
    </row>
    <row r="55" spans="1:39" ht="14.1" customHeight="1">
      <c r="B55" s="14"/>
      <c r="Z55" s="327"/>
      <c r="AA55" s="253"/>
      <c r="AB55" s="253"/>
      <c r="AC55" s="253"/>
      <c r="AD55" s="253"/>
      <c r="AE55" s="253"/>
      <c r="AF55" s="253"/>
      <c r="AG55" s="253"/>
      <c r="AH55" s="253"/>
      <c r="AI55" s="253"/>
      <c r="AJ55" s="253"/>
      <c r="AK55" s="253"/>
      <c r="AL55" s="13"/>
    </row>
    <row r="56" spans="1:39" ht="14.1" customHeight="1">
      <c r="B56" s="14"/>
      <c r="D56" s="228"/>
      <c r="E56" s="228"/>
      <c r="F56" s="245"/>
      <c r="G56" s="228"/>
      <c r="H56" s="228"/>
      <c r="J56" s="514"/>
      <c r="K56" s="514"/>
      <c r="L56" s="514"/>
      <c r="M56" s="514"/>
      <c r="N56" s="514"/>
      <c r="O56" s="514"/>
      <c r="P56" s="514"/>
      <c r="Q56" s="514"/>
      <c r="R56" s="514"/>
      <c r="S56" s="514"/>
      <c r="T56" s="514"/>
      <c r="U56" s="514"/>
      <c r="V56" s="514"/>
      <c r="W56" s="514"/>
      <c r="X56" s="514"/>
      <c r="Y56" s="514"/>
      <c r="Z56" s="214"/>
      <c r="AA56" s="253"/>
      <c r="AB56" s="253"/>
      <c r="AC56" s="253"/>
      <c r="AD56" s="253"/>
      <c r="AE56" s="253"/>
      <c r="AF56" s="253"/>
      <c r="AG56" s="253"/>
      <c r="AH56" s="253"/>
      <c r="AI56" s="253"/>
      <c r="AJ56" s="253"/>
      <c r="AK56" s="253"/>
      <c r="AL56" s="266"/>
    </row>
    <row r="57" spans="1:39" ht="14.1" customHeight="1">
      <c r="B57" s="14"/>
      <c r="C57" s="228"/>
      <c r="D57" s="939"/>
      <c r="E57" s="977"/>
      <c r="F57" s="977"/>
      <c r="G57" s="977"/>
      <c r="H57" s="977"/>
      <c r="I57" s="977"/>
      <c r="J57" s="977"/>
      <c r="K57" s="977"/>
      <c r="L57" s="977"/>
      <c r="M57" s="977"/>
      <c r="N57" s="977"/>
      <c r="O57" s="977"/>
      <c r="P57" s="977"/>
      <c r="Q57" s="977"/>
      <c r="R57" s="977"/>
      <c r="S57" s="977"/>
      <c r="T57" s="977"/>
      <c r="U57" s="977"/>
      <c r="V57" s="977"/>
      <c r="W57" s="977"/>
      <c r="X57" s="977"/>
      <c r="Y57" s="245"/>
      <c r="Z57" s="244"/>
      <c r="AA57" s="4"/>
      <c r="AB57" s="4"/>
      <c r="AC57" s="4"/>
      <c r="AD57" s="4"/>
      <c r="AE57" s="4"/>
      <c r="AF57" s="4"/>
      <c r="AG57" s="4"/>
      <c r="AH57" s="4"/>
      <c r="AI57" s="4"/>
      <c r="AJ57" s="4"/>
      <c r="AK57" s="4"/>
      <c r="AL57" s="266"/>
    </row>
    <row r="58" spans="1:39" ht="14.1" customHeight="1" thickBot="1">
      <c r="A58" s="245"/>
      <c r="B58" s="161"/>
      <c r="C58" s="8"/>
      <c r="D58" s="8"/>
      <c r="E58" s="8"/>
      <c r="F58" s="8"/>
      <c r="G58" s="8"/>
      <c r="H58" s="8"/>
      <c r="I58" s="8"/>
      <c r="J58" s="8"/>
      <c r="K58" s="8"/>
      <c r="L58" s="8"/>
      <c r="M58" s="8"/>
      <c r="N58" s="8"/>
      <c r="O58" s="8"/>
      <c r="P58" s="8"/>
      <c r="Q58" s="8"/>
      <c r="R58" s="8"/>
      <c r="S58" s="8"/>
      <c r="T58" s="8"/>
      <c r="U58" s="8"/>
      <c r="V58" s="8"/>
      <c r="W58" s="8"/>
      <c r="X58" s="8"/>
      <c r="Y58" s="8"/>
      <c r="Z58" s="162"/>
      <c r="AA58" s="8"/>
      <c r="AB58" s="8"/>
      <c r="AC58" s="8"/>
      <c r="AD58" s="8"/>
      <c r="AE58" s="8"/>
      <c r="AF58" s="8"/>
      <c r="AG58" s="8"/>
      <c r="AH58" s="8"/>
      <c r="AI58" s="8"/>
      <c r="AJ58" s="8"/>
      <c r="AK58" s="8"/>
      <c r="AL58" s="248"/>
    </row>
    <row r="59" spans="1:39" ht="14.1" customHeight="1">
      <c r="A59" s="245"/>
    </row>
    <row r="60" spans="1:39" ht="14.1" customHeight="1">
      <c r="A60" s="245"/>
    </row>
    <row r="61" spans="1:39" ht="14.1" customHeight="1">
      <c r="A61" s="245"/>
    </row>
    <row r="62" spans="1:39" ht="14.1" customHeight="1">
      <c r="A62" s="245"/>
    </row>
    <row r="63" spans="1:39">
      <c r="A63" s="245"/>
    </row>
    <row r="64" spans="1:39" ht="14.1" customHeight="1">
      <c r="A64" s="245"/>
    </row>
    <row r="65" spans="1:1" ht="14.1" customHeight="1">
      <c r="A65" s="245"/>
    </row>
    <row r="66" spans="1:1" ht="14.1" customHeight="1">
      <c r="A66" s="245"/>
    </row>
    <row r="67" spans="1:1" ht="14.1" customHeight="1">
      <c r="A67" s="245"/>
    </row>
    <row r="68" spans="1:1" ht="14.1" customHeight="1">
      <c r="A68" s="245"/>
    </row>
    <row r="69" spans="1:1" ht="14.1" customHeight="1">
      <c r="A69" s="245"/>
    </row>
    <row r="70" spans="1:1" ht="14.1" customHeight="1">
      <c r="A70" s="245"/>
    </row>
    <row r="71" spans="1:1" ht="14.1" customHeight="1">
      <c r="A71" s="245"/>
    </row>
    <row r="72" spans="1:1" ht="14.1" customHeight="1">
      <c r="A72" s="245"/>
    </row>
    <row r="73" spans="1:1" ht="14.1" customHeight="1">
      <c r="A73" s="245"/>
    </row>
    <row r="74" spans="1:1">
      <c r="A74" s="245"/>
    </row>
    <row r="76" spans="1:1">
      <c r="A76" s="245"/>
    </row>
    <row r="77" spans="1:1">
      <c r="A77" s="245"/>
    </row>
    <row r="78" spans="1:1">
      <c r="A78" s="245"/>
    </row>
    <row r="79" spans="1:1">
      <c r="A79" s="245"/>
    </row>
    <row r="80" spans="1:1">
      <c r="A80" s="245"/>
    </row>
    <row r="81" spans="1:1">
      <c r="A81" s="245"/>
    </row>
    <row r="82" spans="1:1">
      <c r="A82" s="245"/>
    </row>
    <row r="83" spans="1:1">
      <c r="A83" s="245"/>
    </row>
    <row r="84" spans="1:1">
      <c r="A84" s="245"/>
    </row>
    <row r="85" spans="1:1">
      <c r="A85" s="245"/>
    </row>
  </sheetData>
  <sheetProtection algorithmName="SHA-512" hashValue="ru/VFTdSxpCnl5o5hBF5QCsiAxn2HtJXqLuXV0RWJmiexHZNNL2w9u6GXlc02QJ4XVjriqz3lTt1HZkjmzdrdA==" saltValue="Fh13mr+BBvELfmbAF/Vo2A==" spinCount="100000" sheet="1" objects="1" scenarios="1"/>
  <mergeCells count="58">
    <mergeCell ref="E12:X12"/>
    <mergeCell ref="AA12:AK12"/>
    <mergeCell ref="AN12:BP12"/>
    <mergeCell ref="A1:AL1"/>
    <mergeCell ref="B3:Y3"/>
    <mergeCell ref="Z3:AL3"/>
    <mergeCell ref="C5:X5"/>
    <mergeCell ref="B7:C7"/>
    <mergeCell ref="D7:X8"/>
    <mergeCell ref="AA7:AK8"/>
    <mergeCell ref="AA9:AK10"/>
    <mergeCell ref="B10:C10"/>
    <mergeCell ref="D10:X11"/>
    <mergeCell ref="AA11:AK11"/>
    <mergeCell ref="AN11:BP11"/>
    <mergeCell ref="AN19:BP25"/>
    <mergeCell ref="B20:C20"/>
    <mergeCell ref="D20:X21"/>
    <mergeCell ref="AA20:AK22"/>
    <mergeCell ref="B23:C23"/>
    <mergeCell ref="D23:X23"/>
    <mergeCell ref="E24:M24"/>
    <mergeCell ref="O24:X24"/>
    <mergeCell ref="E25:M25"/>
    <mergeCell ref="O25:Q25"/>
    <mergeCell ref="R25:X25"/>
    <mergeCell ref="AA13:AK15"/>
    <mergeCell ref="AN13:BP17"/>
    <mergeCell ref="B15:C15"/>
    <mergeCell ref="D15:X15"/>
    <mergeCell ref="C18:X18"/>
    <mergeCell ref="AN18:BP18"/>
    <mergeCell ref="AA29:AK29"/>
    <mergeCell ref="C27:X27"/>
    <mergeCell ref="B29:C29"/>
    <mergeCell ref="D29:X29"/>
    <mergeCell ref="D31:J32"/>
    <mergeCell ref="L31:R31"/>
    <mergeCell ref="U31:AA31"/>
    <mergeCell ref="AC31:AI31"/>
    <mergeCell ref="L32:N32"/>
    <mergeCell ref="O32:AI32"/>
    <mergeCell ref="D30:J30"/>
    <mergeCell ref="K30:AJ30"/>
    <mergeCell ref="B45:C45"/>
    <mergeCell ref="D45:X48"/>
    <mergeCell ref="AA45:AK47"/>
    <mergeCell ref="D33:J34"/>
    <mergeCell ref="L34:N34"/>
    <mergeCell ref="O34:AI34"/>
    <mergeCell ref="D35:J36"/>
    <mergeCell ref="L36:N36"/>
    <mergeCell ref="O36:AI36"/>
    <mergeCell ref="C38:X38"/>
    <mergeCell ref="B40:C40"/>
    <mergeCell ref="D40:X42"/>
    <mergeCell ref="AA40:AK42"/>
    <mergeCell ref="AA43:AK43"/>
  </mergeCells>
  <phoneticPr fontId="4"/>
  <conditionalFormatting sqref="O34">
    <cfRule type="containsBlanks" dxfId="2" priority="2">
      <formula>LEN(TRIM(O34))=0</formula>
    </cfRule>
  </conditionalFormatting>
  <conditionalFormatting sqref="O36">
    <cfRule type="containsBlanks" dxfId="1" priority="1">
      <formula>LEN(TRIM(O36))=0</formula>
    </cfRule>
  </conditionalFormatting>
  <conditionalFormatting sqref="R25 O32">
    <cfRule type="containsBlanks" dxfId="0" priority="3">
      <formula>LEN(TRIM(O25))=0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422337" r:id="rId4" name="Check Box 31">
              <controlPr defaultSize="0" autoFill="0" autoLine="0" autoPict="0">
                <anchor moveWithCells="1">
                  <from>
                    <xdr:col>14</xdr:col>
                    <xdr:colOff>38100</xdr:colOff>
                    <xdr:row>15</xdr:row>
                    <xdr:rowOff>9525</xdr:rowOff>
                  </from>
                  <to>
                    <xdr:col>17</xdr:col>
                    <xdr:colOff>161925</xdr:colOff>
                    <xdr:row>15</xdr:row>
                    <xdr:rowOff>161925</xdr:rowOff>
                  </to>
                </anchor>
              </controlPr>
            </control>
          </mc:Choice>
        </mc:AlternateContent>
        <mc:AlternateContent xmlns:mc="http://schemas.openxmlformats.org/markup-compatibility/2006">
          <mc:Choice Requires="x14">
            <control shapeId="1422338" r:id="rId5" name="Check Box 32">
              <controlPr defaultSize="0" autoFill="0" autoLine="0" autoPict="0">
                <anchor moveWithCells="1">
                  <from>
                    <xdr:col>16</xdr:col>
                    <xdr:colOff>171450</xdr:colOff>
                    <xdr:row>14</xdr:row>
                    <xdr:rowOff>161925</xdr:rowOff>
                  </from>
                  <to>
                    <xdr:col>22</xdr:col>
                    <xdr:colOff>9525</xdr:colOff>
                    <xdr:row>15</xdr:row>
                    <xdr:rowOff>161925</xdr:rowOff>
                  </to>
                </anchor>
              </controlPr>
            </control>
          </mc:Choice>
        </mc:AlternateContent>
        <mc:AlternateContent xmlns:mc="http://schemas.openxmlformats.org/markup-compatibility/2006">
          <mc:Choice Requires="x14">
            <control shapeId="1422339" r:id="rId6" name="Check Box 33">
              <controlPr defaultSize="0" autoFill="0" autoLine="0" autoPict="0">
                <anchor moveWithCells="1">
                  <from>
                    <xdr:col>21</xdr:col>
                    <xdr:colOff>19050</xdr:colOff>
                    <xdr:row>15</xdr:row>
                    <xdr:rowOff>0</xdr:rowOff>
                  </from>
                  <to>
                    <xdr:col>24</xdr:col>
                    <xdr:colOff>152400</xdr:colOff>
                    <xdr:row>15</xdr:row>
                    <xdr:rowOff>152400</xdr:rowOff>
                  </to>
                </anchor>
              </controlPr>
            </control>
          </mc:Choice>
        </mc:AlternateContent>
        <mc:AlternateContent xmlns:mc="http://schemas.openxmlformats.org/markup-compatibility/2006">
          <mc:Choice Requires="x14">
            <control shapeId="1422340" r:id="rId7" name="Check Box 4">
              <controlPr defaultSize="0" autoFill="0" autoLine="0" autoPict="0">
                <anchor moveWithCells="1">
                  <from>
                    <xdr:col>17</xdr:col>
                    <xdr:colOff>171450</xdr:colOff>
                    <xdr:row>6</xdr:row>
                    <xdr:rowOff>161925</xdr:rowOff>
                  </from>
                  <to>
                    <xdr:col>21</xdr:col>
                    <xdr:colOff>133350</xdr:colOff>
                    <xdr:row>8</xdr:row>
                    <xdr:rowOff>28575</xdr:rowOff>
                  </to>
                </anchor>
              </controlPr>
            </control>
          </mc:Choice>
        </mc:AlternateContent>
        <mc:AlternateContent xmlns:mc="http://schemas.openxmlformats.org/markup-compatibility/2006">
          <mc:Choice Requires="x14">
            <control shapeId="1422341" r:id="rId8" name="Check Box 5">
              <controlPr defaultSize="0" autoFill="0" autoLine="0" autoPict="0">
                <anchor moveWithCells="1">
                  <from>
                    <xdr:col>21</xdr:col>
                    <xdr:colOff>0</xdr:colOff>
                    <xdr:row>6</xdr:row>
                    <xdr:rowOff>161925</xdr:rowOff>
                  </from>
                  <to>
                    <xdr:col>24</xdr:col>
                    <xdr:colOff>142875</xdr:colOff>
                    <xdr:row>8</xdr:row>
                    <xdr:rowOff>28575</xdr:rowOff>
                  </to>
                </anchor>
              </controlPr>
            </control>
          </mc:Choice>
        </mc:AlternateContent>
        <mc:AlternateContent xmlns:mc="http://schemas.openxmlformats.org/markup-compatibility/2006">
          <mc:Choice Requires="x14">
            <control shapeId="1422342" r:id="rId9" name="Check Box 6">
              <controlPr defaultSize="0" autoFill="0" autoLine="0" autoPict="0">
                <anchor moveWithCells="1">
                  <from>
                    <xdr:col>17</xdr:col>
                    <xdr:colOff>171450</xdr:colOff>
                    <xdr:row>12</xdr:row>
                    <xdr:rowOff>0</xdr:rowOff>
                  </from>
                  <to>
                    <xdr:col>21</xdr:col>
                    <xdr:colOff>133350</xdr:colOff>
                    <xdr:row>13</xdr:row>
                    <xdr:rowOff>38100</xdr:rowOff>
                  </to>
                </anchor>
              </controlPr>
            </control>
          </mc:Choice>
        </mc:AlternateContent>
        <mc:AlternateContent xmlns:mc="http://schemas.openxmlformats.org/markup-compatibility/2006">
          <mc:Choice Requires="x14">
            <control shapeId="1422343" r:id="rId10" name="Check Box 7">
              <controlPr defaultSize="0" autoFill="0" autoLine="0" autoPict="0">
                <anchor moveWithCells="1">
                  <from>
                    <xdr:col>21</xdr:col>
                    <xdr:colOff>0</xdr:colOff>
                    <xdr:row>12</xdr:row>
                    <xdr:rowOff>0</xdr:rowOff>
                  </from>
                  <to>
                    <xdr:col>24</xdr:col>
                    <xdr:colOff>142875</xdr:colOff>
                    <xdr:row>13</xdr:row>
                    <xdr:rowOff>38100</xdr:rowOff>
                  </to>
                </anchor>
              </controlPr>
            </control>
          </mc:Choice>
        </mc:AlternateContent>
        <mc:AlternateContent xmlns:mc="http://schemas.openxmlformats.org/markup-compatibility/2006">
          <mc:Choice Requires="x14">
            <control shapeId="1422344" r:id="rId11" name="Check Box 8">
              <controlPr defaultSize="0" autoFill="0" autoLine="0" autoPict="0">
                <anchor moveWithCells="1">
                  <from>
                    <xdr:col>17</xdr:col>
                    <xdr:colOff>171450</xdr:colOff>
                    <xdr:row>9</xdr:row>
                    <xdr:rowOff>152400</xdr:rowOff>
                  </from>
                  <to>
                    <xdr:col>21</xdr:col>
                    <xdr:colOff>133350</xdr:colOff>
                    <xdr:row>11</xdr:row>
                    <xdr:rowOff>19050</xdr:rowOff>
                  </to>
                </anchor>
              </controlPr>
            </control>
          </mc:Choice>
        </mc:AlternateContent>
        <mc:AlternateContent xmlns:mc="http://schemas.openxmlformats.org/markup-compatibility/2006">
          <mc:Choice Requires="x14">
            <control shapeId="1422345" r:id="rId12" name="Check Box 9">
              <controlPr defaultSize="0" autoFill="0" autoLine="0" autoPict="0">
                <anchor moveWithCells="1">
                  <from>
                    <xdr:col>21</xdr:col>
                    <xdr:colOff>0</xdr:colOff>
                    <xdr:row>9</xdr:row>
                    <xdr:rowOff>152400</xdr:rowOff>
                  </from>
                  <to>
                    <xdr:col>24</xdr:col>
                    <xdr:colOff>142875</xdr:colOff>
                    <xdr:row>11</xdr:row>
                    <xdr:rowOff>19050</xdr:rowOff>
                  </to>
                </anchor>
              </controlPr>
            </control>
          </mc:Choice>
        </mc:AlternateContent>
        <mc:AlternateContent xmlns:mc="http://schemas.openxmlformats.org/markup-compatibility/2006">
          <mc:Choice Requires="x14">
            <control shapeId="1422346" r:id="rId13" name="Check Box 10">
              <controlPr defaultSize="0" autoFill="0" autoLine="0" autoPict="0">
                <anchor moveWithCells="1" sizeWithCells="1">
                  <from>
                    <xdr:col>9</xdr:col>
                    <xdr:colOff>171450</xdr:colOff>
                    <xdr:row>34</xdr:row>
                    <xdr:rowOff>57150</xdr:rowOff>
                  </from>
                  <to>
                    <xdr:col>13</xdr:col>
                    <xdr:colOff>57150</xdr:colOff>
                    <xdr:row>34</xdr:row>
                    <xdr:rowOff>180975</xdr:rowOff>
                  </to>
                </anchor>
              </controlPr>
            </control>
          </mc:Choice>
        </mc:AlternateContent>
        <mc:AlternateContent xmlns:mc="http://schemas.openxmlformats.org/markup-compatibility/2006">
          <mc:Choice Requires="x14">
            <control shapeId="1422347" r:id="rId14" name="Check Box 11">
              <controlPr defaultSize="0" autoFill="0" autoLine="0" autoPict="0">
                <anchor moveWithCells="1">
                  <from>
                    <xdr:col>17</xdr:col>
                    <xdr:colOff>171450</xdr:colOff>
                    <xdr:row>20</xdr:row>
                    <xdr:rowOff>0</xdr:rowOff>
                  </from>
                  <to>
                    <xdr:col>21</xdr:col>
                    <xdr:colOff>133350</xdr:colOff>
                    <xdr:row>21</xdr:row>
                    <xdr:rowOff>38100</xdr:rowOff>
                  </to>
                </anchor>
              </controlPr>
            </control>
          </mc:Choice>
        </mc:AlternateContent>
        <mc:AlternateContent xmlns:mc="http://schemas.openxmlformats.org/markup-compatibility/2006">
          <mc:Choice Requires="x14">
            <control shapeId="1422348" r:id="rId15" name="Check Box 12">
              <controlPr defaultSize="0" autoFill="0" autoLine="0" autoPict="0">
                <anchor moveWithCells="1">
                  <from>
                    <xdr:col>21</xdr:col>
                    <xdr:colOff>0</xdr:colOff>
                    <xdr:row>20</xdr:row>
                    <xdr:rowOff>0</xdr:rowOff>
                  </from>
                  <to>
                    <xdr:col>24</xdr:col>
                    <xdr:colOff>142875</xdr:colOff>
                    <xdr:row>21</xdr:row>
                    <xdr:rowOff>38100</xdr:rowOff>
                  </to>
                </anchor>
              </controlPr>
            </control>
          </mc:Choice>
        </mc:AlternateContent>
        <mc:AlternateContent xmlns:mc="http://schemas.openxmlformats.org/markup-compatibility/2006">
          <mc:Choice Requires="x14">
            <control shapeId="1422349" r:id="rId16" name="Check Box 94">
              <controlPr defaultSize="0" autoFill="0" autoLine="0" autoPict="0">
                <anchor moveWithCells="1" sizeWithCells="1">
                  <from>
                    <xdr:col>3</xdr:col>
                    <xdr:colOff>0</xdr:colOff>
                    <xdr:row>22</xdr:row>
                    <xdr:rowOff>161925</xdr:rowOff>
                  </from>
                  <to>
                    <xdr:col>6</xdr:col>
                    <xdr:colOff>9525</xdr:colOff>
                    <xdr:row>24</xdr:row>
                    <xdr:rowOff>19050</xdr:rowOff>
                  </to>
                </anchor>
              </controlPr>
            </control>
          </mc:Choice>
        </mc:AlternateContent>
        <mc:AlternateContent xmlns:mc="http://schemas.openxmlformats.org/markup-compatibility/2006">
          <mc:Choice Requires="x14">
            <control shapeId="1422350" r:id="rId17" name="Check Box 14">
              <controlPr defaultSize="0" autoFill="0" autoLine="0" autoPict="0">
                <anchor moveWithCells="1" sizeWithCells="1">
                  <from>
                    <xdr:col>3</xdr:col>
                    <xdr:colOff>0</xdr:colOff>
                    <xdr:row>23</xdr:row>
                    <xdr:rowOff>152400</xdr:rowOff>
                  </from>
                  <to>
                    <xdr:col>6</xdr:col>
                    <xdr:colOff>9525</xdr:colOff>
                    <xdr:row>25</xdr:row>
                    <xdr:rowOff>9525</xdr:rowOff>
                  </to>
                </anchor>
              </controlPr>
            </control>
          </mc:Choice>
        </mc:AlternateContent>
        <mc:AlternateContent xmlns:mc="http://schemas.openxmlformats.org/markup-compatibility/2006">
          <mc:Choice Requires="x14">
            <control shapeId="1422351" r:id="rId18" name="Check Box 15">
              <controlPr defaultSize="0" autoFill="0" autoLine="0" autoPict="0">
                <anchor moveWithCells="1" sizeWithCells="1">
                  <from>
                    <xdr:col>13</xdr:col>
                    <xdr:colOff>0</xdr:colOff>
                    <xdr:row>23</xdr:row>
                    <xdr:rowOff>161925</xdr:rowOff>
                  </from>
                  <to>
                    <xdr:col>16</xdr:col>
                    <xdr:colOff>9525</xdr:colOff>
                    <xdr:row>25</xdr:row>
                    <xdr:rowOff>19050</xdr:rowOff>
                  </to>
                </anchor>
              </controlPr>
            </control>
          </mc:Choice>
        </mc:AlternateContent>
        <mc:AlternateContent xmlns:mc="http://schemas.openxmlformats.org/markup-compatibility/2006">
          <mc:Choice Requires="x14">
            <control shapeId="1422352" r:id="rId19" name="Check Box 16">
              <controlPr defaultSize="0" autoFill="0" autoLine="0" autoPict="0">
                <anchor moveWithCells="1" sizeWithCells="1">
                  <from>
                    <xdr:col>13</xdr:col>
                    <xdr:colOff>0</xdr:colOff>
                    <xdr:row>22</xdr:row>
                    <xdr:rowOff>142875</xdr:rowOff>
                  </from>
                  <to>
                    <xdr:col>16</xdr:col>
                    <xdr:colOff>9525</xdr:colOff>
                    <xdr:row>24</xdr:row>
                    <xdr:rowOff>0</xdr:rowOff>
                  </to>
                </anchor>
              </controlPr>
            </control>
          </mc:Choice>
        </mc:AlternateContent>
        <mc:AlternateContent xmlns:mc="http://schemas.openxmlformats.org/markup-compatibility/2006">
          <mc:Choice Requires="x14">
            <control shapeId="1422353" r:id="rId20" name="Check Box 17">
              <controlPr defaultSize="0" autoFill="0" autoLine="0" autoPict="0">
                <anchor moveWithCells="1" sizeWithCells="1">
                  <from>
                    <xdr:col>9</xdr:col>
                    <xdr:colOff>171450</xdr:colOff>
                    <xdr:row>32</xdr:row>
                    <xdr:rowOff>28575</xdr:rowOff>
                  </from>
                  <to>
                    <xdr:col>13</xdr:col>
                    <xdr:colOff>0</xdr:colOff>
                    <xdr:row>32</xdr:row>
                    <xdr:rowOff>219075</xdr:rowOff>
                  </to>
                </anchor>
              </controlPr>
            </control>
          </mc:Choice>
        </mc:AlternateContent>
        <mc:AlternateContent xmlns:mc="http://schemas.openxmlformats.org/markup-compatibility/2006">
          <mc:Choice Requires="x14">
            <control shapeId="1422354" r:id="rId21" name="Check Box 18">
              <controlPr defaultSize="0" autoFill="0" autoLine="0" autoPict="0">
                <anchor moveWithCells="1" sizeWithCells="1">
                  <from>
                    <xdr:col>9</xdr:col>
                    <xdr:colOff>171450</xdr:colOff>
                    <xdr:row>30</xdr:row>
                    <xdr:rowOff>28575</xdr:rowOff>
                  </from>
                  <to>
                    <xdr:col>14</xdr:col>
                    <xdr:colOff>19050</xdr:colOff>
                    <xdr:row>30</xdr:row>
                    <xdr:rowOff>219075</xdr:rowOff>
                  </to>
                </anchor>
              </controlPr>
            </control>
          </mc:Choice>
        </mc:AlternateContent>
        <mc:AlternateContent xmlns:mc="http://schemas.openxmlformats.org/markup-compatibility/2006">
          <mc:Choice Requires="x14">
            <control shapeId="1422355" r:id="rId22" name="Check Box 19">
              <controlPr defaultSize="0" autoFill="0" autoLine="0" autoPict="0">
                <anchor moveWithCells="1" sizeWithCells="1">
                  <from>
                    <xdr:col>26</xdr:col>
                    <xdr:colOff>161925</xdr:colOff>
                    <xdr:row>34</xdr:row>
                    <xdr:rowOff>19050</xdr:rowOff>
                  </from>
                  <to>
                    <xdr:col>30</xdr:col>
                    <xdr:colOff>104775</xdr:colOff>
                    <xdr:row>34</xdr:row>
                    <xdr:rowOff>228600</xdr:rowOff>
                  </to>
                </anchor>
              </controlPr>
            </control>
          </mc:Choice>
        </mc:AlternateContent>
        <mc:AlternateContent xmlns:mc="http://schemas.openxmlformats.org/markup-compatibility/2006">
          <mc:Choice Requires="x14">
            <control shapeId="1422356" r:id="rId23" name="Check Box 20">
              <controlPr defaultSize="0" autoFill="0" autoLine="0" autoPict="0">
                <anchor moveWithCells="1" sizeWithCells="1">
                  <from>
                    <xdr:col>18</xdr:col>
                    <xdr:colOff>171450</xdr:colOff>
                    <xdr:row>30</xdr:row>
                    <xdr:rowOff>28575</xdr:rowOff>
                  </from>
                  <to>
                    <xdr:col>21</xdr:col>
                    <xdr:colOff>9525</xdr:colOff>
                    <xdr:row>30</xdr:row>
                    <xdr:rowOff>209550</xdr:rowOff>
                  </to>
                </anchor>
              </controlPr>
            </control>
          </mc:Choice>
        </mc:AlternateContent>
        <mc:AlternateContent xmlns:mc="http://schemas.openxmlformats.org/markup-compatibility/2006">
          <mc:Choice Requires="x14">
            <control shapeId="1422357" r:id="rId24" name="Check Box 21">
              <controlPr defaultSize="0" autoFill="0" autoLine="0" autoPict="0">
                <anchor moveWithCells="1" sizeWithCells="1">
                  <from>
                    <xdr:col>9</xdr:col>
                    <xdr:colOff>171450</xdr:colOff>
                    <xdr:row>31</xdr:row>
                    <xdr:rowOff>19050</xdr:rowOff>
                  </from>
                  <to>
                    <xdr:col>14</xdr:col>
                    <xdr:colOff>0</xdr:colOff>
                    <xdr:row>31</xdr:row>
                    <xdr:rowOff>238125</xdr:rowOff>
                  </to>
                </anchor>
              </controlPr>
            </control>
          </mc:Choice>
        </mc:AlternateContent>
        <mc:AlternateContent xmlns:mc="http://schemas.openxmlformats.org/markup-compatibility/2006">
          <mc:Choice Requires="x14">
            <control shapeId="1422358" r:id="rId25" name="Check Box 22">
              <controlPr defaultSize="0" autoFill="0" autoLine="0" autoPict="0">
                <anchor moveWithCells="1" sizeWithCells="1">
                  <from>
                    <xdr:col>18</xdr:col>
                    <xdr:colOff>171450</xdr:colOff>
                    <xdr:row>32</xdr:row>
                    <xdr:rowOff>0</xdr:rowOff>
                  </from>
                  <to>
                    <xdr:col>22</xdr:col>
                    <xdr:colOff>47625</xdr:colOff>
                    <xdr:row>33</xdr:row>
                    <xdr:rowOff>9525</xdr:rowOff>
                  </to>
                </anchor>
              </controlPr>
            </control>
          </mc:Choice>
        </mc:AlternateContent>
        <mc:AlternateContent xmlns:mc="http://schemas.openxmlformats.org/markup-compatibility/2006">
          <mc:Choice Requires="x14">
            <control shapeId="1422359" r:id="rId26" name="Check Box 23">
              <controlPr defaultSize="0" autoFill="0" autoLine="0" autoPict="0">
                <anchor moveWithCells="1" sizeWithCells="1">
                  <from>
                    <xdr:col>9</xdr:col>
                    <xdr:colOff>171450</xdr:colOff>
                    <xdr:row>35</xdr:row>
                    <xdr:rowOff>28575</xdr:rowOff>
                  </from>
                  <to>
                    <xdr:col>13</xdr:col>
                    <xdr:colOff>0</xdr:colOff>
                    <xdr:row>35</xdr:row>
                    <xdr:rowOff>228600</xdr:rowOff>
                  </to>
                </anchor>
              </controlPr>
            </control>
          </mc:Choice>
        </mc:AlternateContent>
        <mc:AlternateContent xmlns:mc="http://schemas.openxmlformats.org/markup-compatibility/2006">
          <mc:Choice Requires="x14">
            <control shapeId="1422360" r:id="rId27" name="Check Box 24">
              <controlPr defaultSize="0" autoFill="0" autoLine="0" autoPict="0">
                <anchor moveWithCells="1" sizeWithCells="1">
                  <from>
                    <xdr:col>26</xdr:col>
                    <xdr:colOff>161925</xdr:colOff>
                    <xdr:row>30</xdr:row>
                    <xdr:rowOff>28575</xdr:rowOff>
                  </from>
                  <to>
                    <xdr:col>29</xdr:col>
                    <xdr:colOff>0</xdr:colOff>
                    <xdr:row>30</xdr:row>
                    <xdr:rowOff>228600</xdr:rowOff>
                  </to>
                </anchor>
              </controlPr>
            </control>
          </mc:Choice>
        </mc:AlternateContent>
        <mc:AlternateContent xmlns:mc="http://schemas.openxmlformats.org/markup-compatibility/2006">
          <mc:Choice Requires="x14">
            <control shapeId="1422361" r:id="rId28" name="Check Box 25">
              <controlPr defaultSize="0" autoFill="0" autoLine="0" autoPict="0">
                <anchor moveWithCells="1" sizeWithCells="1">
                  <from>
                    <xdr:col>26</xdr:col>
                    <xdr:colOff>171450</xdr:colOff>
                    <xdr:row>32</xdr:row>
                    <xdr:rowOff>0</xdr:rowOff>
                  </from>
                  <to>
                    <xdr:col>30</xdr:col>
                    <xdr:colOff>114300</xdr:colOff>
                    <xdr:row>33</xdr:row>
                    <xdr:rowOff>28575</xdr:rowOff>
                  </to>
                </anchor>
              </controlPr>
            </control>
          </mc:Choice>
        </mc:AlternateContent>
        <mc:AlternateContent xmlns:mc="http://schemas.openxmlformats.org/markup-compatibility/2006">
          <mc:Choice Requires="x14">
            <control shapeId="1422362" r:id="rId29" name="Check Box 26">
              <controlPr defaultSize="0" autoFill="0" autoLine="0" autoPict="0">
                <anchor moveWithCells="1" sizeWithCells="1">
                  <from>
                    <xdr:col>18</xdr:col>
                    <xdr:colOff>171450</xdr:colOff>
                    <xdr:row>34</xdr:row>
                    <xdr:rowOff>28575</xdr:rowOff>
                  </from>
                  <to>
                    <xdr:col>21</xdr:col>
                    <xdr:colOff>76200</xdr:colOff>
                    <xdr:row>34</xdr:row>
                    <xdr:rowOff>238125</xdr:rowOff>
                  </to>
                </anchor>
              </controlPr>
            </control>
          </mc:Choice>
        </mc:AlternateContent>
        <mc:AlternateContent xmlns:mc="http://schemas.openxmlformats.org/markup-compatibility/2006">
          <mc:Choice Requires="x14">
            <control shapeId="1422363" r:id="rId30" name="Check Box 27">
              <controlPr defaultSize="0" autoFill="0" autoLine="0" autoPict="0">
                <anchor moveWithCells="1" sizeWithCells="1">
                  <from>
                    <xdr:col>9</xdr:col>
                    <xdr:colOff>171450</xdr:colOff>
                    <xdr:row>32</xdr:row>
                    <xdr:rowOff>238125</xdr:rowOff>
                  </from>
                  <to>
                    <xdr:col>13</xdr:col>
                    <xdr:colOff>0</xdr:colOff>
                    <xdr:row>33</xdr:row>
                    <xdr:rowOff>209550</xdr:rowOff>
                  </to>
                </anchor>
              </controlPr>
            </control>
          </mc:Choice>
        </mc:AlternateContent>
        <mc:AlternateContent xmlns:mc="http://schemas.openxmlformats.org/markup-compatibility/2006">
          <mc:Choice Requires="x14">
            <control shapeId="1422364" r:id="rId31" name="Check Box 28">
              <controlPr defaultSize="0" autoFill="0" autoLine="0" autoPict="0">
                <anchor moveWithCells="1" sizeWithCells="1">
                  <from>
                    <xdr:col>17</xdr:col>
                    <xdr:colOff>85725</xdr:colOff>
                    <xdr:row>42</xdr:row>
                    <xdr:rowOff>9525</xdr:rowOff>
                  </from>
                  <to>
                    <xdr:col>21</xdr:col>
                    <xdr:colOff>76200</xdr:colOff>
                    <xdr:row>43</xdr:row>
                    <xdr:rowOff>9525</xdr:rowOff>
                  </to>
                </anchor>
              </controlPr>
            </control>
          </mc:Choice>
        </mc:AlternateContent>
        <mc:AlternateContent xmlns:mc="http://schemas.openxmlformats.org/markup-compatibility/2006">
          <mc:Choice Requires="x14">
            <control shapeId="1422365" r:id="rId32" name="Check Box 29">
              <controlPr defaultSize="0" autoFill="0" autoLine="0" autoPict="0">
                <anchor moveWithCells="1" sizeWithCells="1">
                  <from>
                    <xdr:col>21</xdr:col>
                    <xdr:colOff>9525</xdr:colOff>
                    <xdr:row>42</xdr:row>
                    <xdr:rowOff>9525</xdr:rowOff>
                  </from>
                  <to>
                    <xdr:col>24</xdr:col>
                    <xdr:colOff>85725</xdr:colOff>
                    <xdr:row>43</xdr:row>
                    <xdr:rowOff>9525</xdr:rowOff>
                  </to>
                </anchor>
              </controlPr>
            </control>
          </mc:Choice>
        </mc:AlternateContent>
        <mc:AlternateContent xmlns:mc="http://schemas.openxmlformats.org/markup-compatibility/2006">
          <mc:Choice Requires="x14">
            <control shapeId="1422366" r:id="rId33" name="Check Box 30">
              <controlPr defaultSize="0" autoFill="0" autoLine="0" autoPict="0">
                <anchor moveWithCells="1" sizeWithCells="1">
                  <from>
                    <xdr:col>17</xdr:col>
                    <xdr:colOff>85725</xdr:colOff>
                    <xdr:row>46</xdr:row>
                    <xdr:rowOff>133350</xdr:rowOff>
                  </from>
                  <to>
                    <xdr:col>21</xdr:col>
                    <xdr:colOff>66675</xdr:colOff>
                    <xdr:row>47</xdr:row>
                    <xdr:rowOff>133350</xdr:rowOff>
                  </to>
                </anchor>
              </controlPr>
            </control>
          </mc:Choice>
        </mc:AlternateContent>
        <mc:AlternateContent xmlns:mc="http://schemas.openxmlformats.org/markup-compatibility/2006">
          <mc:Choice Requires="x14">
            <control shapeId="1422367" r:id="rId34" name="Check Box 31">
              <controlPr defaultSize="0" autoFill="0" autoLine="0" autoPict="0">
                <anchor moveWithCells="1" sizeWithCells="1">
                  <from>
                    <xdr:col>21</xdr:col>
                    <xdr:colOff>0</xdr:colOff>
                    <xdr:row>46</xdr:row>
                    <xdr:rowOff>133350</xdr:rowOff>
                  </from>
                  <to>
                    <xdr:col>24</xdr:col>
                    <xdr:colOff>85725</xdr:colOff>
                    <xdr:row>47</xdr:row>
                    <xdr:rowOff>133350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BBCE-60BF-4A19-96F0-AFD44C1C80F2}">
  <sheetPr codeName="Sheet2">
    <tabColor rgb="FFFFC000"/>
  </sheetPr>
  <dimension ref="A1:AJ38"/>
  <sheetViews>
    <sheetView showGridLines="0" tabSelected="1" view="pageBreakPreview" topLeftCell="B1" zoomScaleNormal="100" zoomScaleSheetLayoutView="100" workbookViewId="0">
      <selection activeCell="F30" sqref="F30:AI31"/>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526"/>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c r="AD1" s="526"/>
      <c r="AE1" s="526"/>
      <c r="AF1" s="526"/>
      <c r="AG1" s="526"/>
      <c r="AH1" s="526"/>
      <c r="AI1" s="526"/>
      <c r="AJ1" s="526"/>
    </row>
    <row r="2" spans="1:36" ht="23.1" customHeight="1">
      <c r="A2" s="526"/>
      <c r="B2" s="526"/>
      <c r="C2" s="526"/>
      <c r="D2" s="526"/>
      <c r="E2" s="526"/>
      <c r="F2" s="526"/>
      <c r="G2" s="526"/>
      <c r="H2" s="526"/>
      <c r="I2" s="526"/>
      <c r="J2" s="526"/>
      <c r="K2" s="526"/>
      <c r="L2" s="526"/>
      <c r="M2" s="526"/>
      <c r="N2" s="1570" t="s">
        <v>834</v>
      </c>
      <c r="O2" s="1570"/>
      <c r="P2" s="1570"/>
      <c r="Q2" s="1570"/>
      <c r="R2" s="1570">
        <v>6</v>
      </c>
      <c r="S2" s="1570"/>
      <c r="T2" s="1570"/>
      <c r="U2" s="1570" t="s">
        <v>434</v>
      </c>
      <c r="V2" s="1570"/>
      <c r="W2" s="1570"/>
      <c r="X2" s="1570"/>
      <c r="Y2" s="526"/>
      <c r="Z2" s="526"/>
      <c r="AA2" s="526"/>
      <c r="AB2" s="526"/>
      <c r="AC2" s="526"/>
      <c r="AD2" s="526"/>
      <c r="AE2" s="526"/>
      <c r="AF2" s="526"/>
      <c r="AG2" s="526"/>
      <c r="AH2" s="526"/>
      <c r="AI2" s="526"/>
      <c r="AJ2" s="526"/>
    </row>
    <row r="3" spans="1:36" ht="23.1" customHeight="1">
      <c r="A3" s="526"/>
      <c r="B3" s="526"/>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row>
    <row r="4" spans="1:36" ht="23.1" customHeight="1">
      <c r="A4" s="526"/>
      <c r="B4" s="526"/>
      <c r="C4" s="1570" t="s">
        <v>1505</v>
      </c>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row>
    <row r="5" spans="1:36" ht="23.1" customHeight="1">
      <c r="A5" s="528"/>
      <c r="B5" s="528"/>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row>
    <row r="6" spans="1:36" ht="23.1" customHeight="1" thickBot="1">
      <c r="A6" s="528"/>
      <c r="B6" s="528"/>
      <c r="C6" s="527"/>
      <c r="D6" s="527"/>
      <c r="E6" s="527"/>
      <c r="F6" s="527"/>
      <c r="G6" s="527"/>
      <c r="H6" s="527"/>
      <c r="I6" s="527"/>
      <c r="J6" s="527"/>
      <c r="K6" s="527"/>
      <c r="L6" s="527"/>
      <c r="M6" s="527"/>
      <c r="N6" s="527"/>
      <c r="O6" s="527"/>
      <c r="P6" s="527"/>
      <c r="Q6" s="527"/>
      <c r="R6" s="527"/>
      <c r="S6" s="527"/>
      <c r="T6" s="527"/>
      <c r="U6" s="527"/>
      <c r="V6" s="527"/>
      <c r="W6" s="527"/>
      <c r="X6" s="527"/>
      <c r="Y6" s="527"/>
      <c r="Z6" s="527"/>
      <c r="AA6" s="527"/>
      <c r="AB6" s="527"/>
      <c r="AC6" s="527"/>
      <c r="AD6" s="527"/>
      <c r="AE6" s="527"/>
      <c r="AF6" s="527"/>
      <c r="AG6" s="527"/>
      <c r="AH6" s="527"/>
      <c r="AI6" s="527"/>
      <c r="AJ6" s="527"/>
    </row>
    <row r="7" spans="1:36" ht="14.1" customHeight="1">
      <c r="A7" s="528"/>
      <c r="B7" s="528"/>
      <c r="C7" s="527"/>
      <c r="D7" s="1564" t="s">
        <v>1690</v>
      </c>
      <c r="E7" s="1576"/>
      <c r="F7" s="1576"/>
      <c r="G7" s="1576"/>
      <c r="H7" s="1576"/>
      <c r="I7" s="1576"/>
      <c r="J7" s="1576"/>
      <c r="K7" s="1577"/>
      <c r="L7" s="1489" ph="1"/>
      <c r="M7" s="1490"/>
      <c r="N7" s="1490"/>
      <c r="O7" s="1490"/>
      <c r="P7" s="1490"/>
      <c r="Q7" s="1490"/>
      <c r="R7" s="1490"/>
      <c r="S7" s="1490"/>
      <c r="T7" s="1490"/>
      <c r="U7" s="1490"/>
      <c r="V7" s="1490"/>
      <c r="W7" s="1490"/>
      <c r="X7" s="1490"/>
      <c r="Y7" s="1490"/>
      <c r="Z7" s="1490"/>
      <c r="AA7" s="1590" t="s">
        <v>1057</v>
      </c>
      <c r="AB7" s="1591"/>
      <c r="AC7" s="1591"/>
      <c r="AD7" s="1591"/>
      <c r="AE7" s="1591"/>
      <c r="AF7" s="1591"/>
      <c r="AG7" s="1591"/>
      <c r="AH7" s="1591"/>
      <c r="AI7" s="1591"/>
      <c r="AJ7" s="1592"/>
    </row>
    <row r="8" spans="1:36" ht="18" customHeight="1">
      <c r="A8" s="528"/>
      <c r="B8" s="528"/>
      <c r="C8" s="527"/>
      <c r="D8" s="1578"/>
      <c r="E8" s="1579"/>
      <c r="F8" s="1579"/>
      <c r="G8" s="1579"/>
      <c r="H8" s="1579"/>
      <c r="I8" s="1579"/>
      <c r="J8" s="1579"/>
      <c r="K8" s="1580"/>
      <c r="L8" s="1491" ph="1"/>
      <c r="M8" s="1492"/>
      <c r="N8" s="1492"/>
      <c r="O8" s="1492"/>
      <c r="P8" s="1492"/>
      <c r="Q8" s="1492"/>
      <c r="R8" s="1492"/>
      <c r="S8" s="1492"/>
      <c r="T8" s="1492"/>
      <c r="U8" s="1492"/>
      <c r="V8" s="1492"/>
      <c r="W8" s="1492"/>
      <c r="X8" s="1492"/>
      <c r="Y8" s="1492"/>
      <c r="Z8" s="1492"/>
      <c r="AA8" s="1596" t="s">
        <v>1235</v>
      </c>
      <c r="AB8" s="1597"/>
      <c r="AC8" s="1598" ph="1"/>
      <c r="AD8" s="1599" ph="1"/>
      <c r="AE8" s="1599" ph="1"/>
      <c r="AF8" s="1599" ph="1"/>
      <c r="AG8" s="1599" ph="1"/>
      <c r="AH8" s="1599" ph="1"/>
      <c r="AI8" s="1599" ph="1"/>
      <c r="AJ8" s="1600" ph="1"/>
    </row>
    <row r="9" spans="1:36" ht="18" customHeight="1" thickBot="1">
      <c r="A9" s="528"/>
      <c r="B9" s="528"/>
      <c r="C9" s="527"/>
      <c r="D9" s="1581"/>
      <c r="E9" s="1582"/>
      <c r="F9" s="1582"/>
      <c r="G9" s="1582"/>
      <c r="H9" s="1582"/>
      <c r="I9" s="1582"/>
      <c r="J9" s="1582"/>
      <c r="K9" s="1583"/>
      <c r="L9" s="1493"/>
      <c r="M9" s="1494"/>
      <c r="N9" s="1494"/>
      <c r="O9" s="1494"/>
      <c r="P9" s="1494"/>
      <c r="Q9" s="1494"/>
      <c r="R9" s="1494"/>
      <c r="S9" s="1494"/>
      <c r="T9" s="1494"/>
      <c r="U9" s="1494"/>
      <c r="V9" s="1494"/>
      <c r="W9" s="1494"/>
      <c r="X9" s="1494"/>
      <c r="Y9" s="1494"/>
      <c r="Z9" s="1494"/>
      <c r="AA9" s="1502" t="s">
        <v>242</v>
      </c>
      <c r="AB9" s="1503"/>
      <c r="AC9" s="1504" ph="1"/>
      <c r="AD9" s="1505" ph="1"/>
      <c r="AE9" s="1505" ph="1"/>
      <c r="AF9" s="1505" ph="1"/>
      <c r="AG9" s="1505" ph="1"/>
      <c r="AH9" s="1505" ph="1"/>
      <c r="AI9" s="1505" ph="1"/>
      <c r="AJ9" s="1506" ph="1"/>
    </row>
    <row r="10" spans="1:36" ht="14.1" customHeight="1">
      <c r="A10" s="528"/>
      <c r="B10" s="528"/>
      <c r="C10" s="527"/>
      <c r="D10" s="1564" t="s">
        <v>820</v>
      </c>
      <c r="E10" s="1565"/>
      <c r="F10" s="1565"/>
      <c r="G10" s="1565"/>
      <c r="H10" s="1565"/>
      <c r="I10" s="1565"/>
      <c r="J10" s="1565"/>
      <c r="K10" s="1566"/>
      <c r="L10" s="1489"/>
      <c r="M10" s="1490"/>
      <c r="N10" s="1490"/>
      <c r="O10" s="1490"/>
      <c r="P10" s="1490"/>
      <c r="Q10" s="1490"/>
      <c r="R10" s="1490"/>
      <c r="S10" s="1490"/>
      <c r="T10" s="1490"/>
      <c r="U10" s="1490"/>
      <c r="V10" s="1490"/>
      <c r="W10" s="1490"/>
      <c r="X10" s="1490"/>
      <c r="Y10" s="1490"/>
      <c r="Z10" s="1490"/>
      <c r="AA10" s="1593" t="s">
        <v>1056</v>
      </c>
      <c r="AB10" s="1594"/>
      <c r="AC10" s="1594"/>
      <c r="AD10" s="1594"/>
      <c r="AE10" s="1594"/>
      <c r="AF10" s="1594"/>
      <c r="AG10" s="1594"/>
      <c r="AH10" s="1594"/>
      <c r="AI10" s="1594"/>
      <c r="AJ10" s="1595"/>
    </row>
    <row r="11" spans="1:36" ht="30" customHeight="1" thickBot="1">
      <c r="A11" s="528"/>
      <c r="B11" s="528"/>
      <c r="C11" s="527"/>
      <c r="D11" s="1567"/>
      <c r="E11" s="1568"/>
      <c r="F11" s="1568"/>
      <c r="G11" s="1568"/>
      <c r="H11" s="1568"/>
      <c r="I11" s="1568"/>
      <c r="J11" s="1568"/>
      <c r="K11" s="1569"/>
      <c r="L11" s="1493"/>
      <c r="M11" s="1494"/>
      <c r="N11" s="1494"/>
      <c r="O11" s="1494"/>
      <c r="P11" s="1494"/>
      <c r="Q11" s="1494"/>
      <c r="R11" s="1494"/>
      <c r="S11" s="1494"/>
      <c r="T11" s="1494"/>
      <c r="U11" s="1494"/>
      <c r="V11" s="1494"/>
      <c r="W11" s="1494"/>
      <c r="X11" s="1494"/>
      <c r="Y11" s="1494"/>
      <c r="Z11" s="1494"/>
      <c r="AA11" s="1604"/>
      <c r="AB11" s="1605"/>
      <c r="AC11" s="1605"/>
      <c r="AD11" s="1605"/>
      <c r="AE11" s="1605"/>
      <c r="AF11" s="1605"/>
      <c r="AG11" s="1605"/>
      <c r="AH11" s="1605"/>
      <c r="AI11" s="1605"/>
      <c r="AJ11" s="1606"/>
    </row>
    <row r="12" spans="1:36" ht="14.1" customHeight="1" thickBot="1">
      <c r="A12" s="528"/>
      <c r="B12" s="528"/>
      <c r="C12" s="527"/>
      <c r="D12" s="530"/>
      <c r="E12" s="530"/>
      <c r="F12" s="530"/>
      <c r="G12" s="530"/>
      <c r="H12" s="530"/>
      <c r="I12" s="530"/>
      <c r="J12" s="530"/>
      <c r="K12" s="530"/>
      <c r="L12" s="531"/>
      <c r="M12" s="531"/>
      <c r="N12" s="531"/>
      <c r="O12" s="531"/>
      <c r="P12" s="531"/>
      <c r="Q12" s="531"/>
      <c r="R12" s="531"/>
      <c r="S12" s="531"/>
      <c r="T12" s="531"/>
      <c r="U12" s="531"/>
      <c r="V12" s="531"/>
      <c r="W12" s="531"/>
      <c r="X12" s="531"/>
      <c r="Y12" s="531"/>
      <c r="Z12" s="531"/>
      <c r="AA12" s="531"/>
      <c r="AB12" s="531"/>
      <c r="AC12" s="532"/>
      <c r="AD12" s="532"/>
      <c r="AE12" s="532"/>
      <c r="AF12" s="532"/>
      <c r="AG12" s="532"/>
      <c r="AH12" s="532"/>
      <c r="AI12" s="532"/>
      <c r="AJ12" s="532"/>
    </row>
    <row r="13" spans="1:36" ht="14.1" customHeight="1">
      <c r="A13" s="528"/>
      <c r="B13" s="528"/>
      <c r="C13" s="527"/>
      <c r="D13" s="1564" t="s">
        <v>835</v>
      </c>
      <c r="E13" s="1565"/>
      <c r="F13" s="1565"/>
      <c r="G13" s="1565"/>
      <c r="H13" s="1565"/>
      <c r="I13" s="1565"/>
      <c r="J13" s="1565"/>
      <c r="K13" s="1566"/>
      <c r="L13" s="1572" ph="1"/>
      <c r="M13" s="1573"/>
      <c r="N13" s="1573"/>
      <c r="O13" s="1573"/>
      <c r="P13" s="1573"/>
      <c r="Q13" s="1573"/>
      <c r="R13" s="1573"/>
      <c r="S13" s="1573"/>
      <c r="T13" s="1573"/>
      <c r="U13" s="1573"/>
      <c r="V13" s="1573"/>
      <c r="W13" s="1573"/>
      <c r="X13" s="1573"/>
      <c r="Y13" s="1573"/>
      <c r="Z13" s="1573"/>
      <c r="AA13" s="1590" t="s">
        <v>825</v>
      </c>
      <c r="AB13" s="1591"/>
      <c r="AC13" s="1591"/>
      <c r="AD13" s="1591"/>
      <c r="AE13" s="1591"/>
      <c r="AF13" s="1591"/>
      <c r="AG13" s="1591"/>
      <c r="AH13" s="1591"/>
      <c r="AI13" s="1591"/>
      <c r="AJ13" s="1592"/>
    </row>
    <row r="14" spans="1:36" ht="30" customHeight="1" thickBot="1">
      <c r="A14" s="528"/>
      <c r="B14" s="528"/>
      <c r="C14" s="527"/>
      <c r="D14" s="1567"/>
      <c r="E14" s="1568"/>
      <c r="F14" s="1568"/>
      <c r="G14" s="1568"/>
      <c r="H14" s="1568"/>
      <c r="I14" s="1568"/>
      <c r="J14" s="1568"/>
      <c r="K14" s="1569"/>
      <c r="L14" s="1574"/>
      <c r="M14" s="1575"/>
      <c r="N14" s="1575"/>
      <c r="O14" s="1575"/>
      <c r="P14" s="1575"/>
      <c r="Q14" s="1575"/>
      <c r="R14" s="1575"/>
      <c r="S14" s="1575"/>
      <c r="T14" s="1575"/>
      <c r="U14" s="1575"/>
      <c r="V14" s="1575"/>
      <c r="W14" s="1575"/>
      <c r="X14" s="1575"/>
      <c r="Y14" s="1575"/>
      <c r="Z14" s="1575"/>
      <c r="AA14" s="1601"/>
      <c r="AB14" s="1602"/>
      <c r="AC14" s="1602"/>
      <c r="AD14" s="1602"/>
      <c r="AE14" s="1602"/>
      <c r="AF14" s="1602"/>
      <c r="AG14" s="1602"/>
      <c r="AH14" s="1602"/>
      <c r="AI14" s="1602"/>
      <c r="AJ14" s="1603"/>
    </row>
    <row r="15" spans="1:36" ht="13.5" customHeight="1">
      <c r="A15" s="528"/>
      <c r="B15" s="528"/>
      <c r="C15" s="527"/>
      <c r="D15" s="1584" t="s">
        <v>810</v>
      </c>
      <c r="E15" s="1585"/>
      <c r="F15" s="1585"/>
      <c r="G15" s="1585"/>
      <c r="H15" s="1585"/>
      <c r="I15" s="1585"/>
      <c r="J15" s="1585"/>
      <c r="K15" s="1586"/>
      <c r="L15" s="1572"/>
      <c r="M15" s="1573"/>
      <c r="N15" s="1573"/>
      <c r="O15" s="1573"/>
      <c r="P15" s="1573"/>
      <c r="Q15" s="1573"/>
      <c r="R15" s="1573"/>
      <c r="S15" s="1573"/>
      <c r="T15" s="1573"/>
      <c r="U15" s="1573"/>
      <c r="V15" s="1573"/>
      <c r="W15" s="1573"/>
      <c r="X15" s="1573"/>
      <c r="Y15" s="1573"/>
      <c r="Z15" s="1573"/>
      <c r="AA15" s="1593" t="s">
        <v>1053</v>
      </c>
      <c r="AB15" s="1594"/>
      <c r="AC15" s="1594"/>
      <c r="AD15" s="1594"/>
      <c r="AE15" s="1594"/>
      <c r="AF15" s="1594"/>
      <c r="AG15" s="1594"/>
      <c r="AH15" s="1594"/>
      <c r="AI15" s="1594"/>
      <c r="AJ15" s="1595"/>
    </row>
    <row r="16" spans="1:36" ht="30" customHeight="1" thickBot="1">
      <c r="A16" s="528"/>
      <c r="B16" s="528"/>
      <c r="C16" s="527"/>
      <c r="D16" s="1587"/>
      <c r="E16" s="1588"/>
      <c r="F16" s="1588"/>
      <c r="G16" s="1588"/>
      <c r="H16" s="1588"/>
      <c r="I16" s="1588"/>
      <c r="J16" s="1588"/>
      <c r="K16" s="1589"/>
      <c r="L16" s="1574"/>
      <c r="M16" s="1575"/>
      <c r="N16" s="1575"/>
      <c r="O16" s="1575"/>
      <c r="P16" s="1575"/>
      <c r="Q16" s="1575"/>
      <c r="R16" s="1575"/>
      <c r="S16" s="1575"/>
      <c r="T16" s="1575"/>
      <c r="U16" s="1575"/>
      <c r="V16" s="1575"/>
      <c r="W16" s="1575"/>
      <c r="X16" s="1575"/>
      <c r="Y16" s="1575"/>
      <c r="Z16" s="1575"/>
      <c r="AA16" s="1601"/>
      <c r="AB16" s="1602"/>
      <c r="AC16" s="1602"/>
      <c r="AD16" s="1602"/>
      <c r="AE16" s="1602"/>
      <c r="AF16" s="1602"/>
      <c r="AG16" s="1602"/>
      <c r="AH16" s="1602"/>
      <c r="AI16" s="1602"/>
      <c r="AJ16" s="1603"/>
    </row>
    <row r="17" spans="1:36" ht="14.1" customHeight="1">
      <c r="A17" s="528"/>
      <c r="B17" s="528"/>
      <c r="C17" s="527"/>
      <c r="D17" s="1555" t="s">
        <v>1054</v>
      </c>
      <c r="E17" s="1556"/>
      <c r="F17" s="1556"/>
      <c r="G17" s="1556"/>
      <c r="H17" s="1556"/>
      <c r="I17" s="1556"/>
      <c r="J17" s="1556"/>
      <c r="K17" s="1557"/>
      <c r="L17" s="1489"/>
      <c r="M17" s="1490"/>
      <c r="N17" s="1490"/>
      <c r="O17" s="1490"/>
      <c r="P17" s="1490"/>
      <c r="Q17" s="1490"/>
      <c r="R17" s="1490"/>
      <c r="S17" s="1490"/>
      <c r="T17" s="1490"/>
      <c r="U17" s="1490"/>
      <c r="V17" s="1490"/>
      <c r="W17" s="1490"/>
      <c r="X17" s="1490"/>
      <c r="Y17" s="1490"/>
      <c r="Z17" s="1490"/>
      <c r="AA17" s="1593" t="s">
        <v>1055</v>
      </c>
      <c r="AB17" s="1594"/>
      <c r="AC17" s="1594"/>
      <c r="AD17" s="1594"/>
      <c r="AE17" s="1594"/>
      <c r="AF17" s="1594"/>
      <c r="AG17" s="1594"/>
      <c r="AH17" s="1594"/>
      <c r="AI17" s="1594"/>
      <c r="AJ17" s="1595"/>
    </row>
    <row r="18" spans="1:36" ht="18" customHeight="1">
      <c r="A18" s="528"/>
      <c r="B18" s="528"/>
      <c r="C18" s="527"/>
      <c r="D18" s="1558"/>
      <c r="E18" s="1559"/>
      <c r="F18" s="1559"/>
      <c r="G18" s="1559"/>
      <c r="H18" s="1559"/>
      <c r="I18" s="1559"/>
      <c r="J18" s="1559"/>
      <c r="K18" s="1560"/>
      <c r="L18" s="1491"/>
      <c r="M18" s="1492"/>
      <c r="N18" s="1492"/>
      <c r="O18" s="1492"/>
      <c r="P18" s="1492"/>
      <c r="Q18" s="1492"/>
      <c r="R18" s="1492"/>
      <c r="S18" s="1492"/>
      <c r="T18" s="1492"/>
      <c r="U18" s="1492"/>
      <c r="V18" s="1492"/>
      <c r="W18" s="1492"/>
      <c r="X18" s="1492"/>
      <c r="Y18" s="1492"/>
      <c r="Z18" s="1492"/>
      <c r="AA18" s="1596" t="s">
        <v>1235</v>
      </c>
      <c r="AB18" s="1597"/>
      <c r="AC18" s="1598" ph="1"/>
      <c r="AD18" s="1599" ph="1"/>
      <c r="AE18" s="1599" ph="1"/>
      <c r="AF18" s="1599" ph="1"/>
      <c r="AG18" s="1599" ph="1"/>
      <c r="AH18" s="1599" ph="1"/>
      <c r="AI18" s="1599" ph="1"/>
      <c r="AJ18" s="1600" ph="1"/>
    </row>
    <row r="19" spans="1:36" ht="18" customHeight="1" thickBot="1">
      <c r="A19" s="528"/>
      <c r="B19" s="528"/>
      <c r="C19" s="527"/>
      <c r="D19" s="1561"/>
      <c r="E19" s="1562"/>
      <c r="F19" s="1562"/>
      <c r="G19" s="1562"/>
      <c r="H19" s="1562"/>
      <c r="I19" s="1562"/>
      <c r="J19" s="1562"/>
      <c r="K19" s="1563"/>
      <c r="L19" s="1493"/>
      <c r="M19" s="1494"/>
      <c r="N19" s="1494"/>
      <c r="O19" s="1494"/>
      <c r="P19" s="1494"/>
      <c r="Q19" s="1494"/>
      <c r="R19" s="1494"/>
      <c r="S19" s="1494"/>
      <c r="T19" s="1494"/>
      <c r="U19" s="1494"/>
      <c r="V19" s="1494"/>
      <c r="W19" s="1494"/>
      <c r="X19" s="1494"/>
      <c r="Y19" s="1494"/>
      <c r="Z19" s="1494"/>
      <c r="AA19" s="1502" t="s">
        <v>242</v>
      </c>
      <c r="AB19" s="1503"/>
      <c r="AC19" s="1504" ph="1"/>
      <c r="AD19" s="1505" ph="1"/>
      <c r="AE19" s="1505" ph="1"/>
      <c r="AF19" s="1505" ph="1"/>
      <c r="AG19" s="1505" ph="1"/>
      <c r="AH19" s="1505" ph="1"/>
      <c r="AI19" s="1505" ph="1"/>
      <c r="AJ19" s="1506" ph="1"/>
    </row>
    <row r="20" spans="1:36" ht="23.1" customHeight="1" thickBot="1">
      <c r="A20" s="528"/>
      <c r="B20" s="528"/>
      <c r="C20" s="527"/>
      <c r="D20" s="533"/>
      <c r="E20" s="533"/>
      <c r="F20" s="533"/>
      <c r="G20" s="533"/>
      <c r="H20" s="533"/>
      <c r="I20" s="533"/>
      <c r="J20" s="533"/>
      <c r="K20" s="533"/>
      <c r="L20" s="534"/>
      <c r="M20" s="534"/>
      <c r="N20" s="534"/>
      <c r="O20" s="534"/>
      <c r="P20" s="534"/>
      <c r="Q20" s="534"/>
      <c r="R20" s="534"/>
      <c r="S20" s="534"/>
      <c r="T20" s="534"/>
      <c r="U20" s="534"/>
      <c r="V20" s="534"/>
      <c r="W20" s="534"/>
      <c r="X20" s="534"/>
      <c r="Y20" s="534"/>
      <c r="Z20" s="534"/>
      <c r="AA20" s="534"/>
      <c r="AB20" s="534"/>
      <c r="AC20" s="534"/>
      <c r="AD20" s="534"/>
      <c r="AE20" s="534"/>
      <c r="AF20" s="534"/>
      <c r="AG20" s="534"/>
      <c r="AH20" s="534"/>
      <c r="AI20" s="534"/>
      <c r="AJ20" s="534"/>
    </row>
    <row r="21" spans="1:36" ht="30" customHeight="1">
      <c r="A21" s="528"/>
      <c r="B21" s="535"/>
      <c r="C21" s="527"/>
      <c r="Q21" s="536"/>
      <c r="R21" s="1571" t="s">
        <v>134</v>
      </c>
      <c r="S21" s="1571"/>
      <c r="T21" s="1571"/>
      <c r="U21" s="1571"/>
      <c r="V21" s="1571"/>
      <c r="W21" s="1571"/>
      <c r="X21" s="1571"/>
      <c r="Y21" s="1571"/>
      <c r="Z21" s="537"/>
      <c r="AA21" s="1497"/>
      <c r="AB21" s="1498"/>
      <c r="AC21" s="1498"/>
      <c r="AD21" s="1498"/>
      <c r="AE21" s="529" t="s">
        <v>21</v>
      </c>
      <c r="AF21" s="295"/>
      <c r="AG21" s="529" t="s">
        <v>22</v>
      </c>
      <c r="AH21" s="295"/>
      <c r="AI21" s="529" t="s">
        <v>122</v>
      </c>
      <c r="AJ21" s="538"/>
    </row>
    <row r="22" spans="1:36" ht="30" customHeight="1">
      <c r="A22" s="528"/>
      <c r="B22" s="528"/>
      <c r="C22" s="527"/>
      <c r="Q22" s="539"/>
      <c r="R22" s="1499" t="s">
        <v>1</v>
      </c>
      <c r="S22" s="1499"/>
      <c r="T22" s="1499"/>
      <c r="U22" s="1499"/>
      <c r="V22" s="1499"/>
      <c r="W22" s="1499"/>
      <c r="X22" s="1499"/>
      <c r="Y22" s="1499"/>
      <c r="Z22" s="540"/>
      <c r="AA22" s="1500"/>
      <c r="AB22" s="1501"/>
      <c r="AC22" s="1501"/>
      <c r="AD22" s="1501"/>
      <c r="AE22" s="541" t="s">
        <v>21</v>
      </c>
      <c r="AF22" s="278"/>
      <c r="AG22" s="541" t="s">
        <v>22</v>
      </c>
      <c r="AH22" s="278"/>
      <c r="AI22" s="541" t="s">
        <v>122</v>
      </c>
      <c r="AJ22" s="542"/>
    </row>
    <row r="23" spans="1:36" ht="30" customHeight="1" thickBot="1">
      <c r="A23" s="528"/>
      <c r="B23" s="528"/>
      <c r="C23" s="527"/>
      <c r="Q23" s="543"/>
      <c r="R23" s="1507" t="s">
        <v>2</v>
      </c>
      <c r="S23" s="1507"/>
      <c r="T23" s="1507"/>
      <c r="U23" s="1507"/>
      <c r="V23" s="1507"/>
      <c r="W23" s="1507"/>
      <c r="X23" s="1507"/>
      <c r="Y23" s="1507"/>
      <c r="Z23" s="544"/>
      <c r="AA23" s="1508"/>
      <c r="AB23" s="1509"/>
      <c r="AC23" s="1509"/>
      <c r="AD23" s="1509"/>
      <c r="AE23" s="545" t="s">
        <v>21</v>
      </c>
      <c r="AF23" s="279"/>
      <c r="AG23" s="545" t="s">
        <v>22</v>
      </c>
      <c r="AH23" s="279"/>
      <c r="AI23" s="545" t="s">
        <v>122</v>
      </c>
      <c r="AJ23" s="546"/>
    </row>
    <row r="24" spans="1:36" ht="15" customHeight="1" thickTop="1">
      <c r="A24" s="528"/>
      <c r="B24" s="528"/>
      <c r="C24" s="527"/>
      <c r="Q24" s="1548" t="s">
        <v>133</v>
      </c>
      <c r="R24" s="1549"/>
      <c r="S24" s="1545" t="s">
        <v>131</v>
      </c>
      <c r="T24" s="1545"/>
      <c r="U24" s="1545"/>
      <c r="V24" s="1545"/>
      <c r="W24" s="1546"/>
      <c r="X24" s="1528"/>
      <c r="Y24" s="1529"/>
      <c r="Z24" s="1514" t="s">
        <v>135</v>
      </c>
      <c r="AA24" s="1521" t="s">
        <v>113</v>
      </c>
      <c r="AB24" s="1510" t="s">
        <v>1719</v>
      </c>
      <c r="AC24" s="1510"/>
      <c r="AD24" s="1510"/>
      <c r="AE24" s="1514" t="s">
        <v>21</v>
      </c>
      <c r="AF24" s="1512"/>
      <c r="AG24" s="1514" t="s">
        <v>22</v>
      </c>
      <c r="AH24" s="1512"/>
      <c r="AI24" s="1514" t="s">
        <v>122</v>
      </c>
      <c r="AJ24" s="1495" t="s">
        <v>136</v>
      </c>
    </row>
    <row r="25" spans="1:36" ht="15" customHeight="1">
      <c r="A25" s="528"/>
      <c r="B25" s="528"/>
      <c r="C25" s="527"/>
      <c r="Q25" s="1550"/>
      <c r="R25" s="1551"/>
      <c r="S25" s="1517" t="s">
        <v>137</v>
      </c>
      <c r="T25" s="1518"/>
      <c r="U25" s="1518"/>
      <c r="V25" s="1518"/>
      <c r="W25" s="1519"/>
      <c r="X25" s="1552"/>
      <c r="Y25" s="1553"/>
      <c r="Z25" s="1515"/>
      <c r="AA25" s="1554"/>
      <c r="AB25" s="1511"/>
      <c r="AC25" s="1511"/>
      <c r="AD25" s="1511"/>
      <c r="AE25" s="1515"/>
      <c r="AF25" s="1513"/>
      <c r="AG25" s="1515"/>
      <c r="AH25" s="1513"/>
      <c r="AI25" s="1515"/>
      <c r="AJ25" s="1496"/>
    </row>
    <row r="26" spans="1:36" ht="15" customHeight="1">
      <c r="Q26" s="1550"/>
      <c r="R26" s="1551"/>
      <c r="S26" s="1524" t="s">
        <v>132</v>
      </c>
      <c r="T26" s="1524"/>
      <c r="U26" s="1524"/>
      <c r="V26" s="1524"/>
      <c r="W26" s="1525"/>
      <c r="X26" s="1526"/>
      <c r="Y26" s="1527"/>
      <c r="Z26" s="1530" t="s">
        <v>135</v>
      </c>
      <c r="AA26" s="1520" t="s">
        <v>113</v>
      </c>
      <c r="AB26" s="1522" t="s">
        <v>1719</v>
      </c>
      <c r="AC26" s="1522"/>
      <c r="AD26" s="1522"/>
      <c r="AE26" s="1530" t="s">
        <v>21</v>
      </c>
      <c r="AF26" s="1547"/>
      <c r="AG26" s="1530" t="s">
        <v>22</v>
      </c>
      <c r="AH26" s="1547"/>
      <c r="AI26" s="1530" t="s">
        <v>122</v>
      </c>
      <c r="AJ26" s="1543" t="s">
        <v>136</v>
      </c>
    </row>
    <row r="27" spans="1:36" ht="15" customHeight="1" thickBot="1">
      <c r="Q27" s="1550"/>
      <c r="R27" s="1551"/>
      <c r="S27" s="1544" t="s">
        <v>137</v>
      </c>
      <c r="T27" s="1545"/>
      <c r="U27" s="1545"/>
      <c r="V27" s="1545"/>
      <c r="W27" s="1546"/>
      <c r="X27" s="1528"/>
      <c r="Y27" s="1529"/>
      <c r="Z27" s="1514"/>
      <c r="AA27" s="1521"/>
      <c r="AB27" s="1523"/>
      <c r="AC27" s="1523"/>
      <c r="AD27" s="1523"/>
      <c r="AE27" s="1514"/>
      <c r="AF27" s="1512"/>
      <c r="AG27" s="1514"/>
      <c r="AH27" s="1512"/>
      <c r="AI27" s="1514"/>
      <c r="AJ27" s="1495"/>
    </row>
    <row r="28" spans="1:36" ht="15" customHeight="1">
      <c r="Q28" s="548"/>
      <c r="R28" s="548"/>
      <c r="S28" s="549"/>
      <c r="T28" s="549"/>
      <c r="U28" s="549"/>
      <c r="V28" s="549"/>
      <c r="W28" s="549"/>
      <c r="X28" s="550"/>
      <c r="Y28" s="550"/>
      <c r="Z28" s="551"/>
      <c r="AA28" s="943"/>
      <c r="AB28" s="944"/>
      <c r="AC28" s="944"/>
      <c r="AD28" s="944"/>
      <c r="AE28" s="551"/>
      <c r="AF28" s="552"/>
      <c r="AG28" s="551"/>
      <c r="AH28" s="552"/>
      <c r="AI28" s="551"/>
      <c r="AJ28" s="551"/>
    </row>
    <row r="29" spans="1:36" ht="15" customHeight="1">
      <c r="Q29" s="553"/>
      <c r="R29" s="553"/>
      <c r="S29" s="547"/>
      <c r="T29" s="547"/>
      <c r="U29" s="547"/>
      <c r="V29" s="547"/>
      <c r="W29" s="547"/>
      <c r="X29" s="554"/>
      <c r="Y29" s="554"/>
      <c r="Z29" s="371"/>
      <c r="AA29" s="942"/>
      <c r="AB29" s="945"/>
      <c r="AC29" s="945"/>
      <c r="AD29" s="945"/>
      <c r="AE29" s="371"/>
      <c r="AF29" s="555"/>
      <c r="AG29" s="371"/>
      <c r="AH29" s="555"/>
      <c r="AI29" s="371"/>
      <c r="AJ29" s="371"/>
    </row>
    <row r="30" spans="1:36" ht="20.100000000000001" customHeight="1">
      <c r="E30" s="556" t="s">
        <v>927</v>
      </c>
      <c r="F30" s="1516" t="s">
        <v>928</v>
      </c>
      <c r="G30" s="1516"/>
      <c r="H30" s="1516"/>
      <c r="I30" s="1516"/>
      <c r="J30" s="1516"/>
      <c r="K30" s="1516"/>
      <c r="L30" s="1516"/>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1516"/>
      <c r="AI30" s="1516"/>
      <c r="AJ30" s="371"/>
    </row>
    <row r="31" spans="1:36" ht="20.100000000000001" customHeight="1">
      <c r="E31" s="372"/>
      <c r="F31" s="1516"/>
      <c r="G31" s="1516"/>
      <c r="H31" s="1516"/>
      <c r="I31" s="1516"/>
      <c r="J31" s="1516"/>
      <c r="K31" s="1516"/>
      <c r="L31" s="1516"/>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c r="AH31" s="1516"/>
      <c r="AI31" s="1516"/>
      <c r="AJ31" s="371"/>
    </row>
    <row r="32" spans="1:36" ht="20.100000000000001" customHeight="1">
      <c r="E32" s="556" t="s">
        <v>927</v>
      </c>
      <c r="F32" s="1516" t="s">
        <v>929</v>
      </c>
      <c r="G32" s="1516"/>
      <c r="H32" s="1516"/>
      <c r="I32" s="1516"/>
      <c r="J32" s="1516"/>
      <c r="K32" s="1516"/>
      <c r="L32" s="1516"/>
      <c r="M32" s="1516"/>
      <c r="N32" s="1516"/>
      <c r="O32" s="1516"/>
      <c r="P32" s="1516"/>
      <c r="Q32" s="1516"/>
      <c r="R32" s="1516"/>
      <c r="S32" s="1516"/>
      <c r="T32" s="1516"/>
      <c r="U32" s="1516"/>
      <c r="V32" s="1516"/>
      <c r="W32" s="1516"/>
      <c r="X32" s="1516"/>
      <c r="Y32" s="1516"/>
      <c r="Z32" s="1516"/>
      <c r="AA32" s="1516"/>
      <c r="AB32" s="1516"/>
      <c r="AC32" s="1516"/>
      <c r="AD32" s="1516"/>
      <c r="AE32" s="1516"/>
      <c r="AF32" s="1516"/>
      <c r="AG32" s="1516"/>
      <c r="AH32" s="1516"/>
      <c r="AI32" s="1516"/>
      <c r="AJ32" s="371"/>
    </row>
    <row r="33" spans="5:36" ht="20.100000000000001" customHeight="1">
      <c r="E33" s="372"/>
      <c r="F33" s="1516"/>
      <c r="G33" s="1516"/>
      <c r="H33" s="1516"/>
      <c r="I33" s="1516"/>
      <c r="J33" s="1516"/>
      <c r="K33" s="1516"/>
      <c r="L33" s="1516"/>
      <c r="M33" s="1516"/>
      <c r="N33" s="1516"/>
      <c r="O33" s="1516"/>
      <c r="P33" s="1516"/>
      <c r="Q33" s="1516"/>
      <c r="R33" s="1516"/>
      <c r="S33" s="1516"/>
      <c r="T33" s="1516"/>
      <c r="U33" s="1516"/>
      <c r="V33" s="1516"/>
      <c r="W33" s="1516"/>
      <c r="X33" s="1516"/>
      <c r="Y33" s="1516"/>
      <c r="Z33" s="1516"/>
      <c r="AA33" s="1516"/>
      <c r="AB33" s="1516"/>
      <c r="AC33" s="1516"/>
      <c r="AD33" s="1516"/>
      <c r="AE33" s="1516"/>
      <c r="AF33" s="1516"/>
      <c r="AG33" s="1516"/>
      <c r="AH33" s="1516"/>
      <c r="AI33" s="1516"/>
      <c r="AJ33" s="371"/>
    </row>
    <row r="34" spans="5:36" ht="15" customHeight="1">
      <c r="E34" s="372"/>
      <c r="F34" s="1516"/>
      <c r="G34" s="1516"/>
      <c r="H34" s="1516"/>
      <c r="I34" s="1516"/>
      <c r="J34" s="1516"/>
      <c r="K34" s="1516"/>
      <c r="L34" s="1516"/>
      <c r="M34" s="1516"/>
      <c r="N34" s="1516"/>
      <c r="O34" s="1516"/>
      <c r="P34" s="1516"/>
      <c r="Q34" s="1516"/>
      <c r="R34" s="1516"/>
      <c r="S34" s="1516"/>
      <c r="T34" s="1516"/>
      <c r="U34" s="1516"/>
      <c r="V34" s="1516"/>
      <c r="W34" s="1516"/>
      <c r="X34" s="1516"/>
      <c r="Y34" s="1516"/>
      <c r="Z34" s="1516"/>
      <c r="AA34" s="1516"/>
      <c r="AB34" s="1516"/>
      <c r="AC34" s="1516"/>
      <c r="AD34" s="1516"/>
      <c r="AE34" s="1516"/>
      <c r="AF34" s="1516"/>
      <c r="AG34" s="1516"/>
      <c r="AH34" s="1516"/>
      <c r="AI34" s="1516"/>
      <c r="AJ34" s="371"/>
    </row>
    <row r="35" spans="5:36" ht="10.5" customHeight="1" thickBot="1"/>
    <row r="36" spans="5:36" ht="27.95" customHeight="1">
      <c r="E36" s="1531" t="s">
        <v>1691</v>
      </c>
      <c r="F36" s="1532"/>
      <c r="G36" s="1532"/>
      <c r="H36" s="1532"/>
      <c r="I36" s="1532"/>
      <c r="J36" s="1532"/>
      <c r="K36" s="1532"/>
      <c r="L36" s="1532"/>
      <c r="M36" s="1532"/>
      <c r="N36" s="1532"/>
      <c r="O36" s="1532"/>
      <c r="P36" s="1532"/>
      <c r="Q36" s="1532"/>
      <c r="R36" s="1532"/>
      <c r="S36" s="1533"/>
      <c r="Z36" s="1537" t="s">
        <v>1601</v>
      </c>
      <c r="AA36" s="1538"/>
      <c r="AB36" s="1538"/>
      <c r="AC36" s="1538"/>
      <c r="AD36" s="1538"/>
      <c r="AE36" s="1538"/>
      <c r="AF36" s="1538"/>
      <c r="AG36" s="1538"/>
      <c r="AH36" s="1538"/>
      <c r="AI36" s="1538"/>
      <c r="AJ36" s="1539"/>
    </row>
    <row r="37" spans="5:36" ht="27.95" customHeight="1" thickBot="1">
      <c r="E37" s="1534"/>
      <c r="F37" s="1535"/>
      <c r="G37" s="1535"/>
      <c r="H37" s="1535"/>
      <c r="I37" s="1535"/>
      <c r="J37" s="1535"/>
      <c r="K37" s="1535"/>
      <c r="L37" s="1535"/>
      <c r="M37" s="1535"/>
      <c r="N37" s="1535"/>
      <c r="O37" s="1535"/>
      <c r="P37" s="1535"/>
      <c r="Q37" s="1535"/>
      <c r="R37" s="1535"/>
      <c r="S37" s="1536"/>
      <c r="Z37" s="1540" ph="1"/>
      <c r="AA37" s="1541" ph="1"/>
      <c r="AB37" s="1541" ph="1"/>
      <c r="AC37" s="1541" ph="1"/>
      <c r="AD37" s="1541" ph="1"/>
      <c r="AE37" s="1541" ph="1"/>
      <c r="AF37" s="1541" ph="1"/>
      <c r="AG37" s="1541" ph="1"/>
      <c r="AH37" s="1541" ph="1"/>
      <c r="AI37" s="1541" ph="1"/>
      <c r="AJ37" s="1542" ph="1"/>
    </row>
    <row r="38" spans="5:36" ht="12" customHeight="1">
      <c r="Z38" s="372"/>
      <c r="AA38" s="372"/>
      <c r="AB38" s="372"/>
      <c r="AC38" s="372"/>
      <c r="AD38" s="372"/>
      <c r="AE38" s="372"/>
      <c r="AF38" s="372"/>
      <c r="AG38" s="372"/>
      <c r="AH38" s="372"/>
      <c r="AI38" s="372"/>
      <c r="AJ38" s="372"/>
    </row>
  </sheetData>
  <sheetProtection algorithmName="SHA-512" hashValue="oe5OUlEBWAKlmFayVGwCoOnBRmPAve0yxmR+dPVHA1ag1CvhPQ8+wmaB0JrlLo5bcRhottyYatRg681fOBQbZw==" saltValue="nYCykF5+BT1dLYdalOJJhw==" spinCount="100000" sheet="1" formatCells="0" formatColumns="0" formatRows="0" insertColumns="0" insertRows="0" insertHyperlinks="0"/>
  <mergeCells count="71">
    <mergeCell ref="AA9:AB9"/>
    <mergeCell ref="AA8:AB8"/>
    <mergeCell ref="AC8:AJ8"/>
    <mergeCell ref="AC9:AJ9"/>
    <mergeCell ref="AA18:AB18"/>
    <mergeCell ref="AC18:AJ18"/>
    <mergeCell ref="AA16:AJ16"/>
    <mergeCell ref="AA10:AJ10"/>
    <mergeCell ref="AA11:AJ11"/>
    <mergeCell ref="AA13:AJ13"/>
    <mergeCell ref="AA14:AJ14"/>
    <mergeCell ref="AA15:AJ15"/>
    <mergeCell ref="D17:K19"/>
    <mergeCell ref="D10:K11"/>
    <mergeCell ref="D13:K14"/>
    <mergeCell ref="N2:Q2"/>
    <mergeCell ref="R21:Y21"/>
    <mergeCell ref="L7:Z9"/>
    <mergeCell ref="L10:Z11"/>
    <mergeCell ref="L13:Z14"/>
    <mergeCell ref="R2:T2"/>
    <mergeCell ref="U2:X2"/>
    <mergeCell ref="C4:AJ4"/>
    <mergeCell ref="D7:K9"/>
    <mergeCell ref="D15:K16"/>
    <mergeCell ref="AA7:AJ7"/>
    <mergeCell ref="L15:Z16"/>
    <mergeCell ref="AA17:AJ17"/>
    <mergeCell ref="E36:S37"/>
    <mergeCell ref="Z36:AJ36"/>
    <mergeCell ref="Z37:AJ37"/>
    <mergeCell ref="AJ26:AJ27"/>
    <mergeCell ref="S27:W27"/>
    <mergeCell ref="AD26:AD27"/>
    <mergeCell ref="AE26:AE27"/>
    <mergeCell ref="AF26:AF27"/>
    <mergeCell ref="AG26:AG27"/>
    <mergeCell ref="AH26:AH27"/>
    <mergeCell ref="AI26:AI27"/>
    <mergeCell ref="Q24:R27"/>
    <mergeCell ref="S24:W24"/>
    <mergeCell ref="X24:Y25"/>
    <mergeCell ref="Z24:Z25"/>
    <mergeCell ref="AA24:AA25"/>
    <mergeCell ref="F30:AI31"/>
    <mergeCell ref="F32:AI34"/>
    <mergeCell ref="S25:W25"/>
    <mergeCell ref="AH24:AH25"/>
    <mergeCell ref="AI24:AI25"/>
    <mergeCell ref="AA26:AA27"/>
    <mergeCell ref="AB26:AC27"/>
    <mergeCell ref="AE24:AE25"/>
    <mergeCell ref="S26:W26"/>
    <mergeCell ref="X26:Y27"/>
    <mergeCell ref="Z26:Z27"/>
    <mergeCell ref="L17:Z19"/>
    <mergeCell ref="AJ24:AJ25"/>
    <mergeCell ref="AA21:AB21"/>
    <mergeCell ref="AC21:AD21"/>
    <mergeCell ref="R22:Y22"/>
    <mergeCell ref="AA22:AB22"/>
    <mergeCell ref="AC22:AD22"/>
    <mergeCell ref="AA19:AB19"/>
    <mergeCell ref="AC19:AJ19"/>
    <mergeCell ref="R23:Y23"/>
    <mergeCell ref="AA23:AB23"/>
    <mergeCell ref="AC23:AD23"/>
    <mergeCell ref="AB24:AC25"/>
    <mergeCell ref="AD24:AD25"/>
    <mergeCell ref="AF24:AF25"/>
    <mergeCell ref="AG24:AG25"/>
  </mergeCells>
  <phoneticPr fontId="4"/>
  <conditionalFormatting sqref="L7:L8 L10 L17:L18">
    <cfRule type="containsBlanks" dxfId="379" priority="7">
      <formula>LEN(TRIM(L7))=0</formula>
    </cfRule>
  </conditionalFormatting>
  <conditionalFormatting sqref="L13">
    <cfRule type="containsBlanks" dxfId="378" priority="10">
      <formula>LEN(TRIM(L13))=0</formula>
    </cfRule>
  </conditionalFormatting>
  <conditionalFormatting sqref="L15 AA16">
    <cfRule type="containsBlanks" dxfId="377" priority="6">
      <formula>LEN(TRIM(L15))=0</formula>
    </cfRule>
  </conditionalFormatting>
  <conditionalFormatting sqref="X24:Y27">
    <cfRule type="containsBlanks" dxfId="376" priority="13">
      <formula>LEN(TRIM(X24))=0</formula>
    </cfRule>
  </conditionalFormatting>
  <conditionalFormatting sqref="Z37:AJ37">
    <cfRule type="containsBlanks" dxfId="375" priority="1">
      <formula>LEN(TRIM(Z37))=0</formula>
    </cfRule>
  </conditionalFormatting>
  <conditionalFormatting sqref="AA21:AB23 AB24:AC27">
    <cfRule type="containsBlanks" dxfId="374" priority="12">
      <formula>LEN(TRIM(AA21))=0</formula>
    </cfRule>
  </conditionalFormatting>
  <conditionalFormatting sqref="AC8:AC9 AA11:AJ11 AA14:AJ14 AC18:AC19">
    <cfRule type="containsBlanks" dxfId="373" priority="3">
      <formula>LEN(TRIM(AA8))=0</formula>
    </cfRule>
  </conditionalFormatting>
  <conditionalFormatting sqref="AC21:AD23 AF21:AF27 AH21:AH27 AD24:AD27">
    <cfRule type="containsBlanks" dxfId="372" priority="14">
      <formula>LEN(TRIM(AC21))=0</formula>
    </cfRule>
  </conditionalFormatting>
  <dataValidations count="2">
    <dataValidation type="list" allowBlank="1" showInputMessage="1" showErrorMessage="1" sqref="AA21:AB23 AB24:AC27" xr:uid="{9F024A18-62A2-43C1-8327-4F04D2FE636D}">
      <formula1>"　,昭和,平成,令和"</formula1>
    </dataValidation>
    <dataValidation imeMode="off" allowBlank="1" showInputMessage="1" showErrorMessage="1" sqref="AA10 AA16:AJ16 AA14:AJ14 AA11:AJ11 L17:Z19" xr:uid="{5156E1AD-9219-4AD8-B47D-7B148C14F8CC}"/>
  </dataValidations>
  <printOptions horizontalCentered="1"/>
  <pageMargins left="0.6692913385826772" right="0.39" top="0.98425196850393704" bottom="0.98425196850393704" header="0.51181102362204722" footer="0.51181102362204722"/>
  <pageSetup paperSize="9" orientation="portrait" cellComments="asDisplayed"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557F-A1D5-4D59-8E29-D3886D702881}">
  <sheetPr codeName="Sheet1">
    <tabColor rgb="FFFFCCFF"/>
  </sheetPr>
  <dimension ref="A1:Q21"/>
  <sheetViews>
    <sheetView showGridLines="0" view="pageBreakPreview" topLeftCell="A22" zoomScaleNormal="100" zoomScaleSheetLayoutView="100" workbookViewId="0">
      <selection activeCell="I11" sqref="I11:L11"/>
    </sheetView>
  </sheetViews>
  <sheetFormatPr defaultRowHeight="24" customHeight="1"/>
  <cols>
    <col min="1" max="1" width="3.375" style="373" customWidth="1"/>
    <col min="2" max="4" width="4.5" style="373" customWidth="1"/>
    <col min="5" max="6" width="9" style="373"/>
    <col min="7" max="8" width="9" style="373" customWidth="1"/>
    <col min="9" max="9" width="9" style="373"/>
    <col min="10" max="10" width="9" style="373" customWidth="1"/>
    <col min="11" max="12" width="9" style="373"/>
    <col min="13" max="13" width="0.875" style="373" customWidth="1"/>
    <col min="14" max="16384" width="9" style="373"/>
  </cols>
  <sheetData>
    <row r="1" spans="1:12" ht="24" customHeight="1">
      <c r="K1" s="1617" t="s">
        <v>930</v>
      </c>
      <c r="L1" s="1617"/>
    </row>
    <row r="2" spans="1:12" ht="24" customHeight="1">
      <c r="A2" s="1619" t="s">
        <v>1505</v>
      </c>
      <c r="B2" s="1619"/>
      <c r="C2" s="1619"/>
      <c r="D2" s="1619"/>
      <c r="E2" s="1619"/>
      <c r="F2" s="1619"/>
      <c r="G2" s="1619"/>
      <c r="H2" s="1619"/>
      <c r="I2" s="1619"/>
      <c r="J2" s="1619"/>
      <c r="K2" s="1619"/>
      <c r="L2" s="1619"/>
    </row>
    <row r="3" spans="1:12" ht="20.100000000000001" customHeight="1">
      <c r="G3" s="374"/>
      <c r="H3" s="374"/>
    </row>
    <row r="4" spans="1:12" ht="24" customHeight="1">
      <c r="A4" s="375">
        <v>1</v>
      </c>
      <c r="B4" s="376" t="s">
        <v>1192</v>
      </c>
      <c r="C4" s="376"/>
      <c r="D4" s="376"/>
      <c r="G4" s="374"/>
      <c r="H4" s="374"/>
    </row>
    <row r="5" spans="1:12" ht="24" customHeight="1">
      <c r="B5" s="370" t="s">
        <v>593</v>
      </c>
      <c r="C5" s="377" t="s">
        <v>1194</v>
      </c>
      <c r="D5" s="378"/>
      <c r="G5" s="374"/>
      <c r="H5" s="374"/>
    </row>
    <row r="6" spans="1:12" ht="24" customHeight="1">
      <c r="B6" s="370" t="s">
        <v>593</v>
      </c>
      <c r="C6" s="1622"/>
      <c r="D6" s="1622"/>
      <c r="E6" s="1616" t="s">
        <v>1191</v>
      </c>
      <c r="F6" s="1616"/>
      <c r="G6" s="380"/>
      <c r="H6" s="1616" t="s">
        <v>1190</v>
      </c>
      <c r="I6" s="1616"/>
    </row>
    <row r="7" spans="1:12" ht="24" customHeight="1">
      <c r="B7" s="370" t="s">
        <v>593</v>
      </c>
      <c r="C7" s="1621"/>
      <c r="D7" s="1621"/>
      <c r="E7" s="377" t="s">
        <v>1195</v>
      </c>
      <c r="F7" s="379"/>
      <c r="G7" s="374"/>
      <c r="H7" s="379"/>
      <c r="I7" s="379"/>
    </row>
    <row r="8" spans="1:12" ht="20.100000000000001" customHeight="1">
      <c r="B8" s="377"/>
      <c r="C8" s="377"/>
      <c r="D8" s="377"/>
      <c r="G8" s="374"/>
      <c r="H8" s="374"/>
    </row>
    <row r="9" spans="1:12" ht="24" customHeight="1">
      <c r="A9" s="376">
        <v>2</v>
      </c>
      <c r="B9" s="376" t="s">
        <v>1193</v>
      </c>
      <c r="C9" s="376"/>
      <c r="D9" s="376"/>
    </row>
    <row r="10" spans="1:12" ht="32.25" customHeight="1">
      <c r="B10" s="1618" t="s">
        <v>931</v>
      </c>
      <c r="C10" s="1618"/>
      <c r="D10" s="1618"/>
      <c r="E10" s="1618"/>
      <c r="F10" s="1618"/>
      <c r="G10" s="1618"/>
      <c r="H10" s="1618"/>
      <c r="I10" s="1618" t="s">
        <v>932</v>
      </c>
      <c r="J10" s="1618"/>
      <c r="K10" s="1618"/>
      <c r="L10" s="1618"/>
    </row>
    <row r="11" spans="1:12" ht="58.5" customHeight="1">
      <c r="B11" s="1620" t="s">
        <v>1655</v>
      </c>
      <c r="C11" s="1620"/>
      <c r="D11" s="1620"/>
      <c r="E11" s="1620"/>
      <c r="F11" s="1620"/>
      <c r="G11" s="1620"/>
      <c r="H11" s="1620"/>
      <c r="I11" s="1620" t="s">
        <v>936</v>
      </c>
      <c r="J11" s="1620"/>
      <c r="K11" s="1620"/>
      <c r="L11" s="1620"/>
    </row>
    <row r="12" spans="1:12" ht="58.5" customHeight="1">
      <c r="B12" s="1620" t="s">
        <v>1656</v>
      </c>
      <c r="C12" s="1620"/>
      <c r="D12" s="1620"/>
      <c r="E12" s="1620"/>
      <c r="F12" s="1620"/>
      <c r="G12" s="1620"/>
      <c r="H12" s="1620"/>
      <c r="I12" s="1620" t="s">
        <v>935</v>
      </c>
      <c r="J12" s="1626"/>
      <c r="K12" s="1626"/>
      <c r="L12" s="1626"/>
    </row>
    <row r="13" spans="1:12" ht="50.1" customHeight="1">
      <c r="B13" s="1620" t="s">
        <v>1236</v>
      </c>
      <c r="C13" s="1620"/>
      <c r="D13" s="1620"/>
      <c r="E13" s="1626"/>
      <c r="F13" s="1626"/>
      <c r="G13" s="1626"/>
      <c r="H13" s="1626"/>
      <c r="I13" s="1620" t="s">
        <v>999</v>
      </c>
      <c r="J13" s="1626"/>
      <c r="K13" s="1626"/>
      <c r="L13" s="1626"/>
    </row>
    <row r="14" spans="1:12" ht="50.1" customHeight="1">
      <c r="B14" s="1620" t="s">
        <v>1237</v>
      </c>
      <c r="C14" s="1620"/>
      <c r="D14" s="1620"/>
      <c r="E14" s="1626"/>
      <c r="F14" s="1626"/>
      <c r="G14" s="1626"/>
      <c r="H14" s="1626"/>
      <c r="I14" s="1620" t="s">
        <v>1000</v>
      </c>
      <c r="J14" s="1626"/>
      <c r="K14" s="1626"/>
      <c r="L14" s="1626"/>
    </row>
    <row r="15" spans="1:12" ht="58.5" customHeight="1">
      <c r="B15" s="1620" t="s">
        <v>1238</v>
      </c>
      <c r="C15" s="1620"/>
      <c r="D15" s="1620"/>
      <c r="E15" s="1626"/>
      <c r="F15" s="1626"/>
      <c r="G15" s="1626"/>
      <c r="H15" s="1626"/>
      <c r="I15" s="1620" t="s">
        <v>940</v>
      </c>
      <c r="J15" s="1626"/>
      <c r="K15" s="1626"/>
      <c r="L15" s="1626"/>
    </row>
    <row r="16" spans="1:12" ht="69" customHeight="1">
      <c r="B16" s="1620" t="s">
        <v>1692</v>
      </c>
      <c r="C16" s="1620"/>
      <c r="D16" s="1620"/>
      <c r="E16" s="1626"/>
      <c r="F16" s="1626"/>
      <c r="G16" s="1626"/>
      <c r="H16" s="1626"/>
      <c r="I16" s="1620" t="s">
        <v>933</v>
      </c>
      <c r="J16" s="1626"/>
      <c r="K16" s="1626"/>
      <c r="L16" s="1626"/>
    </row>
    <row r="17" spans="2:17" ht="39.950000000000003" customHeight="1">
      <c r="B17" s="1607" t="s">
        <v>1695</v>
      </c>
      <c r="C17" s="1608"/>
      <c r="D17" s="1608"/>
      <c r="E17" s="1608"/>
      <c r="F17" s="1608"/>
      <c r="G17" s="1608"/>
      <c r="H17" s="1609"/>
      <c r="I17" s="1608" t="s">
        <v>941</v>
      </c>
      <c r="J17" s="1608"/>
      <c r="K17" s="1608"/>
      <c r="L17" s="1609"/>
    </row>
    <row r="18" spans="2:17" ht="27.95" customHeight="1">
      <c r="B18" s="1627" t="s">
        <v>1645</v>
      </c>
      <c r="C18" s="1628"/>
      <c r="D18" s="1628"/>
      <c r="E18" s="1628"/>
      <c r="F18" s="1628"/>
      <c r="G18" s="1628"/>
      <c r="H18" s="1629"/>
      <c r="I18" s="1611"/>
      <c r="J18" s="1611"/>
      <c r="K18" s="1611"/>
      <c r="L18" s="1612"/>
    </row>
    <row r="19" spans="2:17" ht="58.5" customHeight="1">
      <c r="B19" s="1623" t="s">
        <v>1693</v>
      </c>
      <c r="C19" s="1624"/>
      <c r="D19" s="1624"/>
      <c r="E19" s="1624"/>
      <c r="F19" s="1624"/>
      <c r="G19" s="1624"/>
      <c r="H19" s="1625"/>
      <c r="I19" s="1620" t="s">
        <v>934</v>
      </c>
      <c r="J19" s="1626"/>
      <c r="K19" s="1626"/>
      <c r="L19" s="1626"/>
      <c r="Q19" s="381"/>
    </row>
    <row r="20" spans="2:17" ht="67.5" customHeight="1">
      <c r="B20" s="1607" t="s">
        <v>1694</v>
      </c>
      <c r="C20" s="1608"/>
      <c r="D20" s="1608"/>
      <c r="E20" s="1608"/>
      <c r="F20" s="1608"/>
      <c r="G20" s="1608"/>
      <c r="H20" s="1609"/>
      <c r="I20" s="1607" t="s">
        <v>1283</v>
      </c>
      <c r="J20" s="1608"/>
      <c r="K20" s="1608"/>
      <c r="L20" s="1609"/>
      <c r="P20" s="886"/>
    </row>
    <row r="21" spans="2:17" ht="30" customHeight="1">
      <c r="B21" s="1613" t="s">
        <v>1646</v>
      </c>
      <c r="C21" s="1614"/>
      <c r="D21" s="1614"/>
      <c r="E21" s="1614"/>
      <c r="F21" s="1614"/>
      <c r="G21" s="1614"/>
      <c r="H21" s="1615"/>
      <c r="I21" s="1610"/>
      <c r="J21" s="1611"/>
      <c r="K21" s="1611"/>
      <c r="L21" s="1612"/>
      <c r="P21" s="886"/>
    </row>
  </sheetData>
  <sheetProtection algorithmName="SHA-512" hashValue="7kC8tUhHs4vvoot/nhVDmXE+ZcUCiUCLWFUnXL8sGnrgAu9hLkfTyVm4A3xlxu60zY4qJ5cJviFxtDJqKVMGdg==" saltValue="279BHLYwqTMF1VsHegQJuA==" spinCount="100000" sheet="1" formatCells="0" formatColumns="0" formatRows="0" insertColumns="0" insertRows="0"/>
  <mergeCells count="28">
    <mergeCell ref="B19:H19"/>
    <mergeCell ref="I12:L12"/>
    <mergeCell ref="I13:L13"/>
    <mergeCell ref="I14:L14"/>
    <mergeCell ref="I15:L15"/>
    <mergeCell ref="I16:L16"/>
    <mergeCell ref="I19:L19"/>
    <mergeCell ref="B13:H13"/>
    <mergeCell ref="B14:H14"/>
    <mergeCell ref="B15:H15"/>
    <mergeCell ref="B16:H16"/>
    <mergeCell ref="B18:H18"/>
    <mergeCell ref="B20:H20"/>
    <mergeCell ref="I20:L21"/>
    <mergeCell ref="B21:H21"/>
    <mergeCell ref="H6:I6"/>
    <mergeCell ref="K1:L1"/>
    <mergeCell ref="B10:H10"/>
    <mergeCell ref="A2:L2"/>
    <mergeCell ref="B11:H11"/>
    <mergeCell ref="E6:F6"/>
    <mergeCell ref="I10:L10"/>
    <mergeCell ref="I11:L11"/>
    <mergeCell ref="C7:D7"/>
    <mergeCell ref="I17:L18"/>
    <mergeCell ref="B17:H17"/>
    <mergeCell ref="B12:H12"/>
    <mergeCell ref="C6:D6"/>
  </mergeCells>
  <phoneticPr fontId="4"/>
  <hyperlinks>
    <hyperlink ref="B18" r:id="rId1" xr:uid="{4B563880-8497-4DE1-A331-B98D0BE0C65D}"/>
    <hyperlink ref="B21" r:id="rId2" xr:uid="{DA58799A-066E-412D-AEBC-710026B1EB91}"/>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pageSetUpPr fitToPage="1"/>
  </sheetPr>
  <dimension ref="A1:BY75"/>
  <sheetViews>
    <sheetView showGridLines="0" showZeros="0" view="pageBreakPreview" zoomScaleNormal="100" zoomScaleSheetLayoutView="100" workbookViewId="0">
      <selection activeCell="Y9" sqref="Y9"/>
    </sheetView>
  </sheetViews>
  <sheetFormatPr defaultColWidth="8" defaultRowHeight="12"/>
  <cols>
    <col min="1" max="1" width="1.375" style="12" customWidth="1"/>
    <col min="2" max="37" width="2.625" style="12" customWidth="1"/>
    <col min="38" max="38" width="1.375" style="12" customWidth="1"/>
    <col min="39" max="43" width="2.625" style="12" customWidth="1"/>
    <col min="44" max="52" width="3.75" style="12" customWidth="1"/>
    <col min="53" max="16384" width="8" style="12"/>
  </cols>
  <sheetData>
    <row r="1" spans="1:63" ht="14.1" customHeight="1">
      <c r="A1" s="1770" t="s">
        <v>1509</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M1" s="382"/>
      <c r="AN1" s="382"/>
      <c r="AO1" s="382"/>
      <c r="AP1" s="382"/>
      <c r="AQ1" s="382"/>
    </row>
    <row r="2" spans="1:63" ht="5.0999999999999996" customHeight="1" thickBot="1">
      <c r="AK2" s="8"/>
    </row>
    <row r="3" spans="1:63" ht="14.1" customHeight="1">
      <c r="B3" s="1769" t="s">
        <v>353</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6" t="s">
        <v>939</v>
      </c>
      <c r="AB3" s="1767"/>
      <c r="AC3" s="1767"/>
      <c r="AD3" s="1767"/>
      <c r="AE3" s="1767"/>
      <c r="AF3" s="1767"/>
      <c r="AG3" s="1767"/>
      <c r="AH3" s="1767"/>
      <c r="AI3" s="1767"/>
      <c r="AJ3" s="1767"/>
      <c r="AK3" s="1768"/>
    </row>
    <row r="4" spans="1:63" ht="14.1" customHeight="1">
      <c r="A4" s="245"/>
      <c r="B4" s="557">
        <v>1</v>
      </c>
      <c r="C4" s="1791" t="s">
        <v>447</v>
      </c>
      <c r="D4" s="1791"/>
      <c r="E4" s="1791"/>
      <c r="F4" s="1791"/>
      <c r="G4" s="1791"/>
      <c r="H4" s="1791"/>
      <c r="I4" s="1791"/>
      <c r="J4" s="1791"/>
      <c r="K4" s="1791"/>
      <c r="L4" s="1791"/>
      <c r="M4" s="1791"/>
      <c r="N4" s="1791"/>
      <c r="O4" s="1791"/>
      <c r="P4" s="1791"/>
      <c r="Q4" s="1791"/>
      <c r="R4" s="1791"/>
      <c r="S4" s="1791"/>
      <c r="T4" s="1791"/>
      <c r="U4" s="1791"/>
      <c r="V4" s="1791"/>
      <c r="W4" s="1791"/>
      <c r="X4" s="1791"/>
      <c r="Y4" s="1791"/>
      <c r="Z4" s="558"/>
      <c r="AA4" s="525"/>
      <c r="AB4" s="525"/>
      <c r="AC4" s="525"/>
      <c r="AD4" s="525"/>
      <c r="AE4" s="525"/>
      <c r="AF4" s="525"/>
      <c r="AG4" s="525"/>
      <c r="AH4" s="525"/>
      <c r="AI4" s="525"/>
      <c r="AJ4" s="525"/>
      <c r="AK4" s="13"/>
    </row>
    <row r="5" spans="1:63" ht="5.0999999999999996" customHeight="1">
      <c r="A5" s="245"/>
      <c r="B5" s="14"/>
      <c r="C5" s="245"/>
      <c r="D5" s="245"/>
      <c r="E5" s="245"/>
      <c r="F5" s="245"/>
      <c r="G5" s="245"/>
      <c r="H5" s="245"/>
      <c r="I5" s="245"/>
      <c r="J5" s="245"/>
      <c r="K5" s="245"/>
      <c r="L5" s="245"/>
      <c r="M5" s="245"/>
      <c r="N5" s="245"/>
      <c r="O5" s="245"/>
      <c r="P5" s="245"/>
      <c r="Q5" s="245"/>
      <c r="R5" s="1"/>
      <c r="S5" s="1"/>
      <c r="T5" s="245"/>
      <c r="U5" s="1"/>
      <c r="V5" s="1"/>
      <c r="Y5" s="158"/>
      <c r="Z5" s="15"/>
      <c r="AB5" s="253"/>
      <c r="AC5" s="253"/>
      <c r="AD5" s="253"/>
      <c r="AE5" s="253"/>
      <c r="AF5" s="253"/>
      <c r="AG5" s="253"/>
      <c r="AH5" s="253"/>
      <c r="AI5" s="253"/>
      <c r="AJ5" s="253"/>
      <c r="AK5" s="13"/>
    </row>
    <row r="6" spans="1:63" ht="14.1" customHeight="1">
      <c r="A6" s="245"/>
      <c r="B6" s="1630" t="s">
        <v>451</v>
      </c>
      <c r="C6" s="1651"/>
      <c r="D6" s="1632" t="s">
        <v>797</v>
      </c>
      <c r="E6" s="1632"/>
      <c r="F6" s="1632"/>
      <c r="G6" s="1632"/>
      <c r="H6" s="1632"/>
      <c r="I6" s="1632"/>
      <c r="J6" s="1632"/>
      <c r="K6" s="1632"/>
      <c r="L6" s="1632"/>
      <c r="M6" s="1632"/>
      <c r="N6" s="1632"/>
      <c r="O6" s="1632"/>
      <c r="P6" s="1632"/>
      <c r="Q6" s="1632"/>
      <c r="R6" s="1632"/>
      <c r="S6" s="1632"/>
      <c r="T6" s="1632"/>
      <c r="U6" s="1632"/>
      <c r="V6" s="1632"/>
      <c r="W6" s="1632"/>
      <c r="X6" s="1632"/>
      <c r="Y6" s="1632"/>
      <c r="Z6" s="15"/>
      <c r="AA6" s="383" t="s">
        <v>938</v>
      </c>
      <c r="AB6" s="1638" t="s">
        <v>789</v>
      </c>
      <c r="AC6" s="1638"/>
      <c r="AD6" s="1638"/>
      <c r="AE6" s="1638"/>
      <c r="AF6" s="1638"/>
      <c r="AG6" s="1638"/>
      <c r="AH6" s="1638"/>
      <c r="AI6" s="1638"/>
      <c r="AJ6" s="1638"/>
      <c r="AK6" s="159"/>
    </row>
    <row r="7" spans="1:63" ht="14.1" customHeight="1">
      <c r="A7" s="245"/>
      <c r="B7" s="14"/>
      <c r="C7" s="245"/>
      <c r="D7" s="1779" t="s">
        <v>937</v>
      </c>
      <c r="E7" s="1779"/>
      <c r="F7" s="1793"/>
      <c r="G7" s="1793"/>
      <c r="H7" s="12" t="s">
        <v>21</v>
      </c>
      <c r="I7" s="1794"/>
      <c r="J7" s="1794"/>
      <c r="K7" s="48" t="s">
        <v>28</v>
      </c>
      <c r="L7" s="1780" t="s">
        <v>439</v>
      </c>
      <c r="M7" s="1780"/>
      <c r="N7" s="1780"/>
      <c r="O7" s="1780"/>
      <c r="P7" s="245"/>
      <c r="Q7" s="245"/>
      <c r="Z7" s="559"/>
      <c r="AA7" s="253"/>
      <c r="AB7" s="1638"/>
      <c r="AC7" s="1638"/>
      <c r="AD7" s="1638"/>
      <c r="AE7" s="1638"/>
      <c r="AF7" s="1638"/>
      <c r="AG7" s="1638"/>
      <c r="AH7" s="1638"/>
      <c r="AI7" s="1638"/>
      <c r="AJ7" s="1638"/>
      <c r="AK7" s="159"/>
    </row>
    <row r="8" spans="1:63" ht="14.1" customHeight="1">
      <c r="A8" s="245"/>
      <c r="B8" s="14"/>
      <c r="C8" s="1645" t="s">
        <v>140</v>
      </c>
      <c r="D8" s="1646"/>
      <c r="E8" s="1647"/>
      <c r="F8" s="1645" t="s">
        <v>276</v>
      </c>
      <c r="G8" s="1647"/>
      <c r="H8" s="1645" t="s">
        <v>380</v>
      </c>
      <c r="I8" s="1647"/>
      <c r="J8" s="1645" t="s">
        <v>441</v>
      </c>
      <c r="K8" s="1647"/>
      <c r="L8" s="1645" t="s">
        <v>442</v>
      </c>
      <c r="M8" s="1647"/>
      <c r="N8" s="1645" t="s">
        <v>443</v>
      </c>
      <c r="O8" s="1647"/>
      <c r="P8" s="1645" t="s">
        <v>444</v>
      </c>
      <c r="Q8" s="1647"/>
      <c r="R8" s="1645" t="s">
        <v>141</v>
      </c>
      <c r="S8" s="1647"/>
      <c r="T8" s="174"/>
      <c r="AA8" s="11"/>
      <c r="AB8" s="1638"/>
      <c r="AC8" s="1638"/>
      <c r="AD8" s="1638"/>
      <c r="AE8" s="1638"/>
      <c r="AF8" s="1638"/>
      <c r="AG8" s="1638"/>
      <c r="AH8" s="1638"/>
      <c r="AI8" s="1638"/>
      <c r="AJ8" s="1638"/>
      <c r="AK8" s="16"/>
    </row>
    <row r="9" spans="1:63" ht="15.75" customHeight="1">
      <c r="A9" s="245"/>
      <c r="B9" s="14"/>
      <c r="C9" s="1648"/>
      <c r="D9" s="1649"/>
      <c r="E9" s="1650"/>
      <c r="F9" s="1648"/>
      <c r="G9" s="1650"/>
      <c r="H9" s="1648"/>
      <c r="I9" s="1650"/>
      <c r="J9" s="1648"/>
      <c r="K9" s="1650"/>
      <c r="L9" s="1648"/>
      <c r="M9" s="1650"/>
      <c r="N9" s="1648"/>
      <c r="O9" s="1650"/>
      <c r="P9" s="1648"/>
      <c r="Q9" s="1650"/>
      <c r="R9" s="1648"/>
      <c r="S9" s="1650"/>
      <c r="T9" s="174"/>
      <c r="AA9" s="11"/>
      <c r="AB9" s="231"/>
      <c r="AC9" s="231"/>
      <c r="AD9" s="231"/>
      <c r="AK9" s="16"/>
    </row>
    <row r="10" spans="1:63" ht="15.75" customHeight="1">
      <c r="A10" s="245"/>
      <c r="B10" s="14"/>
      <c r="C10" s="1785" t="s">
        <v>359</v>
      </c>
      <c r="D10" s="1786"/>
      <c r="E10" s="1787"/>
      <c r="F10" s="1771"/>
      <c r="G10" s="1772"/>
      <c r="H10" s="1781"/>
      <c r="I10" s="1782"/>
      <c r="J10" s="1771"/>
      <c r="K10" s="1772"/>
      <c r="L10" s="1771"/>
      <c r="M10" s="1772"/>
      <c r="N10" s="1771"/>
      <c r="O10" s="1772"/>
      <c r="P10" s="1771"/>
      <c r="Q10" s="1772"/>
      <c r="R10" s="1775">
        <f>SUM(F10:Q11)</f>
        <v>0</v>
      </c>
      <c r="S10" s="1776"/>
      <c r="T10" s="950"/>
      <c r="U10" s="231"/>
      <c r="V10" s="231"/>
      <c r="W10" s="231"/>
      <c r="X10" s="231"/>
      <c r="Y10" s="951"/>
      <c r="Z10" s="951"/>
      <c r="AA10" s="952"/>
      <c r="AB10" s="231"/>
      <c r="AC10" s="231"/>
      <c r="AD10" s="231"/>
      <c r="AK10" s="16"/>
    </row>
    <row r="11" spans="1:63" ht="15.75" customHeight="1">
      <c r="A11" s="245"/>
      <c r="B11" s="14"/>
      <c r="C11" s="1788"/>
      <c r="D11" s="1789"/>
      <c r="E11" s="1790"/>
      <c r="F11" s="1773"/>
      <c r="G11" s="1774"/>
      <c r="H11" s="1783"/>
      <c r="I11" s="1784"/>
      <c r="J11" s="1773"/>
      <c r="K11" s="1774"/>
      <c r="L11" s="1773"/>
      <c r="M11" s="1774"/>
      <c r="N11" s="1773"/>
      <c r="O11" s="1774"/>
      <c r="P11" s="1773"/>
      <c r="Q11" s="1774"/>
      <c r="R11" s="1777"/>
      <c r="S11" s="1778"/>
      <c r="T11" s="950"/>
      <c r="U11" s="231"/>
      <c r="V11" s="231"/>
      <c r="W11" s="231"/>
      <c r="X11" s="231"/>
      <c r="Y11" s="951"/>
      <c r="Z11" s="951"/>
      <c r="AA11" s="952"/>
      <c r="AB11" s="953"/>
      <c r="AC11" s="953"/>
      <c r="AD11" s="953"/>
      <c r="AE11" s="954"/>
      <c r="AF11" s="955"/>
      <c r="AG11" s="955"/>
      <c r="AH11" s="955"/>
      <c r="AK11" s="16"/>
    </row>
    <row r="12" spans="1:63" ht="15.75" customHeight="1">
      <c r="A12" s="245"/>
      <c r="B12" s="14"/>
      <c r="C12" s="1822" t="s">
        <v>362</v>
      </c>
      <c r="D12" s="1823"/>
      <c r="E12" s="1824"/>
      <c r="F12" s="1815"/>
      <c r="G12" s="1816"/>
      <c r="H12" s="1815"/>
      <c r="I12" s="1816"/>
      <c r="J12" s="1773"/>
      <c r="K12" s="1774"/>
      <c r="L12" s="1795"/>
      <c r="M12" s="1796"/>
      <c r="N12" s="1795"/>
      <c r="O12" s="1796"/>
      <c r="P12" s="1795"/>
      <c r="Q12" s="1796"/>
      <c r="R12" s="1777">
        <f>SUM(F12:Q12)</f>
        <v>0</v>
      </c>
      <c r="S12" s="1778"/>
      <c r="T12" s="231"/>
      <c r="U12" s="231"/>
      <c r="V12" s="231"/>
      <c r="W12" s="383"/>
      <c r="X12" s="253"/>
      <c r="Y12" s="253"/>
      <c r="Z12" s="559"/>
      <c r="AA12" s="253"/>
      <c r="AB12" s="253"/>
      <c r="AC12" s="253"/>
      <c r="AD12" s="253"/>
      <c r="AE12" s="253"/>
      <c r="AF12" s="253"/>
      <c r="AG12" s="253"/>
      <c r="AH12" s="253"/>
      <c r="AI12" s="262"/>
      <c r="AK12" s="16"/>
    </row>
    <row r="13" spans="1:63" ht="15.75" customHeight="1">
      <c r="B13" s="17"/>
      <c r="C13" s="1819" t="s">
        <v>363</v>
      </c>
      <c r="D13" s="1820"/>
      <c r="E13" s="1821"/>
      <c r="F13" s="1813"/>
      <c r="G13" s="1814"/>
      <c r="H13" s="1813"/>
      <c r="I13" s="1814"/>
      <c r="J13" s="1817"/>
      <c r="K13" s="1818"/>
      <c r="L13" s="1809"/>
      <c r="M13" s="1810"/>
      <c r="N13" s="1809"/>
      <c r="O13" s="1810"/>
      <c r="P13" s="1809"/>
      <c r="Q13" s="1810"/>
      <c r="R13" s="1811">
        <f>SUM(F13:Q13)</f>
        <v>0</v>
      </c>
      <c r="S13" s="1812"/>
      <c r="T13" s="231"/>
      <c r="U13" s="231"/>
      <c r="V13" s="231"/>
      <c r="W13" s="368"/>
      <c r="X13" s="253"/>
      <c r="Y13" s="253"/>
      <c r="Z13" s="559"/>
      <c r="AA13" s="253"/>
      <c r="AB13" s="253"/>
      <c r="AC13" s="253"/>
      <c r="AD13" s="253"/>
      <c r="AE13" s="253"/>
      <c r="AF13" s="253"/>
      <c r="AG13" s="253"/>
      <c r="AH13" s="253"/>
      <c r="AI13" s="262"/>
      <c r="AK13" s="16"/>
      <c r="BI13" s="956"/>
    </row>
    <row r="14" spans="1:63" ht="5.0999999999999996" customHeight="1">
      <c r="A14" s="245"/>
      <c r="B14" s="14"/>
      <c r="C14" s="245"/>
      <c r="D14" s="384"/>
      <c r="E14" s="333"/>
      <c r="F14" s="333"/>
      <c r="G14" s="333"/>
      <c r="H14" s="333"/>
      <c r="I14" s="333"/>
      <c r="J14" s="333"/>
      <c r="K14" s="333"/>
      <c r="L14" s="333"/>
      <c r="M14" s="333"/>
      <c r="N14" s="333"/>
      <c r="O14" s="333"/>
      <c r="P14" s="333"/>
      <c r="Q14" s="333"/>
      <c r="R14" s="333"/>
      <c r="S14" s="333"/>
      <c r="T14" s="333"/>
      <c r="U14" s="333"/>
      <c r="V14" s="333"/>
      <c r="W14" s="333"/>
      <c r="X14" s="333"/>
      <c r="Y14" s="264"/>
      <c r="Z14" s="559"/>
      <c r="AA14" s="253"/>
      <c r="AB14" s="253"/>
      <c r="AC14" s="253"/>
      <c r="AD14" s="253"/>
      <c r="AE14" s="253"/>
      <c r="AF14" s="253"/>
      <c r="AG14" s="253"/>
      <c r="AH14" s="253"/>
      <c r="AI14" s="253"/>
      <c r="AJ14" s="253"/>
      <c r="AK14" s="266"/>
      <c r="BK14" s="956"/>
    </row>
    <row r="15" spans="1:63" ht="14.1" customHeight="1">
      <c r="A15" s="245"/>
      <c r="B15" s="557">
        <v>2</v>
      </c>
      <c r="C15" s="1825" t="s">
        <v>448</v>
      </c>
      <c r="D15" s="1825"/>
      <c r="E15" s="1825"/>
      <c r="F15" s="1825"/>
      <c r="G15" s="1825"/>
      <c r="H15" s="1825"/>
      <c r="I15" s="1825"/>
      <c r="J15" s="1825"/>
      <c r="K15" s="1825"/>
      <c r="L15" s="1825"/>
      <c r="M15" s="1825"/>
      <c r="N15" s="1825"/>
      <c r="O15" s="1825"/>
      <c r="P15" s="1825"/>
      <c r="Q15" s="1825"/>
      <c r="R15" s="1825"/>
      <c r="S15" s="1825"/>
      <c r="T15" s="1825"/>
      <c r="U15" s="1825"/>
      <c r="V15" s="1825"/>
      <c r="W15" s="1825"/>
      <c r="X15" s="1825"/>
      <c r="Y15" s="241"/>
      <c r="Z15" s="559"/>
      <c r="AA15" s="253"/>
      <c r="AB15" s="253"/>
      <c r="AC15" s="253"/>
      <c r="AD15" s="253"/>
      <c r="AE15" s="253"/>
      <c r="AF15" s="253"/>
      <c r="AG15" s="253"/>
      <c r="AH15" s="253"/>
      <c r="AI15" s="253"/>
      <c r="AJ15" s="253"/>
      <c r="AK15" s="957"/>
    </row>
    <row r="16" spans="1:63" ht="14.1" customHeight="1">
      <c r="A16" s="245"/>
      <c r="B16" s="1630" t="s">
        <v>451</v>
      </c>
      <c r="C16" s="1651"/>
      <c r="D16" s="1635" t="s">
        <v>1240</v>
      </c>
      <c r="E16" s="1635"/>
      <c r="F16" s="1635"/>
      <c r="G16" s="1635"/>
      <c r="H16" s="1635"/>
      <c r="I16" s="1635"/>
      <c r="J16" s="1635"/>
      <c r="K16" s="1635"/>
      <c r="L16" s="1635"/>
      <c r="M16" s="1635"/>
      <c r="N16" s="1635"/>
      <c r="O16" s="1635"/>
      <c r="P16" s="1635"/>
      <c r="Q16" s="1635"/>
      <c r="R16" s="1635"/>
      <c r="S16" s="1635"/>
      <c r="T16" s="1635"/>
      <c r="U16" s="1635"/>
      <c r="V16" s="1635"/>
      <c r="W16" s="1635"/>
      <c r="X16" s="1635"/>
      <c r="Y16" s="1635"/>
      <c r="Z16" s="560"/>
      <c r="AA16" s="385" t="s">
        <v>124</v>
      </c>
      <c r="AB16" s="1683" t="s">
        <v>1506</v>
      </c>
      <c r="AC16" s="1683"/>
      <c r="AD16" s="1683"/>
      <c r="AE16" s="1683"/>
      <c r="AF16" s="1683"/>
      <c r="AG16" s="1683"/>
      <c r="AH16" s="1683"/>
      <c r="AI16" s="1683"/>
      <c r="AJ16" s="1683"/>
      <c r="AK16" s="266"/>
    </row>
    <row r="17" spans="1:77" ht="5.0999999999999996" customHeight="1">
      <c r="A17" s="245"/>
      <c r="B17" s="14"/>
      <c r="C17" s="245"/>
      <c r="D17" s="959"/>
      <c r="E17" s="959"/>
      <c r="F17" s="959"/>
      <c r="G17" s="959"/>
      <c r="H17" s="959"/>
      <c r="I17" s="959"/>
      <c r="J17" s="959"/>
      <c r="K17" s="959"/>
      <c r="L17" s="959"/>
      <c r="M17" s="959"/>
      <c r="N17" s="959"/>
      <c r="O17" s="959"/>
      <c r="P17" s="959"/>
      <c r="Q17" s="959"/>
      <c r="R17" s="1779"/>
      <c r="S17" s="1779"/>
      <c r="T17" s="245"/>
      <c r="U17" s="1779"/>
      <c r="V17" s="1779"/>
      <c r="W17" s="245"/>
      <c r="X17" s="245"/>
      <c r="Y17" s="264"/>
      <c r="Z17" s="560"/>
      <c r="AA17" s="254"/>
      <c r="AB17" s="1683"/>
      <c r="AC17" s="1683"/>
      <c r="AD17" s="1683"/>
      <c r="AE17" s="1683"/>
      <c r="AF17" s="1683"/>
      <c r="AG17" s="1683"/>
      <c r="AH17" s="1683"/>
      <c r="AI17" s="1683"/>
      <c r="AJ17" s="1683"/>
      <c r="AK17" s="266"/>
    </row>
    <row r="18" spans="1:77" ht="14.1" customHeight="1">
      <c r="A18" s="245"/>
      <c r="B18" s="1630" t="s">
        <v>450</v>
      </c>
      <c r="C18" s="1651"/>
      <c r="D18" s="1632" t="s">
        <v>449</v>
      </c>
      <c r="E18" s="1632"/>
      <c r="F18" s="1632"/>
      <c r="G18" s="1632"/>
      <c r="H18" s="1632"/>
      <c r="I18" s="1632"/>
      <c r="J18" s="1632"/>
      <c r="K18" s="1632"/>
      <c r="L18" s="1632"/>
      <c r="M18" s="1632"/>
      <c r="N18" s="1632"/>
      <c r="O18" s="1632"/>
      <c r="P18" s="1632"/>
      <c r="Q18" s="1632"/>
      <c r="R18" s="1632"/>
      <c r="S18" s="1632"/>
      <c r="T18" s="1632"/>
      <c r="U18" s="1632"/>
      <c r="V18" s="1632"/>
      <c r="W18" s="1632"/>
      <c r="X18" s="1632"/>
      <c r="Y18" s="1632"/>
      <c r="Z18" s="560"/>
      <c r="AA18" s="385"/>
      <c r="AB18" s="1683"/>
      <c r="AC18" s="1683"/>
      <c r="AD18" s="1683"/>
      <c r="AE18" s="1683"/>
      <c r="AF18" s="1683"/>
      <c r="AG18" s="1683"/>
      <c r="AH18" s="1683"/>
      <c r="AI18" s="1683"/>
      <c r="AJ18" s="1683"/>
      <c r="AK18" s="266"/>
    </row>
    <row r="19" spans="1:77" ht="14.1" customHeight="1">
      <c r="A19" s="245"/>
      <c r="B19" s="14"/>
      <c r="C19" s="228" t="s">
        <v>36</v>
      </c>
      <c r="D19" s="1667" t="s">
        <v>1371</v>
      </c>
      <c r="E19" s="1667"/>
      <c r="F19" s="1667"/>
      <c r="G19" s="1667"/>
      <c r="H19" s="1667"/>
      <c r="I19" s="1667"/>
      <c r="J19" s="1667"/>
      <c r="K19" s="1667"/>
      <c r="L19" s="1667"/>
      <c r="M19" s="1667"/>
      <c r="N19" s="1667"/>
      <c r="O19" s="1667"/>
      <c r="P19" s="1667"/>
      <c r="Q19" s="1667"/>
      <c r="R19" s="1667"/>
      <c r="S19" s="1667"/>
      <c r="T19" s="1667"/>
      <c r="U19" s="1667"/>
      <c r="V19" s="1667"/>
      <c r="W19" s="1667"/>
      <c r="X19" s="1667"/>
      <c r="Y19" s="1667"/>
      <c r="Z19" s="1667"/>
      <c r="AA19" s="1667"/>
      <c r="AB19" s="1667"/>
      <c r="AC19" s="1667"/>
      <c r="AD19" s="1667"/>
      <c r="AE19" s="1667"/>
      <c r="AF19" s="1667"/>
      <c r="AG19" s="1667"/>
      <c r="AH19" s="1667"/>
      <c r="AI19" s="1667"/>
      <c r="AJ19" s="1667"/>
      <c r="AK19" s="13"/>
    </row>
    <row r="20" spans="1:77" s="566" customFormat="1" ht="27.75" customHeight="1">
      <c r="A20" s="561"/>
      <c r="B20" s="562"/>
      <c r="C20" s="1684" t="s">
        <v>7</v>
      </c>
      <c r="D20" s="1685"/>
      <c r="E20" s="1685"/>
      <c r="F20" s="1686"/>
      <c r="G20" s="1738" t="s">
        <v>32</v>
      </c>
      <c r="H20" s="1739"/>
      <c r="I20" s="1740"/>
      <c r="J20" s="1684" t="s">
        <v>790</v>
      </c>
      <c r="K20" s="1685"/>
      <c r="L20" s="1685"/>
      <c r="M20" s="960"/>
      <c r="N20" s="1739" t="s">
        <v>1507</v>
      </c>
      <c r="O20" s="1685"/>
      <c r="P20" s="1685"/>
      <c r="Q20" s="1685"/>
      <c r="R20" s="1685"/>
      <c r="S20" s="1685"/>
      <c r="T20" s="1685"/>
      <c r="U20" s="1685"/>
      <c r="V20" s="1685"/>
      <c r="W20" s="1685"/>
      <c r="X20" s="1685"/>
      <c r="Y20" s="1685"/>
      <c r="Z20" s="1685"/>
      <c r="AA20" s="1685"/>
      <c r="AB20" s="1685"/>
      <c r="AC20" s="1685"/>
      <c r="AD20" s="1685"/>
      <c r="AE20" s="1685"/>
      <c r="AF20" s="1685"/>
      <c r="AG20" s="1686"/>
      <c r="AH20" s="1684" t="s">
        <v>368</v>
      </c>
      <c r="AI20" s="1685"/>
      <c r="AJ20" s="1686"/>
      <c r="AK20" s="563"/>
      <c r="AL20" s="564"/>
      <c r="AM20" s="564"/>
      <c r="AN20" s="565"/>
    </row>
    <row r="21" spans="1:77" s="566" customFormat="1" ht="24" customHeight="1" thickBot="1">
      <c r="A21" s="561"/>
      <c r="B21" s="562"/>
      <c r="C21" s="1741" t="s">
        <v>1066</v>
      </c>
      <c r="D21" s="1744" t="s">
        <v>142</v>
      </c>
      <c r="E21" s="1745"/>
      <c r="F21" s="1746"/>
      <c r="G21" s="1664"/>
      <c r="H21" s="1665"/>
      <c r="I21" s="1666"/>
      <c r="J21" s="1799"/>
      <c r="K21" s="1800"/>
      <c r="L21" s="1801"/>
      <c r="M21" s="962"/>
      <c r="N21" s="1802" t="s">
        <v>379</v>
      </c>
      <c r="O21" s="1802"/>
      <c r="P21" s="1802"/>
      <c r="Q21" s="1802"/>
      <c r="R21" s="1802"/>
      <c r="S21" s="1802"/>
      <c r="T21" s="1802"/>
      <c r="U21" s="1802"/>
      <c r="V21" s="1803"/>
      <c r="W21" s="1804"/>
      <c r="X21" s="1805">
        <v>3.3</v>
      </c>
      <c r="Y21" s="1805"/>
      <c r="Z21" s="1805"/>
      <c r="AA21" s="1805"/>
      <c r="AB21" s="1805"/>
      <c r="AC21" s="1806">
        <f>V21*X21</f>
        <v>0</v>
      </c>
      <c r="AD21" s="1806"/>
      <c r="AE21" s="1806"/>
      <c r="AF21" s="1807" t="s">
        <v>369</v>
      </c>
      <c r="AG21" s="1808"/>
      <c r="AH21" s="1826" t="str">
        <f>IF(V21&gt;0,IF(AC21&lt;=J21,"○","×"),"")</f>
        <v/>
      </c>
      <c r="AI21" s="1827"/>
      <c r="AJ21" s="1828"/>
      <c r="AK21" s="563"/>
      <c r="AL21" s="564"/>
      <c r="AM21" s="564"/>
      <c r="AN21" s="565"/>
    </row>
    <row r="22" spans="1:77" s="566" customFormat="1" ht="14.1" customHeight="1" thickBot="1">
      <c r="A22" s="561"/>
      <c r="B22" s="562"/>
      <c r="C22" s="1742"/>
      <c r="D22" s="1754" t="s">
        <v>375</v>
      </c>
      <c r="E22" s="1755"/>
      <c r="F22" s="1756"/>
      <c r="G22" s="1763"/>
      <c r="H22" s="1764"/>
      <c r="I22" s="1765"/>
      <c r="J22" s="1676"/>
      <c r="K22" s="1677"/>
      <c r="L22" s="1677"/>
      <c r="M22" s="963"/>
      <c r="N22" s="1681" t="s">
        <v>1239</v>
      </c>
      <c r="O22" s="1681"/>
      <c r="P22" s="1681"/>
      <c r="Q22" s="1681"/>
      <c r="R22" s="1681"/>
      <c r="S22" s="1681"/>
      <c r="T22" s="1681"/>
      <c r="U22" s="1681"/>
      <c r="V22" s="1682"/>
      <c r="W22" s="1682"/>
      <c r="X22" s="1842">
        <v>3.3</v>
      </c>
      <c r="Y22" s="1842"/>
      <c r="Z22" s="1842"/>
      <c r="AA22" s="1842"/>
      <c r="AB22" s="1842"/>
      <c r="AC22" s="1845">
        <f>V22*X22</f>
        <v>0</v>
      </c>
      <c r="AD22" s="1845"/>
      <c r="AE22" s="1845"/>
      <c r="AF22" s="1843" t="s">
        <v>143</v>
      </c>
      <c r="AG22" s="1844"/>
      <c r="AH22" s="1846" t="str">
        <f>IF(V22&gt;0,IF(AC22&lt;=J22,"○","×"),"")</f>
        <v/>
      </c>
      <c r="AI22" s="1847"/>
      <c r="AJ22" s="1848"/>
      <c r="AK22" s="563"/>
      <c r="AL22" s="564"/>
      <c r="AM22" s="564"/>
      <c r="AN22" s="565"/>
    </row>
    <row r="23" spans="1:77" s="566" customFormat="1" ht="14.1" customHeight="1">
      <c r="A23" s="561"/>
      <c r="B23" s="562"/>
      <c r="C23" s="1742"/>
      <c r="D23" s="1757"/>
      <c r="E23" s="1758"/>
      <c r="F23" s="1759"/>
      <c r="G23" s="1664"/>
      <c r="H23" s="1665"/>
      <c r="I23" s="1666"/>
      <c r="J23" s="1678"/>
      <c r="K23" s="1679"/>
      <c r="L23" s="1680"/>
      <c r="M23" s="964"/>
      <c r="N23" s="1849" t="s">
        <v>1067</v>
      </c>
      <c r="O23" s="1849"/>
      <c r="P23" s="1849"/>
      <c r="Q23" s="1849"/>
      <c r="R23" s="1849"/>
      <c r="S23" s="1849"/>
      <c r="T23" s="1849"/>
      <c r="U23" s="1849"/>
      <c r="V23" s="1850"/>
      <c r="W23" s="1850"/>
      <c r="X23" s="1841">
        <v>3.3</v>
      </c>
      <c r="Y23" s="1841"/>
      <c r="Z23" s="1841"/>
      <c r="AA23" s="1841"/>
      <c r="AB23" s="1841"/>
      <c r="AC23" s="1838">
        <f>V23*X23</f>
        <v>0</v>
      </c>
      <c r="AD23" s="1838"/>
      <c r="AE23" s="1838"/>
      <c r="AF23" s="1839" t="s">
        <v>143</v>
      </c>
      <c r="AG23" s="1840"/>
      <c r="AH23" s="1829" t="str">
        <f>IF(OR(V23&gt;0,V24&gt;0),IF(AC25&lt;=J22,"○","×"),"")</f>
        <v/>
      </c>
      <c r="AI23" s="1830"/>
      <c r="AJ23" s="1831"/>
      <c r="AK23" s="563"/>
      <c r="AL23" s="564"/>
      <c r="AM23" s="564"/>
      <c r="AN23" s="565"/>
    </row>
    <row r="24" spans="1:77" s="566" customFormat="1" ht="14.1" customHeight="1">
      <c r="A24" s="561"/>
      <c r="B24" s="562"/>
      <c r="C24" s="1742"/>
      <c r="D24" s="1757"/>
      <c r="E24" s="1758"/>
      <c r="F24" s="1759"/>
      <c r="G24" s="1664"/>
      <c r="H24" s="1665"/>
      <c r="I24" s="1666"/>
      <c r="J24" s="1678"/>
      <c r="K24" s="1679"/>
      <c r="L24" s="1680"/>
      <c r="M24" s="965"/>
      <c r="N24" s="1832" t="s">
        <v>1068</v>
      </c>
      <c r="O24" s="1832"/>
      <c r="P24" s="1832"/>
      <c r="Q24" s="1832"/>
      <c r="R24" s="1832"/>
      <c r="S24" s="1832"/>
      <c r="T24" s="1832"/>
      <c r="U24" s="1832"/>
      <c r="V24" s="1731"/>
      <c r="W24" s="1731"/>
      <c r="X24" s="1732">
        <v>1.98</v>
      </c>
      <c r="Y24" s="1732"/>
      <c r="Z24" s="1732"/>
      <c r="AA24" s="1732"/>
      <c r="AB24" s="1732"/>
      <c r="AC24" s="1833">
        <f>V24*X24</f>
        <v>0</v>
      </c>
      <c r="AD24" s="1833"/>
      <c r="AE24" s="1833"/>
      <c r="AF24" s="1834" t="s">
        <v>143</v>
      </c>
      <c r="AG24" s="1835"/>
      <c r="AH24" s="1829"/>
      <c r="AI24" s="1830"/>
      <c r="AJ24" s="1831"/>
      <c r="AK24" s="563"/>
      <c r="AL24" s="564"/>
      <c r="AM24" s="564"/>
      <c r="AN24" s="565"/>
      <c r="AQ24" s="567"/>
    </row>
    <row r="25" spans="1:77" s="566" customFormat="1" ht="14.1" customHeight="1">
      <c r="A25" s="561"/>
      <c r="B25" s="562"/>
      <c r="C25" s="1742"/>
      <c r="D25" s="1760"/>
      <c r="E25" s="1761"/>
      <c r="F25" s="1762"/>
      <c r="G25" s="1655"/>
      <c r="H25" s="1656"/>
      <c r="I25" s="1657"/>
      <c r="J25" s="1672"/>
      <c r="K25" s="1673"/>
      <c r="L25" s="1674"/>
      <c r="M25" s="964"/>
      <c r="N25" s="1836" t="s">
        <v>114</v>
      </c>
      <c r="O25" s="1836"/>
      <c r="P25" s="1836"/>
      <c r="Q25" s="1836"/>
      <c r="R25" s="1836"/>
      <c r="S25" s="1836"/>
      <c r="T25" s="1836"/>
      <c r="U25" s="568"/>
      <c r="V25" s="1837">
        <f>V23+V24</f>
        <v>0</v>
      </c>
      <c r="W25" s="1837"/>
      <c r="X25" s="1708" t="s">
        <v>108</v>
      </c>
      <c r="Y25" s="1708"/>
      <c r="Z25" s="1708"/>
      <c r="AA25" s="1708"/>
      <c r="AB25" s="1708"/>
      <c r="AC25" s="1838">
        <f>AC23+AC24</f>
        <v>0</v>
      </c>
      <c r="AD25" s="1838"/>
      <c r="AE25" s="1838"/>
      <c r="AF25" s="1839" t="s">
        <v>143</v>
      </c>
      <c r="AG25" s="1840"/>
      <c r="AH25" s="1725"/>
      <c r="AI25" s="1726"/>
      <c r="AJ25" s="1727"/>
      <c r="AK25" s="563"/>
      <c r="AL25" s="564"/>
      <c r="AM25" s="564"/>
      <c r="AN25" s="565"/>
    </row>
    <row r="26" spans="1:77" s="566" customFormat="1" ht="28.5" customHeight="1">
      <c r="A26" s="561"/>
      <c r="B26" s="562"/>
      <c r="C26" s="1743"/>
      <c r="D26" s="1747" t="s">
        <v>1069</v>
      </c>
      <c r="E26" s="1748"/>
      <c r="F26" s="1749"/>
      <c r="G26" s="1652">
        <f>COUNTA(G21:I25)</f>
        <v>0</v>
      </c>
      <c r="H26" s="1653"/>
      <c r="I26" s="1654"/>
      <c r="J26" s="1694">
        <f>SUM(J21:L25)</f>
        <v>0</v>
      </c>
      <c r="K26" s="1695"/>
      <c r="L26" s="1696"/>
      <c r="M26" s="1690"/>
      <c r="N26" s="1691"/>
      <c r="O26" s="1691"/>
      <c r="P26" s="1691"/>
      <c r="Q26" s="1691"/>
      <c r="R26" s="1691"/>
      <c r="S26" s="1691"/>
      <c r="T26" s="1691"/>
      <c r="U26" s="1691"/>
      <c r="V26" s="1692">
        <f>V21+V25</f>
        <v>0</v>
      </c>
      <c r="W26" s="1697"/>
      <c r="X26" s="1668" t="s">
        <v>108</v>
      </c>
      <c r="Y26" s="1668"/>
      <c r="Z26" s="1668"/>
      <c r="AA26" s="1668"/>
      <c r="AB26" s="1668"/>
      <c r="AC26" s="1693">
        <f>AC21+AC25</f>
        <v>0</v>
      </c>
      <c r="AD26" s="1693"/>
      <c r="AE26" s="1693"/>
      <c r="AF26" s="966" t="s">
        <v>369</v>
      </c>
      <c r="AG26" s="967"/>
      <c r="AH26" s="1669" t="s">
        <v>589</v>
      </c>
      <c r="AI26" s="1670"/>
      <c r="AJ26" s="1671"/>
      <c r="AK26" s="563"/>
      <c r="AL26" s="564"/>
      <c r="AM26" s="564"/>
      <c r="AN26" s="565"/>
    </row>
    <row r="27" spans="1:77" s="566" customFormat="1" ht="14.1" customHeight="1">
      <c r="A27" s="561"/>
      <c r="B27" s="562"/>
      <c r="C27" s="1741" t="s">
        <v>105</v>
      </c>
      <c r="D27" s="1744" t="s">
        <v>23</v>
      </c>
      <c r="E27" s="1745"/>
      <c r="F27" s="1746"/>
      <c r="G27" s="1655"/>
      <c r="H27" s="1656"/>
      <c r="I27" s="1657"/>
      <c r="J27" s="1672"/>
      <c r="K27" s="1673"/>
      <c r="L27" s="1674"/>
      <c r="M27" s="569" t="s">
        <v>1022</v>
      </c>
      <c r="N27" s="1704" t="s">
        <v>1070</v>
      </c>
      <c r="O27" s="1704"/>
      <c r="P27" s="1704"/>
      <c r="Q27" s="1704"/>
      <c r="R27" s="1704"/>
      <c r="S27" s="1704"/>
      <c r="T27" s="1704"/>
      <c r="U27" s="1704"/>
      <c r="V27" s="1675"/>
      <c r="W27" s="1675"/>
      <c r="X27" s="1708">
        <v>1.98</v>
      </c>
      <c r="Y27" s="1708"/>
      <c r="Z27" s="1708"/>
      <c r="AA27" s="1708"/>
      <c r="AB27" s="1708"/>
      <c r="AC27" s="1709">
        <f>V27*X27</f>
        <v>0</v>
      </c>
      <c r="AD27" s="1709"/>
      <c r="AE27" s="1709"/>
      <c r="AF27" s="968" t="s">
        <v>369</v>
      </c>
      <c r="AG27" s="969"/>
      <c r="AH27" s="1725" t="str">
        <f>IF(V27&gt;0,IF(AC27&lt;=J27,"○","×"),"")</f>
        <v/>
      </c>
      <c r="AI27" s="1726"/>
      <c r="AJ27" s="1727"/>
      <c r="AK27" s="563"/>
      <c r="AL27" s="564"/>
      <c r="AM27" s="564"/>
      <c r="AN27" s="565"/>
    </row>
    <row r="28" spans="1:77" s="566" customFormat="1" ht="14.1" customHeight="1">
      <c r="A28" s="561"/>
      <c r="B28" s="562"/>
      <c r="C28" s="1742"/>
      <c r="D28" s="1751" t="s">
        <v>24</v>
      </c>
      <c r="E28" s="1752"/>
      <c r="F28" s="1753"/>
      <c r="G28" s="1658"/>
      <c r="H28" s="1659"/>
      <c r="I28" s="1660"/>
      <c r="J28" s="1728"/>
      <c r="K28" s="1729"/>
      <c r="L28" s="1730"/>
      <c r="M28" s="570"/>
      <c r="N28" s="1705"/>
      <c r="O28" s="1705"/>
      <c r="P28" s="1705"/>
      <c r="Q28" s="1705"/>
      <c r="R28" s="1705"/>
      <c r="S28" s="1705"/>
      <c r="T28" s="1705"/>
      <c r="U28" s="1705"/>
      <c r="V28" s="1731"/>
      <c r="W28" s="1731"/>
      <c r="X28" s="1732">
        <v>1.98</v>
      </c>
      <c r="Y28" s="1732"/>
      <c r="Z28" s="1732"/>
      <c r="AA28" s="1732"/>
      <c r="AB28" s="1732"/>
      <c r="AC28" s="1733">
        <f>V28*X28</f>
        <v>0</v>
      </c>
      <c r="AD28" s="1733"/>
      <c r="AE28" s="1733"/>
      <c r="AF28" s="387" t="s">
        <v>369</v>
      </c>
      <c r="AG28" s="970"/>
      <c r="AH28" s="1734" t="str">
        <f>IF(V28&gt;0,IF(AC28&lt;=J28,"○","×"),"")</f>
        <v/>
      </c>
      <c r="AI28" s="1735"/>
      <c r="AJ28" s="1736"/>
      <c r="AK28" s="563"/>
      <c r="AL28" s="564"/>
      <c r="AM28" s="564"/>
      <c r="AN28" s="565"/>
    </row>
    <row r="29" spans="1:77" s="566" customFormat="1" ht="28.5" customHeight="1">
      <c r="A29" s="561"/>
      <c r="B29" s="562"/>
      <c r="C29" s="1743"/>
      <c r="D29" s="1750" t="s">
        <v>106</v>
      </c>
      <c r="E29" s="1670"/>
      <c r="F29" s="1671"/>
      <c r="G29" s="1661">
        <f>COUNTA(G27:I28)</f>
        <v>0</v>
      </c>
      <c r="H29" s="1662"/>
      <c r="I29" s="1663"/>
      <c r="J29" s="1698">
        <f>SUM(J27:L28)</f>
        <v>0</v>
      </c>
      <c r="K29" s="1699"/>
      <c r="L29" s="1700"/>
      <c r="M29" s="971"/>
      <c r="N29" s="972"/>
      <c r="O29" s="1701"/>
      <c r="P29" s="1701"/>
      <c r="Q29" s="1701"/>
      <c r="R29" s="1701"/>
      <c r="S29" s="1701"/>
      <c r="T29" s="1702" t="s">
        <v>106</v>
      </c>
      <c r="U29" s="1702"/>
      <c r="V29" s="1692">
        <f>SUM(V27:W28)</f>
        <v>0</v>
      </c>
      <c r="W29" s="1692"/>
      <c r="X29" s="1668" t="s">
        <v>108</v>
      </c>
      <c r="Y29" s="1668"/>
      <c r="Z29" s="1668"/>
      <c r="AA29" s="1668"/>
      <c r="AB29" s="1668"/>
      <c r="AC29" s="1693">
        <f>SUM(AC27:AE28)</f>
        <v>0</v>
      </c>
      <c r="AD29" s="1693"/>
      <c r="AE29" s="1693"/>
      <c r="AF29" s="973" t="s">
        <v>369</v>
      </c>
      <c r="AG29" s="967"/>
      <c r="AH29" s="1669" t="s">
        <v>589</v>
      </c>
      <c r="AI29" s="1670"/>
      <c r="AJ29" s="1671"/>
      <c r="AK29" s="563"/>
      <c r="AL29" s="564"/>
      <c r="AM29" s="564"/>
      <c r="AN29" s="565"/>
    </row>
    <row r="30" spans="1:77" s="566" customFormat="1" ht="28.5" customHeight="1">
      <c r="A30" s="561"/>
      <c r="B30" s="562"/>
      <c r="C30" s="1710" t="s">
        <v>8</v>
      </c>
      <c r="D30" s="1711"/>
      <c r="E30" s="1711"/>
      <c r="F30" s="1712"/>
      <c r="G30" s="1642"/>
      <c r="H30" s="1643"/>
      <c r="I30" s="1644"/>
      <c r="J30" s="1713"/>
      <c r="K30" s="1714"/>
      <c r="L30" s="1715"/>
      <c r="M30" s="571" t="s">
        <v>1022</v>
      </c>
      <c r="N30" s="1706" t="s">
        <v>1071</v>
      </c>
      <c r="O30" s="1706"/>
      <c r="P30" s="1706"/>
      <c r="Q30" s="1706"/>
      <c r="R30" s="1706"/>
      <c r="S30" s="1706"/>
      <c r="T30" s="1706"/>
      <c r="U30" s="1706"/>
      <c r="V30" s="1703">
        <f>V29+V24</f>
        <v>0</v>
      </c>
      <c r="W30" s="1703"/>
      <c r="X30" s="1732">
        <v>1.98</v>
      </c>
      <c r="Y30" s="1732"/>
      <c r="Z30" s="1732"/>
      <c r="AA30" s="1732"/>
      <c r="AB30" s="1732"/>
      <c r="AC30" s="1737">
        <f>V30*X30</f>
        <v>0</v>
      </c>
      <c r="AD30" s="1737"/>
      <c r="AE30" s="1737"/>
      <c r="AF30" s="961" t="s">
        <v>369</v>
      </c>
      <c r="AG30" s="974"/>
      <c r="AH30" s="1718" t="str">
        <f>IF(J30="","",IF(J30&gt;=0,IF(AC30&lt;=J30,"○","△"),""))</f>
        <v/>
      </c>
      <c r="AI30" s="1719"/>
      <c r="AJ30" s="1720"/>
      <c r="AK30" s="563"/>
      <c r="AL30" s="564"/>
      <c r="AM30" s="564"/>
      <c r="AN30" s="565"/>
    </row>
    <row r="31" spans="1:77" s="572" customFormat="1" ht="14.1" customHeight="1">
      <c r="B31" s="573"/>
      <c r="C31" s="1710" t="s">
        <v>26</v>
      </c>
      <c r="D31" s="1711"/>
      <c r="E31" s="1711"/>
      <c r="F31" s="1712"/>
      <c r="G31" s="1652">
        <f>SUM(G26+G29+G30)</f>
        <v>0</v>
      </c>
      <c r="H31" s="1653"/>
      <c r="I31" s="1654"/>
      <c r="J31" s="1721">
        <f>J26+J29+J30</f>
        <v>0</v>
      </c>
      <c r="K31" s="1722"/>
      <c r="L31" s="1723"/>
      <c r="M31" s="1687"/>
      <c r="N31" s="1688"/>
      <c r="O31" s="1688"/>
      <c r="P31" s="1688"/>
      <c r="Q31" s="1688"/>
      <c r="R31" s="1688"/>
      <c r="S31" s="1688"/>
      <c r="T31" s="1688"/>
      <c r="U31" s="1688"/>
      <c r="V31" s="1688"/>
      <c r="W31" s="1688"/>
      <c r="X31" s="1688"/>
      <c r="Y31" s="1688"/>
      <c r="Z31" s="1688"/>
      <c r="AA31" s="1688"/>
      <c r="AB31" s="1688"/>
      <c r="AC31" s="1688"/>
      <c r="AD31" s="1688"/>
      <c r="AE31" s="1688"/>
      <c r="AF31" s="1688"/>
      <c r="AG31" s="1689"/>
      <c r="AH31" s="1724" t="s">
        <v>589</v>
      </c>
      <c r="AI31" s="1724"/>
      <c r="AJ31" s="1724"/>
      <c r="AK31" s="574"/>
      <c r="AL31" s="575"/>
      <c r="AM31" s="575"/>
      <c r="AP31" s="566"/>
      <c r="AQ31" s="566"/>
      <c r="AR31" s="566"/>
      <c r="AS31" s="576"/>
      <c r="AT31" s="576"/>
      <c r="AU31" s="576"/>
      <c r="AV31" s="576"/>
      <c r="AW31" s="576"/>
      <c r="AX31" s="576"/>
      <c r="AY31" s="576"/>
      <c r="AZ31" s="576"/>
      <c r="BA31" s="576"/>
      <c r="BB31" s="576"/>
      <c r="BC31" s="576"/>
      <c r="BD31" s="576"/>
      <c r="BE31" s="566"/>
      <c r="BF31" s="566"/>
      <c r="BG31" s="566"/>
      <c r="BH31" s="566"/>
      <c r="BI31" s="566"/>
      <c r="BJ31" s="566"/>
      <c r="BK31" s="566"/>
      <c r="BL31" s="566"/>
      <c r="BM31" s="566"/>
      <c r="BN31" s="566"/>
      <c r="BO31" s="566"/>
      <c r="BP31" s="566"/>
      <c r="BQ31" s="566"/>
      <c r="BR31" s="566"/>
      <c r="BS31" s="566"/>
      <c r="BT31" s="566"/>
      <c r="BU31" s="566"/>
      <c r="BV31" s="566"/>
      <c r="BW31" s="566"/>
      <c r="BX31" s="566"/>
      <c r="BY31" s="566"/>
    </row>
    <row r="32" spans="1:77" s="572" customFormat="1" ht="28.5" customHeight="1">
      <c r="B32" s="573"/>
      <c r="C32" s="1684" t="s">
        <v>798</v>
      </c>
      <c r="D32" s="1685"/>
      <c r="E32" s="1685"/>
      <c r="F32" s="1685"/>
      <c r="G32" s="1685"/>
      <c r="H32" s="1685"/>
      <c r="I32" s="1686"/>
      <c r="J32" s="1713"/>
      <c r="K32" s="1714"/>
      <c r="L32" s="1715"/>
      <c r="M32" s="571" t="s">
        <v>1022</v>
      </c>
      <c r="N32" s="1706" t="s">
        <v>1071</v>
      </c>
      <c r="O32" s="1706"/>
      <c r="P32" s="1706"/>
      <c r="Q32" s="1706"/>
      <c r="R32" s="1706"/>
      <c r="S32" s="1706"/>
      <c r="T32" s="1706"/>
      <c r="U32" s="1706"/>
      <c r="V32" s="1716">
        <f>V29+V24</f>
        <v>0</v>
      </c>
      <c r="W32" s="1716"/>
      <c r="X32" s="1717">
        <v>3.3</v>
      </c>
      <c r="Y32" s="1717"/>
      <c r="Z32" s="1717"/>
      <c r="AA32" s="1717"/>
      <c r="AB32" s="1717"/>
      <c r="AC32" s="1707">
        <f>V32*X32</f>
        <v>0</v>
      </c>
      <c r="AD32" s="1707"/>
      <c r="AE32" s="1707"/>
      <c r="AF32" s="975" t="s">
        <v>369</v>
      </c>
      <c r="AG32" s="975"/>
      <c r="AH32" s="1718" t="str">
        <f>IF(J32="","",IF(J32&gt;=0,IF(AC32&lt;=J32,"○","×"),""))</f>
        <v/>
      </c>
      <c r="AI32" s="1719"/>
      <c r="AJ32" s="1720"/>
      <c r="AK32" s="577"/>
      <c r="AL32" s="578"/>
      <c r="AM32" s="578"/>
      <c r="AP32" s="566"/>
      <c r="AQ32" s="566"/>
      <c r="AR32" s="566"/>
      <c r="AS32" s="576"/>
      <c r="AT32" s="576"/>
      <c r="AU32" s="576"/>
      <c r="AV32" s="576"/>
      <c r="AW32" s="576"/>
      <c r="AX32" s="576"/>
      <c r="AY32" s="576"/>
      <c r="AZ32" s="576"/>
      <c r="BA32" s="576"/>
      <c r="BB32" s="576"/>
      <c r="BC32" s="576"/>
      <c r="BD32" s="576"/>
      <c r="BE32" s="566"/>
      <c r="BF32" s="566"/>
      <c r="BG32" s="566"/>
      <c r="BH32" s="566"/>
      <c r="BI32" s="566"/>
      <c r="BJ32" s="566"/>
      <c r="BK32" s="566"/>
      <c r="BL32" s="566"/>
      <c r="BM32" s="566"/>
      <c r="BN32" s="566"/>
      <c r="BO32" s="566"/>
      <c r="BP32" s="566"/>
      <c r="BQ32" s="566"/>
      <c r="BR32" s="566"/>
      <c r="BS32" s="566"/>
      <c r="BT32" s="566"/>
      <c r="BU32" s="566"/>
      <c r="BV32" s="566"/>
      <c r="BW32" s="566"/>
      <c r="BX32" s="566"/>
      <c r="BY32" s="566"/>
    </row>
    <row r="33" spans="2:41" s="581" customFormat="1" ht="3.75" customHeight="1">
      <c r="B33" s="579"/>
      <c r="C33" s="888"/>
      <c r="D33" s="1797"/>
      <c r="E33" s="1797"/>
      <c r="F33" s="1797"/>
      <c r="G33" s="1797"/>
      <c r="H33" s="1797"/>
      <c r="I33" s="1797"/>
      <c r="J33" s="1797"/>
      <c r="K33" s="1797"/>
      <c r="L33" s="1797"/>
      <c r="M33" s="1797"/>
      <c r="N33" s="1797"/>
      <c r="O33" s="1797"/>
      <c r="P33" s="1797"/>
      <c r="Q33" s="1797"/>
      <c r="R33" s="1797"/>
      <c r="S33" s="1797"/>
      <c r="T33" s="1797"/>
      <c r="U33" s="1797"/>
      <c r="V33" s="1797"/>
      <c r="W33" s="1797"/>
      <c r="X33" s="1797"/>
      <c r="Y33" s="1797"/>
      <c r="Z33" s="1797"/>
      <c r="AA33" s="1797"/>
      <c r="AB33" s="1797"/>
      <c r="AC33" s="1797"/>
      <c r="AD33" s="1797"/>
      <c r="AE33" s="1797"/>
      <c r="AF33" s="1797"/>
      <c r="AG33" s="1797"/>
      <c r="AH33" s="1797"/>
      <c r="AI33" s="1797"/>
      <c r="AJ33" s="1797"/>
      <c r="AK33" s="580"/>
    </row>
    <row r="34" spans="2:41" s="581" customFormat="1" ht="12" customHeight="1">
      <c r="B34" s="579"/>
      <c r="C34" s="228" t="s">
        <v>33</v>
      </c>
      <c r="D34" s="1798" t="s">
        <v>1241</v>
      </c>
      <c r="E34" s="1798"/>
      <c r="F34" s="1798"/>
      <c r="G34" s="1798"/>
      <c r="H34" s="1798"/>
      <c r="I34" s="1798"/>
      <c r="J34" s="1798"/>
      <c r="K34" s="1798"/>
      <c r="L34" s="1798"/>
      <c r="M34" s="1798"/>
      <c r="N34" s="1798"/>
      <c r="O34" s="1798"/>
      <c r="P34" s="1798"/>
      <c r="Q34" s="1798"/>
      <c r="R34" s="1798"/>
      <c r="S34" s="1798"/>
      <c r="T34" s="1798"/>
      <c r="U34" s="1798"/>
      <c r="V34" s="1798"/>
      <c r="W34" s="1798"/>
      <c r="X34" s="255"/>
      <c r="Y34" s="889"/>
      <c r="Z34" s="582"/>
      <c r="AA34" s="244" t="s">
        <v>466</v>
      </c>
      <c r="AB34" s="1683" t="s">
        <v>742</v>
      </c>
      <c r="AC34" s="1683"/>
      <c r="AD34" s="1683"/>
      <c r="AE34" s="1683"/>
      <c r="AF34" s="1683"/>
      <c r="AG34" s="1683"/>
      <c r="AH34" s="1683"/>
      <c r="AI34" s="1683"/>
      <c r="AJ34" s="1683"/>
      <c r="AK34" s="583"/>
    </row>
    <row r="35" spans="2:41" s="581" customFormat="1" ht="12" customHeight="1">
      <c r="B35" s="579"/>
      <c r="C35" s="888"/>
      <c r="D35" s="1635" t="s">
        <v>791</v>
      </c>
      <c r="E35" s="1635"/>
      <c r="F35" s="1635"/>
      <c r="G35" s="245"/>
      <c r="H35" s="48" t="s">
        <v>792</v>
      </c>
      <c r="I35" s="48" t="s">
        <v>124</v>
      </c>
      <c r="J35" s="48"/>
      <c r="K35" s="228" t="s">
        <v>793</v>
      </c>
      <c r="L35" s="245" t="s">
        <v>136</v>
      </c>
      <c r="M35" s="228" t="s">
        <v>124</v>
      </c>
      <c r="N35" s="1635" t="s">
        <v>588</v>
      </c>
      <c r="O35" s="1635"/>
      <c r="P35" s="1635"/>
      <c r="Q35" s="48" t="s">
        <v>113</v>
      </c>
      <c r="R35" s="245"/>
      <c r="S35" s="12" t="s">
        <v>792</v>
      </c>
      <c r="T35" s="48" t="s">
        <v>124</v>
      </c>
      <c r="U35" s="48"/>
      <c r="V35" s="245" t="s">
        <v>793</v>
      </c>
      <c r="W35" s="250" t="s">
        <v>136</v>
      </c>
      <c r="Y35" s="890"/>
      <c r="Z35" s="584"/>
      <c r="AA35" s="585"/>
      <c r="AB35" s="891"/>
      <c r="AC35" s="891"/>
      <c r="AD35" s="891"/>
      <c r="AE35" s="891"/>
      <c r="AF35" s="891"/>
      <c r="AG35" s="891"/>
      <c r="AH35" s="891"/>
      <c r="AI35" s="891"/>
      <c r="AJ35" s="891"/>
      <c r="AK35" s="583"/>
    </row>
    <row r="36" spans="2:41" s="581" customFormat="1" ht="12" customHeight="1">
      <c r="B36" s="579"/>
      <c r="C36" s="888"/>
      <c r="D36" s="1635" t="s">
        <v>794</v>
      </c>
      <c r="E36" s="1635"/>
      <c r="F36" s="1635"/>
      <c r="G36" s="245"/>
      <c r="H36" s="48" t="s">
        <v>533</v>
      </c>
      <c r="I36" s="48" t="s">
        <v>124</v>
      </c>
      <c r="J36" s="48"/>
      <c r="K36" s="228" t="s">
        <v>793</v>
      </c>
      <c r="L36" s="264" t="s">
        <v>136</v>
      </c>
      <c r="M36" s="228" t="s">
        <v>124</v>
      </c>
      <c r="N36" s="1632" t="s">
        <v>795</v>
      </c>
      <c r="O36" s="1632"/>
      <c r="P36" s="1632"/>
      <c r="Q36" s="48" t="s">
        <v>113</v>
      </c>
      <c r="R36" s="245"/>
      <c r="S36" s="12" t="s">
        <v>533</v>
      </c>
      <c r="T36" s="48" t="s">
        <v>124</v>
      </c>
      <c r="U36" s="48"/>
      <c r="V36" s="245" t="s">
        <v>793</v>
      </c>
      <c r="W36" s="250" t="s">
        <v>136</v>
      </c>
      <c r="Y36" s="889"/>
      <c r="Z36" s="582"/>
      <c r="AA36" s="976" t="s">
        <v>1696</v>
      </c>
      <c r="AK36" s="251"/>
    </row>
    <row r="37" spans="2:41" s="581" customFormat="1" ht="12" customHeight="1">
      <c r="B37" s="579"/>
      <c r="C37" s="888"/>
      <c r="D37" s="1635" t="s">
        <v>796</v>
      </c>
      <c r="E37" s="1635"/>
      <c r="F37" s="1635"/>
      <c r="G37" s="245"/>
      <c r="H37" s="48" t="s">
        <v>533</v>
      </c>
      <c r="I37" s="48" t="s">
        <v>124</v>
      </c>
      <c r="J37" s="48"/>
      <c r="K37" s="228" t="s">
        <v>793</v>
      </c>
      <c r="L37" s="264" t="s">
        <v>136</v>
      </c>
      <c r="N37" s="245"/>
      <c r="O37" s="245"/>
      <c r="P37" s="245"/>
      <c r="Q37" s="195"/>
      <c r="R37" s="195"/>
      <c r="S37" s="245"/>
      <c r="T37" s="12"/>
      <c r="U37" s="12"/>
      <c r="V37" s="48"/>
      <c r="W37" s="264"/>
      <c r="X37" s="250"/>
      <c r="Y37" s="890"/>
      <c r="Z37" s="586"/>
      <c r="AA37" s="585"/>
      <c r="AB37" s="885"/>
      <c r="AC37" s="885"/>
      <c r="AD37" s="885"/>
      <c r="AE37" s="885"/>
      <c r="AF37" s="885"/>
      <c r="AG37" s="885"/>
      <c r="AH37" s="885"/>
      <c r="AI37" s="885"/>
      <c r="AJ37" s="885"/>
      <c r="AK37" s="587"/>
    </row>
    <row r="38" spans="2:41" s="581" customFormat="1" ht="9" customHeight="1">
      <c r="B38" s="579"/>
      <c r="C38" s="888"/>
      <c r="D38" s="245"/>
      <c r="E38" s="245"/>
      <c r="F38" s="245"/>
      <c r="G38" s="245"/>
      <c r="H38" s="257"/>
      <c r="I38" s="257"/>
      <c r="J38" s="257"/>
      <c r="K38" s="257"/>
      <c r="L38" s="892"/>
      <c r="M38" s="152"/>
      <c r="N38" s="245"/>
      <c r="O38" s="245"/>
      <c r="P38" s="245"/>
      <c r="S38" s="245"/>
      <c r="T38" s="12"/>
      <c r="U38" s="12"/>
      <c r="V38" s="48"/>
      <c r="W38" s="152"/>
      <c r="X38" s="250"/>
      <c r="Y38" s="890"/>
      <c r="Z38" s="586"/>
      <c r="AA38" s="588"/>
      <c r="AB38" s="885"/>
      <c r="AC38" s="885"/>
      <c r="AD38" s="885"/>
      <c r="AE38" s="885"/>
      <c r="AF38" s="885"/>
      <c r="AG38" s="885"/>
      <c r="AH38" s="885"/>
      <c r="AI38" s="885"/>
      <c r="AJ38" s="885"/>
      <c r="AK38" s="587"/>
    </row>
    <row r="39" spans="2:41" s="581" customFormat="1" ht="12" customHeight="1">
      <c r="B39" s="579"/>
      <c r="C39" s="228" t="s">
        <v>39</v>
      </c>
      <c r="D39" s="1635" t="s">
        <v>452</v>
      </c>
      <c r="E39" s="1635"/>
      <c r="F39" s="1635"/>
      <c r="G39" s="1635"/>
      <c r="H39" s="1635"/>
      <c r="I39" s="1635"/>
      <c r="J39" s="1635"/>
      <c r="K39" s="1635"/>
      <c r="L39" s="1635"/>
      <c r="M39" s="1635"/>
      <c r="N39" s="1635"/>
      <c r="O39" s="1635"/>
      <c r="P39" s="1635"/>
      <c r="Q39" s="1635"/>
      <c r="R39" s="1635"/>
      <c r="S39" s="1635"/>
      <c r="T39" s="1635"/>
      <c r="U39" s="1635"/>
      <c r="V39" s="1635"/>
      <c r="W39" s="1635"/>
      <c r="X39" s="1635"/>
      <c r="Y39" s="1635"/>
      <c r="Z39" s="582"/>
      <c r="AA39" s="239" t="s">
        <v>15</v>
      </c>
      <c r="AB39" s="1638" t="s">
        <v>1508</v>
      </c>
      <c r="AC39" s="1638"/>
      <c r="AD39" s="1638"/>
      <c r="AE39" s="1638"/>
      <c r="AF39" s="1638"/>
      <c r="AG39" s="1638"/>
      <c r="AH39" s="1638"/>
      <c r="AI39" s="1638"/>
      <c r="AJ39" s="1638"/>
      <c r="AK39" s="159"/>
      <c r="AL39" s="253"/>
      <c r="AM39" s="589"/>
      <c r="AN39" s="589"/>
      <c r="AO39" s="589"/>
    </row>
    <row r="40" spans="2:41" s="581" customFormat="1" ht="12.95" customHeight="1">
      <c r="B40" s="579"/>
      <c r="C40" s="977"/>
      <c r="D40" s="977"/>
      <c r="E40" s="977"/>
      <c r="F40" s="977"/>
      <c r="G40" s="977"/>
      <c r="H40" s="977"/>
      <c r="I40" s="977"/>
      <c r="J40" s="977"/>
      <c r="K40" s="977"/>
      <c r="L40" s="977"/>
      <c r="M40" s="977"/>
      <c r="N40" s="977"/>
      <c r="O40" s="977"/>
      <c r="P40" s="977"/>
      <c r="Q40" s="977"/>
      <c r="R40" s="977"/>
      <c r="S40" s="977"/>
      <c r="T40" s="977"/>
      <c r="U40" s="977"/>
      <c r="V40" s="977"/>
      <c r="W40" s="977"/>
      <c r="X40" s="977"/>
      <c r="Y40" s="977"/>
      <c r="Z40" s="584"/>
      <c r="AA40" s="244"/>
      <c r="AB40" s="1638"/>
      <c r="AC40" s="1638"/>
      <c r="AD40" s="1638"/>
      <c r="AE40" s="1638"/>
      <c r="AF40" s="1638"/>
      <c r="AG40" s="1638"/>
      <c r="AH40" s="1638"/>
      <c r="AI40" s="1638"/>
      <c r="AJ40" s="1638"/>
      <c r="AK40" s="159"/>
      <c r="AL40" s="253"/>
      <c r="AM40" s="589"/>
      <c r="AN40" s="589"/>
      <c r="AO40" s="589"/>
    </row>
    <row r="41" spans="2:41" s="581" customFormat="1" ht="12" customHeight="1">
      <c r="B41" s="579"/>
      <c r="C41" s="228" t="s">
        <v>308</v>
      </c>
      <c r="D41" s="1632" t="s">
        <v>774</v>
      </c>
      <c r="E41" s="1632"/>
      <c r="F41" s="1632"/>
      <c r="G41" s="1632"/>
      <c r="H41" s="1632"/>
      <c r="I41" s="1632"/>
      <c r="J41" s="1632"/>
      <c r="K41" s="1632"/>
      <c r="L41" s="1632"/>
      <c r="M41" s="1632"/>
      <c r="N41" s="1632"/>
      <c r="O41" s="1632"/>
      <c r="P41" s="1632"/>
      <c r="Q41" s="1632"/>
      <c r="R41" s="1632"/>
      <c r="S41" s="1632"/>
      <c r="T41" s="1632"/>
      <c r="U41" s="1632"/>
      <c r="V41" s="1632"/>
      <c r="W41" s="1632"/>
      <c r="X41" s="1632"/>
      <c r="Y41" s="1632"/>
      <c r="Z41" s="12"/>
      <c r="AA41" s="239" t="s">
        <v>466</v>
      </c>
      <c r="AB41" s="1638" t="s">
        <v>799</v>
      </c>
      <c r="AC41" s="1638"/>
      <c r="AD41" s="1638"/>
      <c r="AE41" s="1638"/>
      <c r="AF41" s="1638"/>
      <c r="AG41" s="1638"/>
      <c r="AH41" s="1638"/>
      <c r="AI41" s="1638"/>
      <c r="AJ41" s="1638"/>
      <c r="AK41" s="159"/>
      <c r="AL41" s="253"/>
    </row>
    <row r="42" spans="2:41" s="581" customFormat="1" ht="12" customHeight="1">
      <c r="B42" s="579"/>
      <c r="C42" s="245"/>
      <c r="D42" s="228" t="s">
        <v>454</v>
      </c>
      <c r="E42" s="1632" t="s">
        <v>1026</v>
      </c>
      <c r="F42" s="1632"/>
      <c r="G42" s="1632"/>
      <c r="H42" s="1632"/>
      <c r="I42" s="1632"/>
      <c r="J42" s="1632"/>
      <c r="K42" s="1632"/>
      <c r="L42" s="1632"/>
      <c r="M42" s="1632"/>
      <c r="N42" s="1632"/>
      <c r="O42" s="1632"/>
      <c r="P42" s="1632"/>
      <c r="Q42" s="1632"/>
      <c r="R42" s="1632"/>
      <c r="S42" s="1632"/>
      <c r="T42" s="1632"/>
      <c r="U42" s="1632"/>
      <c r="V42" s="1632"/>
      <c r="W42" s="1632"/>
      <c r="X42" s="1632"/>
      <c r="Y42" s="1632"/>
      <c r="Z42" s="245"/>
      <c r="AA42" s="244"/>
      <c r="AB42" s="1638"/>
      <c r="AC42" s="1638"/>
      <c r="AD42" s="1638"/>
      <c r="AE42" s="1638"/>
      <c r="AF42" s="1638"/>
      <c r="AG42" s="1638"/>
      <c r="AH42" s="1638"/>
      <c r="AI42" s="1638"/>
      <c r="AJ42" s="1638"/>
      <c r="AK42" s="159"/>
      <c r="AL42" s="253"/>
    </row>
    <row r="43" spans="2:41" s="581" customFormat="1" ht="12" customHeight="1">
      <c r="B43" s="579"/>
      <c r="C43" s="245"/>
      <c r="D43" s="245"/>
      <c r="E43" s="245"/>
      <c r="F43" s="245"/>
      <c r="G43" s="245"/>
      <c r="H43" s="245"/>
      <c r="I43" s="245"/>
      <c r="J43" s="245"/>
      <c r="K43" s="245"/>
      <c r="L43" s="245"/>
      <c r="M43" s="245"/>
      <c r="N43" s="245"/>
      <c r="O43" s="245"/>
      <c r="P43" s="245"/>
      <c r="Q43" s="245"/>
      <c r="R43" s="245"/>
      <c r="S43" s="245"/>
      <c r="T43" s="245"/>
      <c r="U43" s="245"/>
      <c r="V43" s="245"/>
      <c r="W43" s="12"/>
      <c r="X43" s="12"/>
      <c r="Y43" s="12"/>
      <c r="Z43" s="12"/>
      <c r="AA43" s="1639" t="s">
        <v>383</v>
      </c>
      <c r="AB43" s="1640"/>
      <c r="AC43" s="1638" t="s">
        <v>1028</v>
      </c>
      <c r="AD43" s="1638"/>
      <c r="AE43" s="1638"/>
      <c r="AF43" s="1638"/>
      <c r="AG43" s="1638"/>
      <c r="AH43" s="1638"/>
      <c r="AI43" s="1638"/>
      <c r="AJ43" s="1638"/>
      <c r="AK43" s="159"/>
      <c r="AL43" s="253"/>
    </row>
    <row r="44" spans="2:41" s="581" customFormat="1" ht="12" customHeight="1">
      <c r="B44" s="579"/>
      <c r="C44" s="245"/>
      <c r="D44" s="228" t="s">
        <v>455</v>
      </c>
      <c r="E44" s="1641" t="s">
        <v>1025</v>
      </c>
      <c r="F44" s="1641"/>
      <c r="G44" s="1641"/>
      <c r="H44" s="1641"/>
      <c r="I44" s="1641"/>
      <c r="J44" s="1641"/>
      <c r="K44" s="1641"/>
      <c r="L44" s="1641"/>
      <c r="M44" s="1641"/>
      <c r="N44" s="1641"/>
      <c r="O44" s="1641"/>
      <c r="P44" s="1641"/>
      <c r="Q44" s="1641"/>
      <c r="R44" s="1641"/>
      <c r="S44" s="1641"/>
      <c r="T44" s="1641"/>
      <c r="U44" s="1641"/>
      <c r="V44" s="1641"/>
      <c r="W44" s="1641"/>
      <c r="X44" s="1641"/>
      <c r="Y44" s="1641"/>
      <c r="Z44" s="59"/>
      <c r="AA44" s="11"/>
      <c r="AB44" s="12"/>
      <c r="AC44" s="1638"/>
      <c r="AD44" s="1638"/>
      <c r="AE44" s="1638"/>
      <c r="AF44" s="1638"/>
      <c r="AG44" s="1638"/>
      <c r="AH44" s="1638"/>
      <c r="AI44" s="1638"/>
      <c r="AJ44" s="1638"/>
      <c r="AK44" s="159"/>
      <c r="AL44" s="253"/>
    </row>
    <row r="45" spans="2:41" s="581" customFormat="1" ht="12" customHeight="1">
      <c r="B45" s="579"/>
      <c r="C45" s="245"/>
      <c r="D45" s="228"/>
      <c r="E45" s="1641"/>
      <c r="F45" s="1641"/>
      <c r="G45" s="1641"/>
      <c r="H45" s="1641"/>
      <c r="I45" s="1641"/>
      <c r="J45" s="1641"/>
      <c r="K45" s="1641"/>
      <c r="L45" s="1641"/>
      <c r="M45" s="1641"/>
      <c r="N45" s="1641"/>
      <c r="O45" s="1641"/>
      <c r="P45" s="1641"/>
      <c r="Q45" s="1641"/>
      <c r="R45" s="1641"/>
      <c r="S45" s="1641"/>
      <c r="T45" s="1641"/>
      <c r="U45" s="1641"/>
      <c r="V45" s="1641"/>
      <c r="W45" s="1641"/>
      <c r="X45" s="1641"/>
      <c r="Y45" s="1641"/>
      <c r="Z45" s="59"/>
      <c r="AA45" s="1639" t="s">
        <v>1027</v>
      </c>
      <c r="AB45" s="1640"/>
      <c r="AC45" s="1638" t="s">
        <v>1029</v>
      </c>
      <c r="AD45" s="1638"/>
      <c r="AE45" s="1638"/>
      <c r="AF45" s="1638"/>
      <c r="AG45" s="1638"/>
      <c r="AH45" s="1638"/>
      <c r="AI45" s="1638"/>
      <c r="AJ45" s="1638"/>
      <c r="AK45" s="159"/>
      <c r="AL45" s="253"/>
    </row>
    <row r="46" spans="2:41" s="581" customFormat="1" ht="12" customHeight="1">
      <c r="B46" s="579"/>
      <c r="C46" s="245"/>
      <c r="D46" s="228"/>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245"/>
      <c r="AA46" s="244"/>
      <c r="AB46" s="4"/>
      <c r="AC46" s="1638"/>
      <c r="AD46" s="1638"/>
      <c r="AE46" s="1638"/>
      <c r="AF46" s="1638"/>
      <c r="AG46" s="1638"/>
      <c r="AH46" s="1638"/>
      <c r="AI46" s="1638"/>
      <c r="AJ46" s="1638"/>
      <c r="AK46" s="159"/>
      <c r="AL46" s="253"/>
    </row>
    <row r="47" spans="2:41" s="581" customFormat="1" ht="7.5" customHeight="1">
      <c r="B47" s="579"/>
      <c r="C47" s="245"/>
      <c r="D47" s="245"/>
      <c r="E47" s="245"/>
      <c r="F47" s="245"/>
      <c r="G47" s="245"/>
      <c r="H47" s="245"/>
      <c r="I47" s="245"/>
      <c r="J47" s="245"/>
      <c r="K47" s="245"/>
      <c r="L47" s="245"/>
      <c r="M47" s="245"/>
      <c r="N47" s="245"/>
      <c r="O47" s="245"/>
      <c r="P47" s="245"/>
      <c r="Q47" s="245"/>
      <c r="R47" s="245"/>
      <c r="S47" s="245"/>
      <c r="T47" s="245"/>
      <c r="U47" s="245"/>
      <c r="V47" s="245"/>
      <c r="W47" s="12"/>
      <c r="X47" s="12"/>
      <c r="Y47" s="12"/>
      <c r="Z47" s="12"/>
      <c r="AA47" s="978"/>
      <c r="AB47" s="891"/>
      <c r="AC47" s="891"/>
      <c r="AD47" s="891"/>
      <c r="AE47" s="891"/>
      <c r="AF47" s="891"/>
      <c r="AG47" s="891"/>
      <c r="AH47" s="891"/>
      <c r="AI47" s="891"/>
      <c r="AJ47" s="891"/>
      <c r="AK47" s="590"/>
    </row>
    <row r="48" spans="2:41" s="581" customFormat="1" ht="12" customHeight="1">
      <c r="B48" s="579"/>
      <c r="C48" s="228" t="s">
        <v>309</v>
      </c>
      <c r="D48" s="1632" t="s">
        <v>775</v>
      </c>
      <c r="E48" s="1632"/>
      <c r="F48" s="1632"/>
      <c r="G48" s="1632"/>
      <c r="H48" s="1632"/>
      <c r="I48" s="1632"/>
      <c r="J48" s="1632"/>
      <c r="K48" s="1632"/>
      <c r="L48" s="1632"/>
      <c r="M48" s="1632"/>
      <c r="N48" s="1632"/>
      <c r="O48" s="1632"/>
      <c r="P48" s="1632"/>
      <c r="Q48" s="1632"/>
      <c r="R48" s="1632"/>
      <c r="S48" s="1632"/>
      <c r="T48" s="1632"/>
      <c r="U48" s="1632"/>
      <c r="V48" s="1632"/>
      <c r="W48" s="1632"/>
      <c r="X48" s="1632"/>
      <c r="Y48" s="1632"/>
      <c r="Z48" s="12"/>
      <c r="AA48" s="1636" t="s">
        <v>1221</v>
      </c>
      <c r="AB48" s="1637"/>
      <c r="AC48" s="1638" t="s">
        <v>1222</v>
      </c>
      <c r="AD48" s="1638"/>
      <c r="AE48" s="1638"/>
      <c r="AF48" s="1638"/>
      <c r="AG48" s="1638"/>
      <c r="AH48" s="1638"/>
      <c r="AI48" s="1638"/>
      <c r="AJ48" s="1638"/>
      <c r="AK48" s="251"/>
    </row>
    <row r="49" spans="1:38" s="581" customFormat="1" ht="12" customHeight="1">
      <c r="B49" s="579"/>
      <c r="C49" s="245"/>
      <c r="D49" s="228" t="s">
        <v>454</v>
      </c>
      <c r="E49" s="1632" t="s">
        <v>456</v>
      </c>
      <c r="F49" s="1632"/>
      <c r="G49" s="1632"/>
      <c r="H49" s="1632"/>
      <c r="I49" s="1632"/>
      <c r="J49" s="1632"/>
      <c r="K49" s="1632"/>
      <c r="L49" s="1632"/>
      <c r="M49" s="1632"/>
      <c r="N49" s="1632"/>
      <c r="O49" s="1632"/>
      <c r="P49" s="1632"/>
      <c r="Q49" s="1632"/>
      <c r="R49" s="1632"/>
      <c r="S49" s="1632"/>
      <c r="T49" s="1632"/>
      <c r="U49" s="1632"/>
      <c r="V49" s="1632"/>
      <c r="W49" s="1632"/>
      <c r="X49" s="1632"/>
      <c r="Y49" s="1632"/>
      <c r="Z49" s="12"/>
      <c r="AA49" s="244"/>
      <c r="AB49" s="253"/>
      <c r="AC49" s="1638"/>
      <c r="AD49" s="1638"/>
      <c r="AE49" s="1638"/>
      <c r="AF49" s="1638"/>
      <c r="AG49" s="1638"/>
      <c r="AH49" s="1638"/>
      <c r="AI49" s="1638"/>
      <c r="AJ49" s="1638"/>
      <c r="AK49" s="251"/>
    </row>
    <row r="50" spans="1:38" s="581" customFormat="1" ht="9" customHeight="1">
      <c r="B50" s="579"/>
      <c r="C50" s="245"/>
      <c r="D50" s="245"/>
      <c r="E50" s="245"/>
      <c r="F50" s="245"/>
      <c r="G50" s="245"/>
      <c r="H50" s="245"/>
      <c r="I50" s="245"/>
      <c r="J50" s="245"/>
      <c r="K50" s="245"/>
      <c r="L50" s="245"/>
      <c r="M50" s="245"/>
      <c r="N50" s="245"/>
      <c r="O50" s="245"/>
      <c r="P50" s="245"/>
      <c r="Q50" s="245"/>
      <c r="R50" s="245"/>
      <c r="S50" s="245"/>
      <c r="T50" s="257"/>
      <c r="U50" s="257"/>
      <c r="V50" s="1"/>
      <c r="W50" s="263"/>
      <c r="X50" s="263"/>
      <c r="Y50" s="245"/>
      <c r="Z50" s="245"/>
      <c r="AA50" s="19"/>
      <c r="AB50" s="253"/>
      <c r="AC50" s="1638"/>
      <c r="AD50" s="1638"/>
      <c r="AE50" s="1638"/>
      <c r="AF50" s="1638"/>
      <c r="AG50" s="1638"/>
      <c r="AH50" s="1638"/>
      <c r="AI50" s="1638"/>
      <c r="AJ50" s="1638"/>
      <c r="AK50" s="251"/>
    </row>
    <row r="51" spans="1:38" s="581" customFormat="1" ht="12" customHeight="1">
      <c r="B51" s="579"/>
      <c r="C51" s="245"/>
      <c r="D51" s="228" t="s">
        <v>455</v>
      </c>
      <c r="E51" s="1641" t="s">
        <v>1034</v>
      </c>
      <c r="F51" s="1641"/>
      <c r="G51" s="1641"/>
      <c r="H51" s="1641"/>
      <c r="I51" s="1641"/>
      <c r="J51" s="1641"/>
      <c r="K51" s="1641"/>
      <c r="L51" s="1641"/>
      <c r="M51" s="1641"/>
      <c r="N51" s="1641"/>
      <c r="O51" s="1641"/>
      <c r="P51" s="1641"/>
      <c r="Q51" s="1641"/>
      <c r="R51" s="1641"/>
      <c r="S51" s="1641"/>
      <c r="T51" s="1641"/>
      <c r="U51" s="1641"/>
      <c r="V51" s="1641"/>
      <c r="W51" s="1641"/>
      <c r="X51" s="1641"/>
      <c r="Y51" s="1641"/>
      <c r="Z51" s="59"/>
      <c r="AA51" s="585"/>
      <c r="AC51" s="1638"/>
      <c r="AD51" s="1638"/>
      <c r="AE51" s="1638"/>
      <c r="AF51" s="1638"/>
      <c r="AG51" s="1638"/>
      <c r="AH51" s="1638"/>
      <c r="AI51" s="1638"/>
      <c r="AJ51" s="1638"/>
      <c r="AK51" s="251"/>
    </row>
    <row r="52" spans="1:38" s="581" customFormat="1" ht="9" customHeight="1">
      <c r="B52" s="579"/>
      <c r="C52" s="245"/>
      <c r="D52" s="245"/>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59"/>
      <c r="AA52" s="1636" t="s">
        <v>1223</v>
      </c>
      <c r="AB52" s="1637"/>
      <c r="AC52" s="1638" t="s">
        <v>1224</v>
      </c>
      <c r="AD52" s="1638"/>
      <c r="AE52" s="1638"/>
      <c r="AF52" s="1638"/>
      <c r="AG52" s="1638"/>
      <c r="AH52" s="1638"/>
      <c r="AI52" s="1638"/>
      <c r="AJ52" s="1638"/>
      <c r="AK52" s="251"/>
    </row>
    <row r="53" spans="1:38" s="581" customFormat="1" ht="12" customHeight="1">
      <c r="B53" s="579"/>
      <c r="C53" s="245"/>
      <c r="D53" s="245"/>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59"/>
      <c r="AA53" s="19"/>
      <c r="AB53" s="4"/>
      <c r="AC53" s="1638"/>
      <c r="AD53" s="1638"/>
      <c r="AE53" s="1638"/>
      <c r="AF53" s="1638"/>
      <c r="AG53" s="1638"/>
      <c r="AH53" s="1638"/>
      <c r="AI53" s="1638"/>
      <c r="AJ53" s="1638"/>
      <c r="AK53" s="153"/>
    </row>
    <row r="54" spans="1:38" s="581" customFormat="1" ht="12" customHeight="1">
      <c r="B54" s="579"/>
      <c r="C54" s="245"/>
      <c r="D54" s="245"/>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59"/>
      <c r="AA54" s="979"/>
      <c r="AB54" s="591"/>
      <c r="AC54" s="1638"/>
      <c r="AD54" s="1638"/>
      <c r="AE54" s="1638"/>
      <c r="AF54" s="1638"/>
      <c r="AG54" s="1638"/>
      <c r="AH54" s="1638"/>
      <c r="AI54" s="1638"/>
      <c r="AJ54" s="1638"/>
      <c r="AK54" s="153"/>
    </row>
    <row r="55" spans="1:38" s="581" customFormat="1" ht="6.75" customHeight="1">
      <c r="B55" s="579"/>
      <c r="C55" s="245"/>
      <c r="D55" s="245"/>
      <c r="E55" s="936"/>
      <c r="F55" s="936"/>
      <c r="G55" s="936"/>
      <c r="H55" s="936"/>
      <c r="I55" s="936"/>
      <c r="J55" s="936"/>
      <c r="K55" s="936"/>
      <c r="L55" s="936"/>
      <c r="M55" s="936"/>
      <c r="N55" s="936"/>
      <c r="O55" s="936"/>
      <c r="P55" s="936"/>
      <c r="Q55" s="936"/>
      <c r="R55" s="936"/>
      <c r="S55" s="936"/>
      <c r="T55" s="936"/>
      <c r="U55" s="936"/>
      <c r="V55" s="936"/>
      <c r="W55" s="936"/>
      <c r="X55" s="936"/>
      <c r="Y55" s="936"/>
      <c r="Z55" s="59"/>
      <c r="AA55" s="979"/>
      <c r="AB55" s="591"/>
      <c r="AC55" s="591"/>
      <c r="AD55" s="591"/>
      <c r="AE55" s="591"/>
      <c r="AF55" s="591"/>
      <c r="AG55" s="591"/>
      <c r="AH55" s="591"/>
      <c r="AI55" s="591"/>
      <c r="AJ55" s="591"/>
      <c r="AK55" s="153"/>
    </row>
    <row r="56" spans="1:38" s="581" customFormat="1" ht="12" customHeight="1">
      <c r="B56" s="1630" t="s">
        <v>445</v>
      </c>
      <c r="C56" s="1631"/>
      <c r="D56" s="1632" t="s">
        <v>460</v>
      </c>
      <c r="E56" s="1632"/>
      <c r="F56" s="1632"/>
      <c r="G56" s="1632"/>
      <c r="H56" s="1632"/>
      <c r="I56" s="1632"/>
      <c r="J56" s="1632"/>
      <c r="K56" s="1632"/>
      <c r="L56" s="1632"/>
      <c r="M56" s="1632"/>
      <c r="N56" s="1632"/>
      <c r="O56" s="1632"/>
      <c r="P56" s="1632"/>
      <c r="Q56" s="1632"/>
      <c r="R56" s="1632"/>
      <c r="S56" s="1632"/>
      <c r="T56" s="1632"/>
      <c r="U56" s="1632"/>
      <c r="V56" s="1632"/>
      <c r="W56" s="1632"/>
      <c r="X56" s="1632"/>
      <c r="Y56" s="1632"/>
      <c r="Z56" s="245"/>
      <c r="AA56" s="978"/>
      <c r="AB56" s="254"/>
      <c r="AC56" s="254"/>
      <c r="AD56" s="254"/>
      <c r="AE56" s="254"/>
      <c r="AF56" s="254"/>
      <c r="AG56" s="254"/>
      <c r="AH56" s="254"/>
      <c r="AI56" s="254"/>
      <c r="AJ56" s="254"/>
      <c r="AK56" s="592"/>
    </row>
    <row r="57" spans="1:38" ht="8.25" customHeight="1">
      <c r="A57" s="245"/>
      <c r="B57" s="14"/>
      <c r="C57" s="245"/>
      <c r="D57" s="245"/>
      <c r="E57" s="245"/>
      <c r="F57" s="245"/>
      <c r="G57" s="245"/>
      <c r="H57" s="245"/>
      <c r="I57" s="245"/>
      <c r="J57" s="245"/>
      <c r="K57" s="245"/>
      <c r="L57" s="245"/>
      <c r="M57" s="245"/>
      <c r="N57" s="245"/>
      <c r="O57" s="245"/>
      <c r="P57" s="245"/>
      <c r="Q57" s="245"/>
      <c r="R57" s="245"/>
      <c r="S57" s="245"/>
      <c r="T57" s="245"/>
      <c r="U57" s="245"/>
      <c r="V57" s="245"/>
      <c r="AA57" s="978"/>
      <c r="AB57" s="254"/>
      <c r="AC57" s="254"/>
      <c r="AD57" s="254"/>
      <c r="AE57" s="254"/>
      <c r="AF57" s="254"/>
      <c r="AG57" s="254"/>
      <c r="AH57" s="254"/>
      <c r="AI57" s="254"/>
      <c r="AJ57" s="254"/>
      <c r="AK57" s="592"/>
    </row>
    <row r="58" spans="1:38" ht="12" customHeight="1">
      <c r="A58" s="245"/>
      <c r="B58" s="1630" t="s">
        <v>462</v>
      </c>
      <c r="C58" s="1631"/>
      <c r="D58" s="1632" t="s">
        <v>461</v>
      </c>
      <c r="E58" s="1632"/>
      <c r="F58" s="1632"/>
      <c r="G58" s="1632"/>
      <c r="H58" s="1632"/>
      <c r="I58" s="1632"/>
      <c r="J58" s="1632"/>
      <c r="K58" s="1632"/>
      <c r="L58" s="1632"/>
      <c r="M58" s="1632"/>
      <c r="N58" s="1632"/>
      <c r="O58" s="1632"/>
      <c r="P58" s="1632"/>
      <c r="Q58" s="1632"/>
      <c r="R58" s="1632"/>
      <c r="S58" s="1632"/>
      <c r="T58" s="1632"/>
      <c r="U58" s="1632"/>
      <c r="V58" s="1632"/>
      <c r="W58" s="1632"/>
      <c r="X58" s="1632"/>
      <c r="Y58" s="1632"/>
      <c r="Z58" s="245"/>
      <c r="AA58" s="978"/>
      <c r="AK58" s="592"/>
    </row>
    <row r="59" spans="1:38" ht="12" customHeight="1">
      <c r="A59" s="245"/>
      <c r="B59" s="14"/>
      <c r="C59" s="245"/>
      <c r="D59" s="228" t="s">
        <v>464</v>
      </c>
      <c r="E59" s="1632" t="s">
        <v>463</v>
      </c>
      <c r="F59" s="1632"/>
      <c r="G59" s="1632"/>
      <c r="H59" s="1632"/>
      <c r="I59" s="1632"/>
      <c r="J59" s="1632"/>
      <c r="K59" s="1632"/>
      <c r="L59" s="1632"/>
      <c r="M59" s="1632"/>
      <c r="N59" s="1632"/>
      <c r="O59" s="1632"/>
      <c r="P59" s="1632"/>
      <c r="Q59" s="1632"/>
      <c r="R59" s="1632"/>
      <c r="S59" s="1632"/>
      <c r="T59" s="1632"/>
      <c r="U59" s="1632"/>
      <c r="V59" s="1632"/>
      <c r="W59" s="1632"/>
      <c r="X59" s="1632"/>
      <c r="Y59" s="1632"/>
      <c r="AA59" s="11"/>
      <c r="AK59" s="274"/>
    </row>
    <row r="60" spans="1:38" ht="14.1" customHeight="1">
      <c r="A60" s="245"/>
      <c r="B60" s="14"/>
      <c r="C60" s="245"/>
      <c r="D60" s="245"/>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59"/>
      <c r="AA60" s="11"/>
      <c r="AB60" s="254"/>
      <c r="AC60" s="254"/>
      <c r="AD60" s="254"/>
      <c r="AE60" s="254"/>
      <c r="AF60" s="254"/>
      <c r="AG60" s="254"/>
      <c r="AH60" s="254"/>
      <c r="AI60" s="254"/>
      <c r="AJ60" s="254"/>
      <c r="AK60" s="251"/>
      <c r="AL60" s="254"/>
    </row>
    <row r="61" spans="1:38" ht="9.9499999999999993" customHeight="1">
      <c r="A61" s="245"/>
      <c r="B61" s="17"/>
      <c r="E61" s="59"/>
      <c r="F61" s="59"/>
      <c r="G61" s="59"/>
      <c r="H61" s="59"/>
      <c r="I61" s="59"/>
      <c r="J61" s="59"/>
      <c r="K61" s="59"/>
      <c r="L61" s="59"/>
      <c r="M61" s="59"/>
      <c r="N61" s="59"/>
      <c r="O61" s="59"/>
      <c r="P61" s="59"/>
      <c r="Q61" s="59"/>
      <c r="R61" s="59"/>
      <c r="S61" s="59"/>
      <c r="T61" s="59"/>
      <c r="U61" s="59"/>
      <c r="V61" s="59"/>
      <c r="W61" s="59"/>
      <c r="X61" s="59"/>
      <c r="Y61" s="59"/>
      <c r="Z61" s="59"/>
      <c r="AA61" s="11"/>
      <c r="AK61" s="274"/>
    </row>
    <row r="62" spans="1:38" ht="13.5" customHeight="1">
      <c r="A62" s="245"/>
      <c r="B62" s="1630" t="s">
        <v>437</v>
      </c>
      <c r="C62" s="1631"/>
      <c r="D62" s="1632" t="s">
        <v>1647</v>
      </c>
      <c r="E62" s="1632"/>
      <c r="F62" s="1632"/>
      <c r="G62" s="1632"/>
      <c r="H62" s="1632"/>
      <c r="I62" s="1632"/>
      <c r="J62" s="1632"/>
      <c r="K62" s="1632"/>
      <c r="L62" s="1632"/>
      <c r="M62" s="1632"/>
      <c r="N62" s="1632"/>
      <c r="O62" s="1632"/>
      <c r="P62" s="1632"/>
      <c r="Q62" s="1632"/>
      <c r="R62" s="1632"/>
      <c r="S62" s="1632"/>
      <c r="T62" s="1632"/>
      <c r="U62" s="1632"/>
      <c r="V62" s="1632"/>
      <c r="W62" s="1632"/>
      <c r="X62" s="1632"/>
      <c r="Y62" s="1632"/>
      <c r="Z62" s="59"/>
      <c r="AA62" s="980"/>
      <c r="AK62" s="274"/>
    </row>
    <row r="63" spans="1:38" ht="13.5" customHeight="1">
      <c r="A63" s="245"/>
      <c r="B63" s="981"/>
      <c r="D63" s="12" t="s">
        <v>1648</v>
      </c>
      <c r="Z63" s="59"/>
      <c r="AA63" s="980"/>
      <c r="AK63" s="274"/>
    </row>
    <row r="64" spans="1:38" ht="13.5" customHeight="1">
      <c r="A64" s="245"/>
      <c r="B64" s="935"/>
      <c r="C64" s="228"/>
      <c r="D64" s="245"/>
      <c r="E64" s="245"/>
      <c r="F64" s="245"/>
      <c r="G64" s="245"/>
      <c r="H64" s="245"/>
      <c r="I64" s="245"/>
      <c r="J64" s="245"/>
      <c r="K64" s="245"/>
      <c r="L64" s="245"/>
      <c r="M64" s="245"/>
      <c r="N64" s="245"/>
      <c r="O64" s="245"/>
      <c r="P64" s="245"/>
      <c r="Q64" s="245"/>
      <c r="R64" s="245"/>
      <c r="S64" s="245"/>
      <c r="T64" s="245"/>
      <c r="U64" s="245"/>
      <c r="V64" s="245"/>
      <c r="W64" s="245"/>
      <c r="X64" s="245"/>
      <c r="Y64" s="245"/>
      <c r="Z64" s="59"/>
      <c r="AA64" s="980"/>
      <c r="AK64" s="274"/>
    </row>
    <row r="65" spans="1:38" ht="13.5" customHeight="1">
      <c r="A65" s="245"/>
      <c r="B65" s="935"/>
      <c r="C65" s="228"/>
      <c r="D65" s="245"/>
      <c r="E65" s="245"/>
      <c r="F65" s="245"/>
      <c r="G65" s="245"/>
      <c r="H65" s="245"/>
      <c r="I65" s="245"/>
      <c r="J65" s="245"/>
      <c r="K65" s="245"/>
      <c r="L65" s="245"/>
      <c r="M65" s="245"/>
      <c r="N65" s="245"/>
      <c r="O65" s="245"/>
      <c r="P65" s="245"/>
      <c r="Q65" s="245"/>
      <c r="R65" s="245"/>
      <c r="S65" s="245"/>
      <c r="T65" s="245"/>
      <c r="U65" s="245"/>
      <c r="V65" s="245"/>
      <c r="W65" s="245"/>
      <c r="X65" s="245"/>
      <c r="Y65" s="245"/>
      <c r="Z65" s="59"/>
      <c r="AA65" s="980"/>
      <c r="AK65" s="274"/>
    </row>
    <row r="66" spans="1:38" ht="13.5" customHeight="1">
      <c r="A66" s="245"/>
      <c r="B66" s="14"/>
      <c r="C66" s="245"/>
      <c r="D66" s="245"/>
      <c r="E66" s="982"/>
      <c r="F66" s="982"/>
      <c r="G66" s="982"/>
      <c r="H66" s="982"/>
      <c r="I66" s="982"/>
      <c r="J66" s="982"/>
      <c r="K66" s="982"/>
      <c r="L66" s="982"/>
      <c r="M66" s="982"/>
      <c r="N66" s="982"/>
      <c r="O66" s="982"/>
      <c r="P66" s="982"/>
      <c r="Q66" s="982"/>
      <c r="R66" s="982"/>
      <c r="S66" s="982"/>
      <c r="T66" s="982"/>
      <c r="U66" s="982"/>
      <c r="V66" s="982"/>
      <c r="W66" s="982"/>
      <c r="X66" s="982"/>
      <c r="Y66" s="982"/>
      <c r="Z66" s="59"/>
      <c r="AA66" s="980"/>
      <c r="AK66" s="274"/>
    </row>
    <row r="67" spans="1:38" ht="13.5" customHeight="1">
      <c r="A67" s="245"/>
      <c r="B67" s="14"/>
      <c r="C67" s="245"/>
      <c r="D67" s="245"/>
      <c r="E67" s="982"/>
      <c r="F67" s="982"/>
      <c r="G67" s="982"/>
      <c r="H67" s="982"/>
      <c r="I67" s="982"/>
      <c r="J67" s="982"/>
      <c r="K67" s="982"/>
      <c r="L67" s="982"/>
      <c r="M67" s="982"/>
      <c r="N67" s="982"/>
      <c r="O67" s="982"/>
      <c r="P67" s="982"/>
      <c r="Q67" s="982"/>
      <c r="R67" s="982"/>
      <c r="S67" s="982"/>
      <c r="T67" s="982"/>
      <c r="U67" s="982"/>
      <c r="V67" s="982"/>
      <c r="W67" s="982"/>
      <c r="X67" s="982"/>
      <c r="Y67" s="982"/>
      <c r="Z67" s="59"/>
      <c r="AA67" s="980"/>
      <c r="AK67" s="274"/>
    </row>
    <row r="68" spans="1:38" ht="6" customHeight="1">
      <c r="A68" s="245"/>
      <c r="B68" s="14"/>
      <c r="C68" s="245"/>
      <c r="D68" s="245"/>
      <c r="E68" s="982"/>
      <c r="F68" s="982"/>
      <c r="G68" s="982"/>
      <c r="H68" s="982"/>
      <c r="I68" s="982"/>
      <c r="J68" s="982"/>
      <c r="K68" s="982"/>
      <c r="L68" s="982"/>
      <c r="M68" s="982"/>
      <c r="N68" s="982"/>
      <c r="O68" s="982"/>
      <c r="P68" s="982"/>
      <c r="Q68" s="982"/>
      <c r="R68" s="982"/>
      <c r="S68" s="982"/>
      <c r="T68" s="982"/>
      <c r="U68" s="982"/>
      <c r="V68" s="982"/>
      <c r="W68" s="982"/>
      <c r="X68" s="982"/>
      <c r="Y68" s="982"/>
      <c r="Z68" s="59"/>
      <c r="AA68" s="980"/>
      <c r="AK68" s="274"/>
    </row>
    <row r="69" spans="1:38" ht="13.5" customHeight="1">
      <c r="A69" s="245"/>
      <c r="B69" s="14"/>
      <c r="D69" s="245" t="s">
        <v>1649</v>
      </c>
      <c r="E69" s="982"/>
      <c r="F69" s="982"/>
      <c r="G69" s="982"/>
      <c r="H69" s="982"/>
      <c r="I69" s="982"/>
      <c r="J69" s="982"/>
      <c r="K69" s="982"/>
      <c r="L69" s="982"/>
      <c r="M69" s="982"/>
      <c r="N69" s="982"/>
      <c r="O69" s="982"/>
      <c r="P69" s="982"/>
      <c r="Q69" s="982"/>
      <c r="R69" s="982"/>
      <c r="S69" s="982"/>
      <c r="T69" s="982"/>
      <c r="U69" s="982"/>
      <c r="V69" s="982"/>
      <c r="W69" s="982"/>
      <c r="X69" s="982"/>
      <c r="Y69" s="982"/>
      <c r="Z69" s="59"/>
      <c r="AA69" s="10" t="s">
        <v>124</v>
      </c>
      <c r="AB69" s="1633" t="s">
        <v>1650</v>
      </c>
      <c r="AC69" s="1633"/>
      <c r="AD69" s="1633"/>
      <c r="AE69" s="1633"/>
      <c r="AF69" s="1633"/>
      <c r="AG69" s="1633"/>
      <c r="AH69" s="1633"/>
      <c r="AI69" s="1633"/>
      <c r="AJ69" s="1633"/>
      <c r="AK69" s="274"/>
    </row>
    <row r="70" spans="1:38" ht="14.1" customHeight="1">
      <c r="A70" s="245"/>
      <c r="B70" s="14"/>
      <c r="C70" s="245"/>
      <c r="D70" s="245"/>
      <c r="E70" s="982"/>
      <c r="F70" s="982"/>
      <c r="G70" s="982"/>
      <c r="H70" s="982"/>
      <c r="I70" s="982"/>
      <c r="J70" s="982"/>
      <c r="K70" s="982"/>
      <c r="L70" s="982"/>
      <c r="M70" s="982"/>
      <c r="N70" s="982"/>
      <c r="O70" s="982"/>
      <c r="P70" s="982"/>
      <c r="Q70" s="982"/>
      <c r="R70" s="982"/>
      <c r="S70" s="982"/>
      <c r="T70" s="982"/>
      <c r="U70" s="982"/>
      <c r="V70" s="982"/>
      <c r="W70" s="982"/>
      <c r="X70" s="982"/>
      <c r="Y70" s="982"/>
      <c r="Z70" s="59"/>
      <c r="AA70" s="157"/>
      <c r="AB70" s="1633"/>
      <c r="AC70" s="1633"/>
      <c r="AD70" s="1633"/>
      <c r="AE70" s="1633"/>
      <c r="AF70" s="1633"/>
      <c r="AG70" s="1633"/>
      <c r="AH70" s="1633"/>
      <c r="AI70" s="1633"/>
      <c r="AJ70" s="1633"/>
      <c r="AK70" s="274"/>
    </row>
    <row r="71" spans="1:38" ht="6" customHeight="1">
      <c r="A71" s="245"/>
      <c r="B71" s="14"/>
      <c r="C71" s="245"/>
      <c r="D71" s="245"/>
      <c r="E71" s="982"/>
      <c r="F71" s="982"/>
      <c r="G71" s="982"/>
      <c r="H71" s="982"/>
      <c r="I71" s="982"/>
      <c r="J71" s="982"/>
      <c r="K71" s="982"/>
      <c r="L71" s="982"/>
      <c r="M71" s="982"/>
      <c r="N71" s="982"/>
      <c r="O71" s="982"/>
      <c r="P71" s="982"/>
      <c r="Q71" s="982"/>
      <c r="R71" s="982"/>
      <c r="S71" s="982"/>
      <c r="T71" s="982"/>
      <c r="U71" s="982"/>
      <c r="V71" s="982"/>
      <c r="W71" s="982"/>
      <c r="X71" s="982"/>
      <c r="Y71" s="982"/>
      <c r="Z71" s="59"/>
      <c r="AA71" s="978"/>
      <c r="AB71" s="1633"/>
      <c r="AC71" s="1633"/>
      <c r="AD71" s="1633"/>
      <c r="AE71" s="1633"/>
      <c r="AF71" s="1633"/>
      <c r="AG71" s="1633"/>
      <c r="AH71" s="1633"/>
      <c r="AI71" s="1633"/>
      <c r="AJ71" s="1633"/>
      <c r="AK71" s="274"/>
    </row>
    <row r="72" spans="1:38" ht="14.1" customHeight="1">
      <c r="A72" s="245"/>
      <c r="B72" s="14"/>
      <c r="D72" s="245" t="s">
        <v>1651</v>
      </c>
      <c r="E72" s="983"/>
      <c r="F72" s="983"/>
      <c r="G72" s="983"/>
      <c r="H72" s="983"/>
      <c r="I72" s="984"/>
      <c r="J72" s="1793" t="s">
        <v>834</v>
      </c>
      <c r="K72" s="1793"/>
      <c r="L72" s="1634"/>
      <c r="M72" s="1634"/>
      <c r="N72" s="983" t="s">
        <v>21</v>
      </c>
      <c r="O72" s="1634"/>
      <c r="P72" s="1634"/>
      <c r="Q72" s="983" t="s">
        <v>391</v>
      </c>
      <c r="R72" s="1634"/>
      <c r="S72" s="1634"/>
      <c r="T72" s="245" t="s">
        <v>122</v>
      </c>
      <c r="Y72" s="982"/>
      <c r="Z72" s="59"/>
      <c r="AA72" s="157" t="s">
        <v>124</v>
      </c>
      <c r="AB72" s="1633" t="s">
        <v>1652</v>
      </c>
      <c r="AC72" s="1633"/>
      <c r="AD72" s="1633"/>
      <c r="AE72" s="1633"/>
      <c r="AF72" s="1633"/>
      <c r="AG72" s="1633"/>
      <c r="AH72" s="1633"/>
      <c r="AI72" s="1633"/>
      <c r="AJ72" s="1633"/>
      <c r="AK72" s="274"/>
      <c r="AL72" s="887"/>
    </row>
    <row r="73" spans="1:38" ht="6" customHeight="1" thickBot="1">
      <c r="A73" s="245"/>
      <c r="B73" s="161"/>
      <c r="C73" s="8"/>
      <c r="D73" s="8"/>
      <c r="E73" s="985"/>
      <c r="F73" s="985"/>
      <c r="G73" s="985"/>
      <c r="H73" s="985"/>
      <c r="I73" s="985"/>
      <c r="J73" s="985"/>
      <c r="K73" s="985"/>
      <c r="L73" s="985"/>
      <c r="M73" s="985"/>
      <c r="N73" s="985"/>
      <c r="O73" s="985"/>
      <c r="P73" s="985"/>
      <c r="Q73" s="985"/>
      <c r="R73" s="985"/>
      <c r="S73" s="985"/>
      <c r="T73" s="985"/>
      <c r="U73" s="985"/>
      <c r="V73" s="985"/>
      <c r="W73" s="985"/>
      <c r="X73" s="985"/>
      <c r="Y73" s="985"/>
      <c r="Z73" s="985"/>
      <c r="AA73" s="162"/>
      <c r="AB73" s="8"/>
      <c r="AC73" s="8"/>
      <c r="AD73" s="8"/>
      <c r="AE73" s="8"/>
      <c r="AF73" s="8"/>
      <c r="AG73" s="8"/>
      <c r="AH73" s="8"/>
      <c r="AI73" s="8"/>
      <c r="AJ73" s="8"/>
      <c r="AK73" s="593"/>
    </row>
    <row r="74" spans="1:38">
      <c r="Z74" s="240"/>
      <c r="AA74" s="240"/>
      <c r="AB74" s="240"/>
      <c r="AC74" s="240"/>
      <c r="AD74" s="240"/>
      <c r="AE74" s="240"/>
      <c r="AF74" s="240"/>
      <c r="AG74" s="240"/>
      <c r="AH74" s="240"/>
      <c r="AI74" s="240"/>
      <c r="AJ74" s="240"/>
    </row>
    <row r="75" spans="1:38">
      <c r="AE75" s="240"/>
      <c r="AF75" s="240"/>
      <c r="AG75" s="240"/>
      <c r="AH75" s="240"/>
      <c r="AI75" s="240"/>
      <c r="AJ75" s="240"/>
    </row>
  </sheetData>
  <sheetProtection algorithmName="SHA-512" hashValue="gP37ObBbhoHPcquM7zZtyfQert5aN1Uty8DOgROh3MUJWBhB0M0iXk8AQRqIxbw8d713iiU09b+q8V/KgWo1kA==" saltValue="yOHMAxaDdA6Tj3YkN8X28g==" spinCount="100000" sheet="1" formatCells="0" formatColumns="0" formatRows="0" insertColumns="0" insertRows="0"/>
  <mergeCells count="184">
    <mergeCell ref="J72:K72"/>
    <mergeCell ref="L72:M72"/>
    <mergeCell ref="O72:P72"/>
    <mergeCell ref="AH21:AJ21"/>
    <mergeCell ref="AH23:AJ25"/>
    <mergeCell ref="N24:U24"/>
    <mergeCell ref="V24:W24"/>
    <mergeCell ref="X24:AB24"/>
    <mergeCell ref="AC24:AE24"/>
    <mergeCell ref="AF24:AG24"/>
    <mergeCell ref="N25:T25"/>
    <mergeCell ref="V25:W25"/>
    <mergeCell ref="X25:AB25"/>
    <mergeCell ref="AC25:AE25"/>
    <mergeCell ref="AF25:AG25"/>
    <mergeCell ref="X23:AB23"/>
    <mergeCell ref="AC23:AE23"/>
    <mergeCell ref="X22:AB22"/>
    <mergeCell ref="AF22:AG22"/>
    <mergeCell ref="AC22:AE22"/>
    <mergeCell ref="AH22:AJ22"/>
    <mergeCell ref="N23:U23"/>
    <mergeCell ref="V23:W23"/>
    <mergeCell ref="AF23:AG23"/>
    <mergeCell ref="B16:C16"/>
    <mergeCell ref="P13:Q13"/>
    <mergeCell ref="L13:M13"/>
    <mergeCell ref="N13:O13"/>
    <mergeCell ref="R13:S13"/>
    <mergeCell ref="U17:V17"/>
    <mergeCell ref="H13:I13"/>
    <mergeCell ref="H12:I12"/>
    <mergeCell ref="F13:G13"/>
    <mergeCell ref="F12:G12"/>
    <mergeCell ref="J13:K13"/>
    <mergeCell ref="C13:E13"/>
    <mergeCell ref="C12:E12"/>
    <mergeCell ref="J12:K12"/>
    <mergeCell ref="R17:S17"/>
    <mergeCell ref="R12:S12"/>
    <mergeCell ref="L12:M12"/>
    <mergeCell ref="N12:O12"/>
    <mergeCell ref="C15:X15"/>
    <mergeCell ref="E60:Y60"/>
    <mergeCell ref="F7:G7"/>
    <mergeCell ref="I7:J7"/>
    <mergeCell ref="R8:S9"/>
    <mergeCell ref="P8:Q9"/>
    <mergeCell ref="D48:Y48"/>
    <mergeCell ref="D41:Y41"/>
    <mergeCell ref="J8:K9"/>
    <mergeCell ref="AC26:AE26"/>
    <mergeCell ref="N20:AG20"/>
    <mergeCell ref="P12:Q12"/>
    <mergeCell ref="D37:F37"/>
    <mergeCell ref="D33:AJ33"/>
    <mergeCell ref="D34:W34"/>
    <mergeCell ref="D35:F35"/>
    <mergeCell ref="J20:L20"/>
    <mergeCell ref="D36:F36"/>
    <mergeCell ref="AH20:AJ20"/>
    <mergeCell ref="J21:L21"/>
    <mergeCell ref="N21:U21"/>
    <mergeCell ref="V21:W21"/>
    <mergeCell ref="X21:AB21"/>
    <mergeCell ref="AC21:AE21"/>
    <mergeCell ref="AF21:AG21"/>
    <mergeCell ref="AA3:AK3"/>
    <mergeCell ref="B3:Z3"/>
    <mergeCell ref="A1:AK1"/>
    <mergeCell ref="B6:C6"/>
    <mergeCell ref="P10:Q11"/>
    <mergeCell ref="R10:S11"/>
    <mergeCell ref="L10:M11"/>
    <mergeCell ref="N10:O11"/>
    <mergeCell ref="D7:E7"/>
    <mergeCell ref="L8:M9"/>
    <mergeCell ref="L7:O7"/>
    <mergeCell ref="H10:I11"/>
    <mergeCell ref="F10:G11"/>
    <mergeCell ref="H8:I9"/>
    <mergeCell ref="N8:O9"/>
    <mergeCell ref="J10:K11"/>
    <mergeCell ref="C10:E11"/>
    <mergeCell ref="F8:G9"/>
    <mergeCell ref="AB6:AJ8"/>
    <mergeCell ref="C4:Y4"/>
    <mergeCell ref="G20:I20"/>
    <mergeCell ref="C20:F20"/>
    <mergeCell ref="C21:C26"/>
    <mergeCell ref="D21:F21"/>
    <mergeCell ref="D26:F26"/>
    <mergeCell ref="C27:C29"/>
    <mergeCell ref="D29:F29"/>
    <mergeCell ref="D28:F28"/>
    <mergeCell ref="D27:F27"/>
    <mergeCell ref="D22:F25"/>
    <mergeCell ref="G22:I25"/>
    <mergeCell ref="AH29:AJ29"/>
    <mergeCell ref="AC32:AE32"/>
    <mergeCell ref="N32:U32"/>
    <mergeCell ref="X27:AB27"/>
    <mergeCell ref="AC27:AE27"/>
    <mergeCell ref="AB34:AJ34"/>
    <mergeCell ref="C31:F31"/>
    <mergeCell ref="C30:F30"/>
    <mergeCell ref="J32:L32"/>
    <mergeCell ref="V32:W32"/>
    <mergeCell ref="X32:AB32"/>
    <mergeCell ref="AH32:AJ32"/>
    <mergeCell ref="J30:L30"/>
    <mergeCell ref="J31:L31"/>
    <mergeCell ref="AH31:AJ31"/>
    <mergeCell ref="AH27:AJ27"/>
    <mergeCell ref="J28:L28"/>
    <mergeCell ref="V28:W28"/>
    <mergeCell ref="X28:AB28"/>
    <mergeCell ref="AC28:AE28"/>
    <mergeCell ref="AH28:AJ28"/>
    <mergeCell ref="X30:AB30"/>
    <mergeCell ref="AC30:AE30"/>
    <mergeCell ref="AH30:AJ30"/>
    <mergeCell ref="C32:I32"/>
    <mergeCell ref="M31:AG31"/>
    <mergeCell ref="M26:U26"/>
    <mergeCell ref="V29:W29"/>
    <mergeCell ref="X29:AB29"/>
    <mergeCell ref="AC29:AE29"/>
    <mergeCell ref="J26:L26"/>
    <mergeCell ref="V26:W26"/>
    <mergeCell ref="J29:L29"/>
    <mergeCell ref="O29:S29"/>
    <mergeCell ref="T29:U29"/>
    <mergeCell ref="V30:W30"/>
    <mergeCell ref="N27:U28"/>
    <mergeCell ref="N30:U30"/>
    <mergeCell ref="B58:C58"/>
    <mergeCell ref="B56:C56"/>
    <mergeCell ref="N36:P36"/>
    <mergeCell ref="N35:P35"/>
    <mergeCell ref="C8:E9"/>
    <mergeCell ref="B18:C18"/>
    <mergeCell ref="G26:I26"/>
    <mergeCell ref="G27:I27"/>
    <mergeCell ref="G28:I28"/>
    <mergeCell ref="G29:I29"/>
    <mergeCell ref="G21:I21"/>
    <mergeCell ref="D19:AJ19"/>
    <mergeCell ref="X26:AB26"/>
    <mergeCell ref="AH26:AJ26"/>
    <mergeCell ref="J27:L27"/>
    <mergeCell ref="V27:W27"/>
    <mergeCell ref="J22:L25"/>
    <mergeCell ref="N22:U22"/>
    <mergeCell ref="V22:W22"/>
    <mergeCell ref="D58:Y58"/>
    <mergeCell ref="D56:Y56"/>
    <mergeCell ref="AA43:AB43"/>
    <mergeCell ref="AB16:AJ18"/>
    <mergeCell ref="G31:I31"/>
    <mergeCell ref="B62:C62"/>
    <mergeCell ref="D62:Y62"/>
    <mergeCell ref="AB69:AJ71"/>
    <mergeCell ref="R72:S72"/>
    <mergeCell ref="AB72:AJ72"/>
    <mergeCell ref="D18:Y18"/>
    <mergeCell ref="D16:Y16"/>
    <mergeCell ref="D6:Y6"/>
    <mergeCell ref="D39:Y39"/>
    <mergeCell ref="AA52:AB52"/>
    <mergeCell ref="AC52:AJ54"/>
    <mergeCell ref="E59:Y59"/>
    <mergeCell ref="AA45:AB45"/>
    <mergeCell ref="AB39:AJ40"/>
    <mergeCell ref="AB41:AJ42"/>
    <mergeCell ref="AC43:AJ44"/>
    <mergeCell ref="AC45:AJ46"/>
    <mergeCell ref="E42:Y42"/>
    <mergeCell ref="E49:Y49"/>
    <mergeCell ref="E51:Y54"/>
    <mergeCell ref="AA48:AB48"/>
    <mergeCell ref="AC48:AJ51"/>
    <mergeCell ref="G30:I30"/>
    <mergeCell ref="E44:Y46"/>
  </mergeCells>
  <phoneticPr fontId="4"/>
  <conditionalFormatting sqref="E60">
    <cfRule type="containsBlanks" dxfId="371" priority="1">
      <formula>LEN(TRIM(E60))=0</formula>
    </cfRule>
  </conditionalFormatting>
  <conditionalFormatting sqref="F10 H10 F12:F13 H12:H13">
    <cfRule type="containsBlanks" dxfId="370" priority="17">
      <formula>LEN(TRIM(F10))=0</formula>
    </cfRule>
  </conditionalFormatting>
  <conditionalFormatting sqref="F7:G7">
    <cfRule type="containsBlanks" dxfId="369" priority="23">
      <formula>LEN(TRIM(F7))=0</formula>
    </cfRule>
  </conditionalFormatting>
  <conditionalFormatting sqref="G21:L21 G22 J22 G27:L28 G30:L30 J32:L32">
    <cfRule type="containsBlanks" dxfId="368" priority="4">
      <formula>LEN(TRIM(G21))=0</formula>
    </cfRule>
  </conditionalFormatting>
  <conditionalFormatting sqref="I7">
    <cfRule type="containsBlanks" dxfId="367" priority="22">
      <formula>LEN(TRIM(I7))=0</formula>
    </cfRule>
  </conditionalFormatting>
  <conditionalFormatting sqref="J10:Q11 J12:J13">
    <cfRule type="containsBlanks" dxfId="366" priority="7">
      <formula>LEN(TRIM(J10))=0</formula>
    </cfRule>
  </conditionalFormatting>
  <conditionalFormatting sqref="V21:W21 V22 V23:W24">
    <cfRule type="containsBlanks" dxfId="365" priority="3">
      <formula>LEN(TRIM(V21))=0</formula>
    </cfRule>
  </conditionalFormatting>
  <conditionalFormatting sqref="V27:W28">
    <cfRule type="containsBlanks" dxfId="364" priority="21">
      <formula>LEN(TRIM(V27))=0</formula>
    </cfRule>
  </conditionalFormatting>
  <dataValidations count="8">
    <dataValidation type="list" imeMode="off" allowBlank="1" showInputMessage="1" sqref="I7:J7" xr:uid="{9625452D-5EB6-41A2-8375-5FB0E50767CB}">
      <formula1>"　,6,7,8,9,10,11,12,1,2,3,"</formula1>
    </dataValidation>
    <dataValidation type="list" imeMode="off" allowBlank="1" showInputMessage="1" sqref="F7:G7" xr:uid="{CFC474FC-96A2-4DC1-B0FE-DE4905331FAC}">
      <formula1>"　,6,7"</formula1>
    </dataValidation>
    <dataValidation type="custom" imeMode="off" allowBlank="1" showInputMessage="1" showErrorMessage="1" error="「,」（カンマ）ではなく「.」（小数点・ピリオド）を使用してください" sqref="J32:L32 J30:L30 J27:L28 J21:L25" xr:uid="{5B0B2AF0-A44C-4476-8B7E-3C20688881C3}">
      <formula1>ISERROR(SEARCH(",",J21))</formula1>
    </dataValidation>
    <dataValidation imeMode="off" allowBlank="1" showInputMessage="1" sqref="V21:W24 V27:W28" xr:uid="{94997D57-9068-4656-813F-5C5E5D09AAAC}"/>
    <dataValidation imeMode="off" allowBlank="1" showInputMessage="1" showErrorMessage="1" sqref="F10:Q13" xr:uid="{CBAA1FEC-1AB9-4518-929F-778B8B4511C3}"/>
    <dataValidation type="list" allowBlank="1" showInputMessage="1" showErrorMessage="1" sqref="R72" xr:uid="{053D21E6-81B0-42D6-BD08-4F3106AEE1DA}">
      <formula1>"1,２,３,４,５,６,７,８,９,10,11,12,13,14,15,16,17,18,19,20,21,22,23,24,25,26,27,28,29,30,31"</formula1>
    </dataValidation>
    <dataValidation type="list" allowBlank="1" showInputMessage="1" showErrorMessage="1" sqref="L72" xr:uid="{4A27E64F-0B4A-4F14-BBC2-49C609930E71}">
      <formula1>"元,２,３,４,５,６,７,８,９,10,11,12,13,14,15,16,17,18,19,20,21,22,23,24,25,26,27,28,29,30,31"</formula1>
    </dataValidation>
    <dataValidation type="list" allowBlank="1" showInputMessage="1" showErrorMessage="1" sqref="O72" xr:uid="{26AAFCDF-8FE6-4722-B367-5832F3E87D62}">
      <formula1>"1,２,３,４,５,６,７,８,９,10,11,12"</formula1>
    </dataValidation>
  </dataValidations>
  <printOptions horizontalCentered="1"/>
  <pageMargins left="0.70866141732283472" right="0.31496062992125984" top="0.39370078740157483" bottom="0.39370078740157483" header="0.51181102362204722" footer="0.31496062992125984"/>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61030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610313" r:id="rId6" name="Check Box 34">
              <controlPr defaultSize="0" autoFill="0" autoLine="0" autoPict="0">
                <anchor moveWithCells="1" sizeWithCells="1">
                  <from>
                    <xdr:col>6</xdr:col>
                    <xdr:colOff>28575</xdr:colOff>
                    <xdr:row>33</xdr:row>
                    <xdr:rowOff>123825</xdr:rowOff>
                  </from>
                  <to>
                    <xdr:col>8</xdr:col>
                    <xdr:colOff>47625</xdr:colOff>
                    <xdr:row>35</xdr:row>
                    <xdr:rowOff>28575</xdr:rowOff>
                  </to>
                </anchor>
              </controlPr>
            </control>
          </mc:Choice>
        </mc:AlternateContent>
        <mc:AlternateContent xmlns:mc="http://schemas.openxmlformats.org/markup-compatibility/2006">
          <mc:Choice Requires="x14">
            <control shapeId="610316" r:id="rId7" name="Check Box 12">
              <controlPr defaultSize="0" autoFill="0" autoLine="0" autoPict="0">
                <anchor moveWithCells="1" sizeWithCells="1">
                  <from>
                    <xdr:col>8</xdr:col>
                    <xdr:colOff>180975</xdr:colOff>
                    <xdr:row>33</xdr:row>
                    <xdr:rowOff>114300</xdr:rowOff>
                  </from>
                  <to>
                    <xdr:col>9</xdr:col>
                    <xdr:colOff>190500</xdr:colOff>
                    <xdr:row>35</xdr:row>
                    <xdr:rowOff>9525</xdr:rowOff>
                  </to>
                </anchor>
              </controlPr>
            </control>
          </mc:Choice>
        </mc:AlternateContent>
        <mc:AlternateContent xmlns:mc="http://schemas.openxmlformats.org/markup-compatibility/2006">
          <mc:Choice Requires="x14">
            <control shapeId="610319" r:id="rId8" name="Check Box 15">
              <controlPr defaultSize="0" autoFill="0" autoLine="0" autoPict="0">
                <anchor moveWithCells="1" sizeWithCells="1">
                  <from>
                    <xdr:col>6</xdr:col>
                    <xdr:colOff>28575</xdr:colOff>
                    <xdr:row>35</xdr:row>
                    <xdr:rowOff>133350</xdr:rowOff>
                  </from>
                  <to>
                    <xdr:col>8</xdr:col>
                    <xdr:colOff>47625</xdr:colOff>
                    <xdr:row>37</xdr:row>
                    <xdr:rowOff>38100</xdr:rowOff>
                  </to>
                </anchor>
              </controlPr>
            </control>
          </mc:Choice>
        </mc:AlternateContent>
        <mc:AlternateContent xmlns:mc="http://schemas.openxmlformats.org/markup-compatibility/2006">
          <mc:Choice Requires="x14">
            <control shapeId="610320" r:id="rId9" name="Check Box 16">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610321" r:id="rId10" name="Check Box 17">
              <controlPr defaultSize="0" autoFill="0" autoLine="0" autoPict="0">
                <anchor moveWithCells="1" sizeWithCells="1">
                  <from>
                    <xdr:col>8</xdr:col>
                    <xdr:colOff>180975</xdr:colOff>
                    <xdr:row>34</xdr:row>
                    <xdr:rowOff>123825</xdr:rowOff>
                  </from>
                  <to>
                    <xdr:col>12</xdr:col>
                    <xdr:colOff>0</xdr:colOff>
                    <xdr:row>36</xdr:row>
                    <xdr:rowOff>28575</xdr:rowOff>
                  </to>
                </anchor>
              </controlPr>
            </control>
          </mc:Choice>
        </mc:AlternateContent>
        <mc:AlternateContent xmlns:mc="http://schemas.openxmlformats.org/markup-compatibility/2006">
          <mc:Choice Requires="x14">
            <control shapeId="610322" r:id="rId11" name="Check Box 18">
              <controlPr defaultSize="0" autoFill="0" autoLine="0" autoPict="0">
                <anchor moveWithCells="1" sizeWithCells="1">
                  <from>
                    <xdr:col>8</xdr:col>
                    <xdr:colOff>180975</xdr:colOff>
                    <xdr:row>35</xdr:row>
                    <xdr:rowOff>133350</xdr:rowOff>
                  </from>
                  <to>
                    <xdr:col>12</xdr:col>
                    <xdr:colOff>0</xdr:colOff>
                    <xdr:row>37</xdr:row>
                    <xdr:rowOff>38100</xdr:rowOff>
                  </to>
                </anchor>
              </controlPr>
            </control>
          </mc:Choice>
        </mc:AlternateContent>
        <mc:AlternateContent xmlns:mc="http://schemas.openxmlformats.org/markup-compatibility/2006">
          <mc:Choice Requires="x14">
            <control shapeId="610317" r:id="rId12" name="Check Box 13">
              <controlPr defaultSize="0" autoFill="0" autoLine="0" autoPict="0">
                <anchor moveWithCells="1" sizeWithCells="1">
                  <from>
                    <xdr:col>17</xdr:col>
                    <xdr:colOff>0</xdr:colOff>
                    <xdr:row>33</xdr:row>
                    <xdr:rowOff>114300</xdr:rowOff>
                  </from>
                  <to>
                    <xdr:col>19</xdr:col>
                    <xdr:colOff>19050</xdr:colOff>
                    <xdr:row>35</xdr:row>
                    <xdr:rowOff>19050</xdr:rowOff>
                  </to>
                </anchor>
              </controlPr>
            </control>
          </mc:Choice>
        </mc:AlternateContent>
        <mc:AlternateContent xmlns:mc="http://schemas.openxmlformats.org/markup-compatibility/2006">
          <mc:Choice Requires="x14">
            <control shapeId="610318" r:id="rId13" name="Check Box 14">
              <controlPr defaultSize="0" autoFill="0" autoLine="0" autoPict="0">
                <anchor moveWithCells="1" sizeWithCells="1">
                  <from>
                    <xdr:col>19</xdr:col>
                    <xdr:colOff>190500</xdr:colOff>
                    <xdr:row>33</xdr:row>
                    <xdr:rowOff>114300</xdr:rowOff>
                  </from>
                  <to>
                    <xdr:col>22</xdr:col>
                    <xdr:colOff>9525</xdr:colOff>
                    <xdr:row>35</xdr:row>
                    <xdr:rowOff>19050</xdr:rowOff>
                  </to>
                </anchor>
              </controlPr>
            </control>
          </mc:Choice>
        </mc:AlternateContent>
        <mc:AlternateContent xmlns:mc="http://schemas.openxmlformats.org/markup-compatibility/2006">
          <mc:Choice Requires="x14">
            <control shapeId="610323" r:id="rId14" name="Check Box 19">
              <controlPr defaultSize="0" autoFill="0" autoLine="0" autoPict="0">
                <anchor moveWithCells="1" sizeWithCells="1">
                  <from>
                    <xdr:col>17</xdr:col>
                    <xdr:colOff>0</xdr:colOff>
                    <xdr:row>34</xdr:row>
                    <xdr:rowOff>123825</xdr:rowOff>
                  </from>
                  <to>
                    <xdr:col>19</xdr:col>
                    <xdr:colOff>19050</xdr:colOff>
                    <xdr:row>36</xdr:row>
                    <xdr:rowOff>28575</xdr:rowOff>
                  </to>
                </anchor>
              </controlPr>
            </control>
          </mc:Choice>
        </mc:AlternateContent>
        <mc:AlternateContent xmlns:mc="http://schemas.openxmlformats.org/markup-compatibility/2006">
          <mc:Choice Requires="x14">
            <control shapeId="610324" r:id="rId15" name="Check Box 20">
              <controlPr defaultSize="0" autoFill="0" autoLine="0" autoPict="0">
                <anchor moveWithCells="1" sizeWithCells="1">
                  <from>
                    <xdr:col>19</xdr:col>
                    <xdr:colOff>190500</xdr:colOff>
                    <xdr:row>34</xdr:row>
                    <xdr:rowOff>123825</xdr:rowOff>
                  </from>
                  <to>
                    <xdr:col>22</xdr:col>
                    <xdr:colOff>9525</xdr:colOff>
                    <xdr:row>36</xdr:row>
                    <xdr:rowOff>28575</xdr:rowOff>
                  </to>
                </anchor>
              </controlPr>
            </control>
          </mc:Choice>
        </mc:AlternateContent>
        <mc:AlternateContent xmlns:mc="http://schemas.openxmlformats.org/markup-compatibility/2006">
          <mc:Choice Requires="x14">
            <control shapeId="610367" r:id="rId16" name="Check Box 63">
              <controlPr defaultSize="0" autoFill="0" autoLine="0" autoPict="0">
                <anchor moveWithCells="1">
                  <from>
                    <xdr:col>18</xdr:col>
                    <xdr:colOff>76200</xdr:colOff>
                    <xdr:row>38</xdr:row>
                    <xdr:rowOff>0</xdr:rowOff>
                  </from>
                  <to>
                    <xdr:col>21</xdr:col>
                    <xdr:colOff>19050</xdr:colOff>
                    <xdr:row>39</xdr:row>
                    <xdr:rowOff>47625</xdr:rowOff>
                  </to>
                </anchor>
              </controlPr>
            </control>
          </mc:Choice>
        </mc:AlternateContent>
        <mc:AlternateContent xmlns:mc="http://schemas.openxmlformats.org/markup-compatibility/2006">
          <mc:Choice Requires="x14">
            <control shapeId="610368" r:id="rId17" name="Check Box 64">
              <controlPr defaultSize="0" autoFill="0" autoLine="0" autoPict="0">
                <anchor moveWithCells="1">
                  <from>
                    <xdr:col>21</xdr:col>
                    <xdr:colOff>76200</xdr:colOff>
                    <xdr:row>38</xdr:row>
                    <xdr:rowOff>0</xdr:rowOff>
                  </from>
                  <to>
                    <xdr:col>24</xdr:col>
                    <xdr:colOff>19050</xdr:colOff>
                    <xdr:row>39</xdr:row>
                    <xdr:rowOff>38100</xdr:rowOff>
                  </to>
                </anchor>
              </controlPr>
            </control>
          </mc:Choice>
        </mc:AlternateContent>
        <mc:AlternateContent xmlns:mc="http://schemas.openxmlformats.org/markup-compatibility/2006">
          <mc:Choice Requires="x14">
            <control shapeId="610369" r:id="rId18" name="Check Box 65">
              <controlPr defaultSize="0" autoFill="0" autoLine="0" autoPict="0">
                <anchor moveWithCells="1">
                  <from>
                    <xdr:col>18</xdr:col>
                    <xdr:colOff>76200</xdr:colOff>
                    <xdr:row>40</xdr:row>
                    <xdr:rowOff>123825</xdr:rowOff>
                  </from>
                  <to>
                    <xdr:col>21</xdr:col>
                    <xdr:colOff>28575</xdr:colOff>
                    <xdr:row>42</xdr:row>
                    <xdr:rowOff>28575</xdr:rowOff>
                  </to>
                </anchor>
              </controlPr>
            </control>
          </mc:Choice>
        </mc:AlternateContent>
        <mc:AlternateContent xmlns:mc="http://schemas.openxmlformats.org/markup-compatibility/2006">
          <mc:Choice Requires="x14">
            <control shapeId="610370" r:id="rId19" name="Check Box 66">
              <controlPr defaultSize="0" autoFill="0" autoLine="0" autoPict="0">
                <anchor moveWithCells="1">
                  <from>
                    <xdr:col>21</xdr:col>
                    <xdr:colOff>47625</xdr:colOff>
                    <xdr:row>40</xdr:row>
                    <xdr:rowOff>123825</xdr:rowOff>
                  </from>
                  <to>
                    <xdr:col>24</xdr:col>
                    <xdr:colOff>0</xdr:colOff>
                    <xdr:row>42</xdr:row>
                    <xdr:rowOff>19050</xdr:rowOff>
                  </to>
                </anchor>
              </controlPr>
            </control>
          </mc:Choice>
        </mc:AlternateContent>
        <mc:AlternateContent xmlns:mc="http://schemas.openxmlformats.org/markup-compatibility/2006">
          <mc:Choice Requires="x14">
            <control shapeId="610373" r:id="rId20" name="Check Box 69">
              <controlPr defaultSize="0" autoFill="0" autoLine="0" autoPict="0">
                <anchor moveWithCells="1">
                  <from>
                    <xdr:col>18</xdr:col>
                    <xdr:colOff>76200</xdr:colOff>
                    <xdr:row>48</xdr:row>
                    <xdr:rowOff>0</xdr:rowOff>
                  </from>
                  <to>
                    <xdr:col>21</xdr:col>
                    <xdr:colOff>28575</xdr:colOff>
                    <xdr:row>49</xdr:row>
                    <xdr:rowOff>0</xdr:rowOff>
                  </to>
                </anchor>
              </controlPr>
            </control>
          </mc:Choice>
        </mc:AlternateContent>
        <mc:AlternateContent xmlns:mc="http://schemas.openxmlformats.org/markup-compatibility/2006">
          <mc:Choice Requires="x14">
            <control shapeId="610374" r:id="rId21" name="Check Box 70">
              <controlPr defaultSize="0" autoFill="0" autoLine="0" autoPict="0">
                <anchor moveWithCells="1">
                  <from>
                    <xdr:col>21</xdr:col>
                    <xdr:colOff>47625</xdr:colOff>
                    <xdr:row>48</xdr:row>
                    <xdr:rowOff>0</xdr:rowOff>
                  </from>
                  <to>
                    <xdr:col>24</xdr:col>
                    <xdr:colOff>0</xdr:colOff>
                    <xdr:row>48</xdr:row>
                    <xdr:rowOff>142875</xdr:rowOff>
                  </to>
                </anchor>
              </controlPr>
            </control>
          </mc:Choice>
        </mc:AlternateContent>
        <mc:AlternateContent xmlns:mc="http://schemas.openxmlformats.org/markup-compatibility/2006">
          <mc:Choice Requires="x14">
            <control shapeId="610377" r:id="rId22" name="Check Box 73">
              <controlPr defaultSize="0" autoFill="0" autoLine="0" autoPict="0">
                <anchor moveWithCells="1">
                  <from>
                    <xdr:col>18</xdr:col>
                    <xdr:colOff>76200</xdr:colOff>
                    <xdr:row>52</xdr:row>
                    <xdr:rowOff>95250</xdr:rowOff>
                  </from>
                  <to>
                    <xdr:col>21</xdr:col>
                    <xdr:colOff>28575</xdr:colOff>
                    <xdr:row>53</xdr:row>
                    <xdr:rowOff>95250</xdr:rowOff>
                  </to>
                </anchor>
              </controlPr>
            </control>
          </mc:Choice>
        </mc:AlternateContent>
        <mc:AlternateContent xmlns:mc="http://schemas.openxmlformats.org/markup-compatibility/2006">
          <mc:Choice Requires="x14">
            <control shapeId="610378" r:id="rId23" name="Check Box 74">
              <controlPr defaultSize="0" autoFill="0" autoLine="0" autoPict="0">
                <anchor moveWithCells="1">
                  <from>
                    <xdr:col>21</xdr:col>
                    <xdr:colOff>47625</xdr:colOff>
                    <xdr:row>52</xdr:row>
                    <xdr:rowOff>95250</xdr:rowOff>
                  </from>
                  <to>
                    <xdr:col>24</xdr:col>
                    <xdr:colOff>0</xdr:colOff>
                    <xdr:row>53</xdr:row>
                    <xdr:rowOff>85725</xdr:rowOff>
                  </to>
                </anchor>
              </controlPr>
            </control>
          </mc:Choice>
        </mc:AlternateContent>
        <mc:AlternateContent xmlns:mc="http://schemas.openxmlformats.org/markup-compatibility/2006">
          <mc:Choice Requires="x14">
            <control shapeId="610381" r:id="rId24" name="Check Box 77">
              <controlPr defaultSize="0" autoFill="0" autoLine="0" autoPict="0">
                <anchor moveWithCells="1">
                  <from>
                    <xdr:col>18</xdr:col>
                    <xdr:colOff>76200</xdr:colOff>
                    <xdr:row>55</xdr:row>
                    <xdr:rowOff>0</xdr:rowOff>
                  </from>
                  <to>
                    <xdr:col>21</xdr:col>
                    <xdr:colOff>28575</xdr:colOff>
                    <xdr:row>56</xdr:row>
                    <xdr:rowOff>47625</xdr:rowOff>
                  </to>
                </anchor>
              </controlPr>
            </control>
          </mc:Choice>
        </mc:AlternateContent>
        <mc:AlternateContent xmlns:mc="http://schemas.openxmlformats.org/markup-compatibility/2006">
          <mc:Choice Requires="x14">
            <control shapeId="610382" r:id="rId25" name="Check Box 78">
              <controlPr defaultSize="0" autoFill="0" autoLine="0" autoPict="0">
                <anchor moveWithCells="1">
                  <from>
                    <xdr:col>21</xdr:col>
                    <xdr:colOff>47625</xdr:colOff>
                    <xdr:row>55</xdr:row>
                    <xdr:rowOff>0</xdr:rowOff>
                  </from>
                  <to>
                    <xdr:col>24</xdr:col>
                    <xdr:colOff>0</xdr:colOff>
                    <xdr:row>56</xdr:row>
                    <xdr:rowOff>38100</xdr:rowOff>
                  </to>
                </anchor>
              </controlPr>
            </control>
          </mc:Choice>
        </mc:AlternateContent>
        <mc:AlternateContent xmlns:mc="http://schemas.openxmlformats.org/markup-compatibility/2006">
          <mc:Choice Requires="x14">
            <control shapeId="610383" r:id="rId26" name="Check Box 79">
              <controlPr defaultSize="0" autoFill="0" autoLine="0" autoPict="0">
                <anchor moveWithCells="1">
                  <from>
                    <xdr:col>18</xdr:col>
                    <xdr:colOff>76200</xdr:colOff>
                    <xdr:row>57</xdr:row>
                    <xdr:rowOff>0</xdr:rowOff>
                  </from>
                  <to>
                    <xdr:col>21</xdr:col>
                    <xdr:colOff>28575</xdr:colOff>
                    <xdr:row>58</xdr:row>
                    <xdr:rowOff>28575</xdr:rowOff>
                  </to>
                </anchor>
              </controlPr>
            </control>
          </mc:Choice>
        </mc:AlternateContent>
        <mc:AlternateContent xmlns:mc="http://schemas.openxmlformats.org/markup-compatibility/2006">
          <mc:Choice Requires="x14">
            <control shapeId="610384" r:id="rId27" name="Check Box 80">
              <controlPr defaultSize="0" autoFill="0" autoLine="0" autoPict="0">
                <anchor moveWithCells="1">
                  <from>
                    <xdr:col>21</xdr:col>
                    <xdr:colOff>47625</xdr:colOff>
                    <xdr:row>57</xdr:row>
                    <xdr:rowOff>0</xdr:rowOff>
                  </from>
                  <to>
                    <xdr:col>24</xdr:col>
                    <xdr:colOff>0</xdr:colOff>
                    <xdr:row>58</xdr:row>
                    <xdr:rowOff>19050</xdr:rowOff>
                  </to>
                </anchor>
              </controlPr>
            </control>
          </mc:Choice>
        </mc:AlternateContent>
        <mc:AlternateContent xmlns:mc="http://schemas.openxmlformats.org/markup-compatibility/2006">
          <mc:Choice Requires="x14">
            <control shapeId="610385" r:id="rId28" name="Check Box 81">
              <controlPr defaultSize="0" autoFill="0" autoLine="0" autoPict="0">
                <anchor moveWithCells="1">
                  <from>
                    <xdr:col>18</xdr:col>
                    <xdr:colOff>76200</xdr:colOff>
                    <xdr:row>44</xdr:row>
                    <xdr:rowOff>38100</xdr:rowOff>
                  </from>
                  <to>
                    <xdr:col>21</xdr:col>
                    <xdr:colOff>19050</xdr:colOff>
                    <xdr:row>45</xdr:row>
                    <xdr:rowOff>85725</xdr:rowOff>
                  </to>
                </anchor>
              </controlPr>
            </control>
          </mc:Choice>
        </mc:AlternateContent>
        <mc:AlternateContent xmlns:mc="http://schemas.openxmlformats.org/markup-compatibility/2006">
          <mc:Choice Requires="x14">
            <control shapeId="610386" r:id="rId29" name="Check Box 82">
              <controlPr defaultSize="0" autoFill="0" autoLine="0" autoPict="0">
                <anchor moveWithCells="1">
                  <from>
                    <xdr:col>21</xdr:col>
                    <xdr:colOff>76200</xdr:colOff>
                    <xdr:row>44</xdr:row>
                    <xdr:rowOff>38100</xdr:rowOff>
                  </from>
                  <to>
                    <xdr:col>24</xdr:col>
                    <xdr:colOff>19050</xdr:colOff>
                    <xdr:row>45</xdr:row>
                    <xdr:rowOff>76200</xdr:rowOff>
                  </to>
                </anchor>
              </controlPr>
            </control>
          </mc:Choice>
        </mc:AlternateContent>
        <mc:AlternateContent xmlns:mc="http://schemas.openxmlformats.org/markup-compatibility/2006">
          <mc:Choice Requires="x14">
            <control shapeId="610387" r:id="rId30" name="Check Box 83">
              <controlPr defaultSize="0" autoPict="0">
                <anchor moveWithCells="1" sizeWithCells="1">
                  <from>
                    <xdr:col>3</xdr:col>
                    <xdr:colOff>95250</xdr:colOff>
                    <xdr:row>66</xdr:row>
                    <xdr:rowOff>9525</xdr:rowOff>
                  </from>
                  <to>
                    <xdr:col>15</xdr:col>
                    <xdr:colOff>171450</xdr:colOff>
                    <xdr:row>67</xdr:row>
                    <xdr:rowOff>57150</xdr:rowOff>
                  </to>
                </anchor>
              </controlPr>
            </control>
          </mc:Choice>
        </mc:AlternateContent>
        <mc:AlternateContent xmlns:mc="http://schemas.openxmlformats.org/markup-compatibility/2006">
          <mc:Choice Requires="x14">
            <control shapeId="610388" r:id="rId31" name="Check Box 33">
              <controlPr defaultSize="0" autoPict="0">
                <anchor moveWithCells="1" sizeWithCells="1">
                  <from>
                    <xdr:col>3</xdr:col>
                    <xdr:colOff>95250</xdr:colOff>
                    <xdr:row>62</xdr:row>
                    <xdr:rowOff>142875</xdr:rowOff>
                  </from>
                  <to>
                    <xdr:col>10</xdr:col>
                    <xdr:colOff>38100</xdr:colOff>
                    <xdr:row>64</xdr:row>
                    <xdr:rowOff>19050</xdr:rowOff>
                  </to>
                </anchor>
              </controlPr>
            </control>
          </mc:Choice>
        </mc:AlternateContent>
        <mc:AlternateContent xmlns:mc="http://schemas.openxmlformats.org/markup-compatibility/2006">
          <mc:Choice Requires="x14">
            <control shapeId="610389" r:id="rId32" name="Check Box 85">
              <controlPr defaultSize="0" autoPict="0">
                <anchor moveWithCells="1" sizeWithCells="1">
                  <from>
                    <xdr:col>3</xdr:col>
                    <xdr:colOff>95250</xdr:colOff>
                    <xdr:row>63</xdr:row>
                    <xdr:rowOff>114300</xdr:rowOff>
                  </from>
                  <to>
                    <xdr:col>6</xdr:col>
                    <xdr:colOff>152400</xdr:colOff>
                    <xdr:row>65</xdr:row>
                    <xdr:rowOff>57150</xdr:rowOff>
                  </to>
                </anchor>
              </controlPr>
            </control>
          </mc:Choice>
        </mc:AlternateContent>
        <mc:AlternateContent xmlns:mc="http://schemas.openxmlformats.org/markup-compatibility/2006">
          <mc:Choice Requires="x14">
            <control shapeId="610390" r:id="rId33" name="Check Box 86">
              <controlPr defaultSize="0" autoPict="0">
                <anchor moveWithCells="1" sizeWithCells="1">
                  <from>
                    <xdr:col>3</xdr:col>
                    <xdr:colOff>95250</xdr:colOff>
                    <xdr:row>65</xdr:row>
                    <xdr:rowOff>9525</xdr:rowOff>
                  </from>
                  <to>
                    <xdr:col>16</xdr:col>
                    <xdr:colOff>180975</xdr:colOff>
                    <xdr:row>66</xdr:row>
                    <xdr:rowOff>28575</xdr:rowOff>
                  </to>
                </anchor>
              </controlPr>
            </control>
          </mc:Choice>
        </mc:AlternateContent>
        <mc:AlternateContent xmlns:mc="http://schemas.openxmlformats.org/markup-compatibility/2006">
          <mc:Choice Requires="x14">
            <control shapeId="610391" r:id="rId34" name="Check Box 87">
              <controlPr defaultSize="0" autoPict="0">
                <anchor moveWithCells="1" sizeWithCells="1">
                  <from>
                    <xdr:col>14</xdr:col>
                    <xdr:colOff>104775</xdr:colOff>
                    <xdr:row>62</xdr:row>
                    <xdr:rowOff>114300</xdr:rowOff>
                  </from>
                  <to>
                    <xdr:col>21</xdr:col>
                    <xdr:colOff>200025</xdr:colOff>
                    <xdr:row>64</xdr:row>
                    <xdr:rowOff>57150</xdr:rowOff>
                  </to>
                </anchor>
              </controlPr>
            </control>
          </mc:Choice>
        </mc:AlternateContent>
        <mc:AlternateContent xmlns:mc="http://schemas.openxmlformats.org/markup-compatibility/2006">
          <mc:Choice Requires="x14">
            <control shapeId="610392" r:id="rId35" name="Check Box 88">
              <controlPr defaultSize="0" autoPict="0">
                <anchor moveWithCells="1" sizeWithCells="1">
                  <from>
                    <xdr:col>14</xdr:col>
                    <xdr:colOff>104775</xdr:colOff>
                    <xdr:row>63</xdr:row>
                    <xdr:rowOff>161925</xdr:rowOff>
                  </from>
                  <to>
                    <xdr:col>23</xdr:col>
                    <xdr:colOff>19050</xdr:colOff>
                    <xdr:row>65</xdr:row>
                    <xdr:rowOff>0</xdr:rowOff>
                  </to>
                </anchor>
              </controlPr>
            </control>
          </mc:Choice>
        </mc:AlternateContent>
        <mc:AlternateContent xmlns:mc="http://schemas.openxmlformats.org/markup-compatibility/2006">
          <mc:Choice Requires="x14">
            <control shapeId="610393" r:id="rId36" name="Check Box 151">
              <controlPr defaultSize="0" autoPict="0">
                <anchor moveWithCells="1" sizeWithCells="1">
                  <from>
                    <xdr:col>17</xdr:col>
                    <xdr:colOff>161925</xdr:colOff>
                    <xdr:row>69</xdr:row>
                    <xdr:rowOff>19050</xdr:rowOff>
                  </from>
                  <to>
                    <xdr:col>21</xdr:col>
                    <xdr:colOff>95250</xdr:colOff>
                    <xdr:row>70</xdr:row>
                    <xdr:rowOff>28575</xdr:rowOff>
                  </to>
                </anchor>
              </controlPr>
            </control>
          </mc:Choice>
        </mc:AlternateContent>
        <mc:AlternateContent xmlns:mc="http://schemas.openxmlformats.org/markup-compatibility/2006">
          <mc:Choice Requires="x14">
            <control shapeId="610394" r:id="rId37" name="Check Box 152">
              <controlPr defaultSize="0" autoPict="0">
                <anchor moveWithCells="1" sizeWithCells="1">
                  <from>
                    <xdr:col>21</xdr:col>
                    <xdr:colOff>190500</xdr:colOff>
                    <xdr:row>69</xdr:row>
                    <xdr:rowOff>9525</xdr:rowOff>
                  </from>
                  <to>
                    <xdr:col>25</xdr:col>
                    <xdr:colOff>47625</xdr:colOff>
                    <xdr:row>70</xdr:row>
                    <xdr:rowOff>28575</xdr:rowOff>
                  </to>
                </anchor>
              </controlPr>
            </control>
          </mc:Choice>
        </mc:AlternateContent>
        <mc:AlternateContent xmlns:mc="http://schemas.openxmlformats.org/markup-compatibility/2006">
          <mc:Choice Requires="x14">
            <control shapeId="610395" r:id="rId38" name="Check Box 91">
              <controlPr defaultSize="0" autoPict="0">
                <anchor moveWithCells="1" sizeWithCells="1">
                  <from>
                    <xdr:col>14</xdr:col>
                    <xdr:colOff>9525</xdr:colOff>
                    <xdr:row>69</xdr:row>
                    <xdr:rowOff>9525</xdr:rowOff>
                  </from>
                  <to>
                    <xdr:col>17</xdr:col>
                    <xdr:colOff>114300</xdr:colOff>
                    <xdr:row>70</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B38F7-677D-4677-BC4D-824DC99EEC14}">
  <sheetPr>
    <tabColor rgb="FFFFCCFF"/>
  </sheetPr>
  <dimension ref="A1:DM167"/>
  <sheetViews>
    <sheetView showGridLines="0" view="pageBreakPreview" zoomScale="85" zoomScaleNormal="100" zoomScaleSheetLayoutView="85" workbookViewId="0">
      <selection activeCell="L47" sqref="L47:AD48"/>
    </sheetView>
  </sheetViews>
  <sheetFormatPr defaultColWidth="2.625" defaultRowHeight="12"/>
  <cols>
    <col min="1" max="32" width="2.5" style="598" customWidth="1"/>
    <col min="33" max="35" width="2.5" style="596" customWidth="1"/>
    <col min="36" max="38" width="2.5" style="598" customWidth="1"/>
    <col min="39" max="39" width="2.5" style="1047" customWidth="1"/>
    <col min="40" max="50" width="2.5" style="598" customWidth="1"/>
    <col min="51" max="51" width="2.625" style="598"/>
    <col min="52" max="52" width="2.625" style="598" customWidth="1"/>
    <col min="53" max="75" width="2.625" style="598"/>
    <col min="76" max="76" width="2" style="598" customWidth="1"/>
    <col min="77" max="77" width="2.625" style="598" customWidth="1"/>
    <col min="78" max="78" width="2.625" style="598"/>
    <col min="79" max="79" width="2.625" style="598" hidden="1" customWidth="1"/>
    <col min="80" max="91" width="2.625" style="598"/>
    <col min="92" max="93" width="5.125" style="598" customWidth="1"/>
    <col min="94" max="16384" width="2.625" style="598"/>
  </cols>
  <sheetData>
    <row r="1" spans="1:90" ht="14.1" customHeight="1" thickBot="1">
      <c r="A1" s="2112" t="s">
        <v>1510</v>
      </c>
      <c r="B1" s="2112"/>
      <c r="C1" s="2112"/>
      <c r="D1" s="2112"/>
      <c r="E1" s="2112"/>
      <c r="F1" s="2112"/>
      <c r="G1" s="2112"/>
      <c r="H1" s="2112"/>
      <c r="I1" s="2112"/>
      <c r="J1" s="2112"/>
      <c r="K1" s="2112"/>
      <c r="L1" s="2112"/>
      <c r="M1" s="2112"/>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c r="AL1" s="2112"/>
      <c r="AM1" s="2112"/>
      <c r="AN1" s="2112"/>
      <c r="AO1" s="2112"/>
      <c r="AP1" s="2112"/>
      <c r="AQ1" s="2112"/>
      <c r="AR1" s="2112"/>
      <c r="AS1" s="2112"/>
      <c r="AT1" s="2112"/>
      <c r="AU1" s="2112"/>
      <c r="AV1" s="2112"/>
      <c r="AW1" s="2112"/>
      <c r="AX1" s="2112"/>
      <c r="AZ1" s="390"/>
      <c r="BA1" s="390"/>
      <c r="BB1" s="390"/>
      <c r="BC1" s="390"/>
      <c r="BD1" s="390"/>
    </row>
    <row r="2" spans="1:90" ht="14.25" customHeight="1">
      <c r="A2" s="2113" t="s">
        <v>29</v>
      </c>
      <c r="B2" s="2114"/>
      <c r="C2" s="2114"/>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2114"/>
      <c r="AE2" s="2114"/>
      <c r="AF2" s="2114"/>
      <c r="AG2" s="2114"/>
      <c r="AH2" s="2114"/>
      <c r="AI2" s="2114"/>
      <c r="AJ2" s="2114"/>
      <c r="AK2" s="2115"/>
      <c r="AL2" s="2116" t="s">
        <v>3</v>
      </c>
      <c r="AM2" s="2117"/>
      <c r="AN2" s="2117"/>
      <c r="AO2" s="2117"/>
      <c r="AP2" s="2117"/>
      <c r="AQ2" s="2117"/>
      <c r="AR2" s="2117"/>
      <c r="AS2" s="2117"/>
      <c r="AT2" s="2117"/>
      <c r="AU2" s="2117"/>
      <c r="AV2" s="2117"/>
      <c r="AW2" s="2117"/>
      <c r="AX2" s="2118"/>
      <c r="AZ2" s="599"/>
      <c r="CA2" s="598">
        <f>IF(COUNT($AC$11:$AK$12)&gt;0,1,0)</f>
        <v>1</v>
      </c>
    </row>
    <row r="3" spans="1:90" ht="8.1" customHeight="1">
      <c r="A3" s="986"/>
      <c r="C3" s="391"/>
      <c r="D3" s="391"/>
      <c r="E3" s="391"/>
      <c r="F3" s="391"/>
      <c r="G3" s="391"/>
      <c r="H3" s="391"/>
      <c r="I3" s="391"/>
      <c r="J3" s="391"/>
      <c r="K3" s="391"/>
      <c r="L3" s="391"/>
      <c r="M3" s="391"/>
      <c r="N3" s="391"/>
      <c r="O3" s="391"/>
      <c r="P3" s="391"/>
      <c r="Q3" s="391"/>
      <c r="R3" s="391"/>
      <c r="S3" s="391"/>
      <c r="T3" s="391"/>
      <c r="U3" s="391"/>
      <c r="V3" s="391"/>
      <c r="W3" s="391"/>
      <c r="X3" s="391"/>
      <c r="Y3" s="391"/>
      <c r="Z3" s="391"/>
      <c r="AA3" s="391"/>
      <c r="AB3" s="391"/>
      <c r="AC3" s="391"/>
      <c r="AD3" s="391"/>
      <c r="AE3" s="391"/>
      <c r="AF3" s="391"/>
      <c r="AG3" s="391"/>
      <c r="AH3" s="391"/>
      <c r="AI3" s="391"/>
      <c r="AJ3" s="391"/>
      <c r="AK3" s="392"/>
      <c r="AL3" s="391"/>
      <c r="AM3" s="391"/>
      <c r="AN3" s="391"/>
      <c r="AO3" s="391"/>
      <c r="AP3" s="391"/>
      <c r="AQ3" s="391"/>
      <c r="AR3" s="391"/>
      <c r="AS3" s="391"/>
      <c r="AT3" s="391"/>
      <c r="AU3" s="391"/>
      <c r="AV3" s="391"/>
      <c r="AW3" s="391"/>
      <c r="AX3" s="393"/>
    </row>
    <row r="4" spans="1:90" ht="14.1" customHeight="1">
      <c r="A4" s="2119">
        <v>3</v>
      </c>
      <c r="B4" s="2120"/>
      <c r="C4" s="1825" t="s">
        <v>923</v>
      </c>
      <c r="D4" s="1825"/>
      <c r="E4" s="1825"/>
      <c r="F4" s="1825"/>
      <c r="G4" s="1825"/>
      <c r="H4" s="1825"/>
      <c r="I4" s="1825"/>
      <c r="J4" s="1825"/>
      <c r="K4" s="1825"/>
      <c r="L4" s="1825"/>
      <c r="M4" s="1825"/>
      <c r="N4" s="1825"/>
      <c r="O4" s="1825"/>
      <c r="P4" s="1825"/>
      <c r="Q4" s="1825"/>
      <c r="R4" s="1825"/>
      <c r="S4" s="1825"/>
      <c r="T4" s="1825"/>
      <c r="U4" s="1825"/>
      <c r="V4" s="1825"/>
      <c r="W4" s="1825"/>
      <c r="X4" s="1825"/>
      <c r="Y4" s="1825"/>
      <c r="Z4" s="1825"/>
      <c r="AA4" s="1825"/>
      <c r="AB4" s="1825"/>
      <c r="AC4" s="1825"/>
      <c r="AD4" s="1825"/>
      <c r="AE4" s="1825"/>
      <c r="AF4" s="1825"/>
      <c r="AG4" s="1825"/>
      <c r="AH4" s="1825"/>
      <c r="AI4" s="1825"/>
      <c r="AJ4" s="394"/>
      <c r="AK4" s="987"/>
      <c r="AM4" s="391"/>
      <c r="AN4" s="391"/>
      <c r="AO4" s="391"/>
      <c r="AP4" s="391"/>
      <c r="AQ4" s="391"/>
      <c r="AR4" s="391"/>
      <c r="AS4" s="391"/>
      <c r="AT4" s="391"/>
      <c r="AU4" s="391"/>
      <c r="AV4" s="391"/>
      <c r="AW4" s="391"/>
      <c r="AX4" s="393"/>
      <c r="AZ4" s="988"/>
    </row>
    <row r="5" spans="1:90" ht="13.5" customHeight="1">
      <c r="A5" s="2121" t="s">
        <v>451</v>
      </c>
      <c r="B5" s="2122"/>
      <c r="C5" s="2123" t="s">
        <v>1243</v>
      </c>
      <c r="D5" s="2123"/>
      <c r="E5" s="2123"/>
      <c r="F5" s="2123"/>
      <c r="G5" s="2123"/>
      <c r="H5" s="2123"/>
      <c r="I5" s="2123"/>
      <c r="J5" s="2123"/>
      <c r="K5" s="2123"/>
      <c r="L5" s="2123"/>
      <c r="M5" s="2123"/>
      <c r="N5" s="2123"/>
      <c r="O5" s="2123"/>
      <c r="P5" s="2123"/>
      <c r="Q5" s="2123"/>
      <c r="R5" s="2123"/>
      <c r="S5" s="2123"/>
      <c r="T5" s="2123"/>
      <c r="U5" s="2123"/>
      <c r="V5" s="2123"/>
      <c r="W5" s="2123"/>
      <c r="X5" s="2123"/>
      <c r="Y5" s="2123"/>
      <c r="Z5" s="2123"/>
      <c r="AA5" s="2123"/>
      <c r="AB5" s="2124" t="s">
        <v>836</v>
      </c>
      <c r="AC5" s="2124"/>
      <c r="AD5" s="2124"/>
      <c r="AE5" s="2124"/>
      <c r="AF5" s="2124"/>
      <c r="AG5" s="2124"/>
      <c r="AH5" s="2124"/>
      <c r="AI5" s="2124"/>
      <c r="AJ5" s="2124"/>
      <c r="AK5" s="2125"/>
      <c r="AL5" s="2125"/>
      <c r="AM5" s="2126" t="s">
        <v>837</v>
      </c>
      <c r="AN5" s="2126"/>
      <c r="AO5" s="2126"/>
      <c r="AP5" s="2126"/>
      <c r="AQ5" s="2126"/>
      <c r="AR5" s="2126"/>
      <c r="AS5" s="395"/>
      <c r="AT5" s="395"/>
      <c r="AU5" s="395"/>
      <c r="AV5" s="395"/>
      <c r="AW5" s="395"/>
      <c r="AX5" s="396"/>
    </row>
    <row r="6" spans="1:90" ht="15.75" customHeight="1">
      <c r="A6" s="986"/>
      <c r="C6" s="1645" t="s">
        <v>14</v>
      </c>
      <c r="D6" s="1646"/>
      <c r="E6" s="1646"/>
      <c r="F6" s="1646"/>
      <c r="G6" s="1862" t="s">
        <v>1549</v>
      </c>
      <c r="H6" s="1863"/>
      <c r="I6" s="1863"/>
      <c r="J6" s="1863"/>
      <c r="K6" s="1863"/>
      <c r="L6" s="1863"/>
      <c r="M6" s="1863"/>
      <c r="N6" s="1863"/>
      <c r="O6" s="1863"/>
      <c r="P6" s="1863"/>
      <c r="Q6" s="1863"/>
      <c r="R6" s="1863"/>
      <c r="S6" s="1863"/>
      <c r="T6" s="1863"/>
      <c r="U6" s="1863"/>
      <c r="V6" s="1863"/>
      <c r="W6" s="1863"/>
      <c r="X6" s="1863"/>
      <c r="Y6" s="1863"/>
      <c r="Z6" s="1863"/>
      <c r="AA6" s="1863"/>
      <c r="AB6" s="1863"/>
      <c r="AC6" s="1863"/>
      <c r="AD6" s="1863"/>
      <c r="AE6" s="1863"/>
      <c r="AF6" s="1863"/>
      <c r="AG6" s="1863"/>
      <c r="AH6" s="1863"/>
      <c r="AI6" s="1863"/>
      <c r="AJ6" s="1863"/>
      <c r="AK6" s="1863"/>
      <c r="AL6" s="1863"/>
      <c r="AM6" s="1863"/>
      <c r="AN6" s="1864"/>
      <c r="AO6" s="48"/>
      <c r="AP6" s="48"/>
      <c r="AQ6" s="48"/>
      <c r="AR6" s="12"/>
      <c r="AS6" s="12"/>
      <c r="AX6" s="991"/>
    </row>
    <row r="7" spans="1:90" ht="15.75" customHeight="1">
      <c r="A7" s="986"/>
      <c r="B7" s="992"/>
      <c r="C7" s="1884"/>
      <c r="D7" s="1779"/>
      <c r="E7" s="1779"/>
      <c r="F7" s="1779"/>
      <c r="G7" s="2108" t="s">
        <v>1547</v>
      </c>
      <c r="H7" s="1956"/>
      <c r="I7" s="1956"/>
      <c r="J7" s="1956"/>
      <c r="K7" s="1956"/>
      <c r="L7" s="1956"/>
      <c r="M7" s="1956"/>
      <c r="N7" s="1956"/>
      <c r="O7" s="1956"/>
      <c r="P7" s="1956"/>
      <c r="Q7" s="2128"/>
      <c r="R7" s="2129" t="s">
        <v>1550</v>
      </c>
      <c r="S7" s="2130"/>
      <c r="T7" s="2130"/>
      <c r="U7" s="2130"/>
      <c r="V7" s="2130"/>
      <c r="W7" s="2130"/>
      <c r="X7" s="2130"/>
      <c r="Y7" s="2130"/>
      <c r="Z7" s="2130"/>
      <c r="AA7" s="2130"/>
      <c r="AB7" s="2131"/>
      <c r="AC7" s="2108" t="s">
        <v>1547</v>
      </c>
      <c r="AD7" s="1956"/>
      <c r="AE7" s="1956"/>
      <c r="AF7" s="1956"/>
      <c r="AG7" s="1956"/>
      <c r="AH7" s="1956"/>
      <c r="AI7" s="1956"/>
      <c r="AJ7" s="1956"/>
      <c r="AK7" s="1956"/>
      <c r="AL7" s="1956"/>
      <c r="AM7" s="1956"/>
      <c r="AN7" s="2128"/>
      <c r="AO7" s="48"/>
      <c r="AP7" s="48"/>
      <c r="AQ7" s="48"/>
      <c r="AR7" s="12"/>
      <c r="AS7" s="12"/>
      <c r="AX7" s="991"/>
    </row>
    <row r="8" spans="1:90" ht="15.75" customHeight="1">
      <c r="A8" s="986"/>
      <c r="B8" s="12"/>
      <c r="C8" s="2127"/>
      <c r="D8" s="1969"/>
      <c r="E8" s="1969"/>
      <c r="F8" s="1969"/>
      <c r="G8" s="2127" t="s">
        <v>1548</v>
      </c>
      <c r="H8" s="1969"/>
      <c r="I8" s="1969"/>
      <c r="J8" s="1969"/>
      <c r="K8" s="1969"/>
      <c r="L8" s="1969"/>
      <c r="M8" s="1969"/>
      <c r="N8" s="1969"/>
      <c r="O8" s="1969"/>
      <c r="P8" s="1969"/>
      <c r="Q8" s="2102"/>
      <c r="R8" s="2132" t="s">
        <v>1551</v>
      </c>
      <c r="S8" s="2133"/>
      <c r="T8" s="2133"/>
      <c r="U8" s="2133"/>
      <c r="V8" s="2133"/>
      <c r="W8" s="2133"/>
      <c r="X8" s="2133"/>
      <c r="Y8" s="2133"/>
      <c r="Z8" s="2133"/>
      <c r="AA8" s="2133"/>
      <c r="AB8" s="2134"/>
      <c r="AC8" s="2127" t="s">
        <v>1552</v>
      </c>
      <c r="AD8" s="1969"/>
      <c r="AE8" s="1969"/>
      <c r="AF8" s="1969"/>
      <c r="AG8" s="1969"/>
      <c r="AH8" s="1969"/>
      <c r="AI8" s="1969"/>
      <c r="AJ8" s="1969"/>
      <c r="AK8" s="1969"/>
      <c r="AL8" s="1969"/>
      <c r="AM8" s="1969"/>
      <c r="AN8" s="2102"/>
      <c r="AO8" s="12"/>
      <c r="AP8" s="12"/>
      <c r="AQ8" s="12"/>
      <c r="AR8" s="12"/>
      <c r="AS8" s="12"/>
      <c r="AT8" s="988"/>
      <c r="AU8" s="988"/>
      <c r="AX8" s="991"/>
    </row>
    <row r="9" spans="1:90" ht="15.75" customHeight="1">
      <c r="A9" s="986"/>
      <c r="B9" s="12"/>
      <c r="C9" s="2143" t="s">
        <v>320</v>
      </c>
      <c r="D9" s="2135"/>
      <c r="E9" s="2145" t="s">
        <v>248</v>
      </c>
      <c r="F9" s="2143"/>
      <c r="G9" s="2108" t="s">
        <v>321</v>
      </c>
      <c r="H9" s="1956"/>
      <c r="I9" s="1956"/>
      <c r="J9" s="1956"/>
      <c r="K9" s="1956"/>
      <c r="L9" s="1955" t="s">
        <v>248</v>
      </c>
      <c r="M9" s="1956"/>
      <c r="N9" s="1956"/>
      <c r="O9" s="1956"/>
      <c r="P9" s="1956"/>
      <c r="Q9" s="2128"/>
      <c r="R9" s="2135" t="s">
        <v>321</v>
      </c>
      <c r="S9" s="1923"/>
      <c r="T9" s="1923"/>
      <c r="U9" s="1923"/>
      <c r="V9" s="2136"/>
      <c r="W9" s="2137" t="s">
        <v>248</v>
      </c>
      <c r="X9" s="2138"/>
      <c r="Y9" s="2138"/>
      <c r="Z9" s="2138"/>
      <c r="AA9" s="2138"/>
      <c r="AB9" s="2138"/>
      <c r="AC9" s="2135" t="s">
        <v>321</v>
      </c>
      <c r="AD9" s="1923"/>
      <c r="AE9" s="2136"/>
      <c r="AF9" s="2137" t="s">
        <v>248</v>
      </c>
      <c r="AG9" s="2138"/>
      <c r="AH9" s="2138"/>
      <c r="AI9" s="2138"/>
      <c r="AJ9" s="2138"/>
      <c r="AK9" s="2138"/>
      <c r="AL9" s="2079" t="s">
        <v>323</v>
      </c>
      <c r="AM9" s="1897"/>
      <c r="AN9" s="1898"/>
      <c r="AO9" s="48"/>
      <c r="AP9" s="48"/>
      <c r="AQ9" s="48"/>
      <c r="AR9" s="12"/>
      <c r="AS9" s="48"/>
      <c r="AT9" s="988"/>
      <c r="AU9" s="988"/>
      <c r="AX9" s="991"/>
    </row>
    <row r="10" spans="1:90" ht="15.75" customHeight="1">
      <c r="A10" s="986"/>
      <c r="B10" s="12"/>
      <c r="C10" s="2144"/>
      <c r="D10" s="2083"/>
      <c r="E10" s="2146"/>
      <c r="F10" s="2144"/>
      <c r="G10" s="2127"/>
      <c r="H10" s="1969"/>
      <c r="I10" s="2099"/>
      <c r="J10" s="2084" t="s">
        <v>322</v>
      </c>
      <c r="K10" s="2085"/>
      <c r="L10" s="2084" t="s">
        <v>50</v>
      </c>
      <c r="M10" s="2085"/>
      <c r="N10" s="2085"/>
      <c r="O10" s="2084" t="s">
        <v>1420</v>
      </c>
      <c r="P10" s="2085"/>
      <c r="Q10" s="1916"/>
      <c r="R10" s="2083"/>
      <c r="S10" s="1912"/>
      <c r="T10" s="1912"/>
      <c r="U10" s="2084" t="s">
        <v>322</v>
      </c>
      <c r="V10" s="2085"/>
      <c r="W10" s="2084" t="s">
        <v>50</v>
      </c>
      <c r="X10" s="2085"/>
      <c r="Y10" s="2085"/>
      <c r="Z10" s="2084" t="s">
        <v>1420</v>
      </c>
      <c r="AA10" s="2085"/>
      <c r="AB10" s="1916"/>
      <c r="AC10" s="2083"/>
      <c r="AD10" s="1912"/>
      <c r="AE10" s="2139"/>
      <c r="AF10" s="2084" t="s">
        <v>50</v>
      </c>
      <c r="AG10" s="2085"/>
      <c r="AH10" s="2106"/>
      <c r="AI10" s="2084" t="s">
        <v>1420</v>
      </c>
      <c r="AJ10" s="2085"/>
      <c r="AK10" s="2085"/>
      <c r="AL10" s="2080"/>
      <c r="AM10" s="2081"/>
      <c r="AN10" s="2082"/>
      <c r="AO10" s="48"/>
      <c r="AP10" s="954"/>
      <c r="AQ10" s="954"/>
      <c r="AR10" s="12"/>
      <c r="AS10" s="12"/>
      <c r="AX10" s="991"/>
    </row>
    <row r="11" spans="1:90" ht="15.75" customHeight="1">
      <c r="A11" s="986"/>
      <c r="B11" s="12"/>
      <c r="C11" s="2107">
        <v>1</v>
      </c>
      <c r="D11" s="2108"/>
      <c r="E11" s="2110"/>
      <c r="F11" s="2107"/>
      <c r="G11" s="2100">
        <v>5</v>
      </c>
      <c r="H11" s="2051"/>
      <c r="I11" s="2051"/>
      <c r="J11" s="2046"/>
      <c r="K11" s="2047"/>
      <c r="L11" s="2050">
        <v>1</v>
      </c>
      <c r="M11" s="2051"/>
      <c r="N11" s="2051"/>
      <c r="O11" s="2050"/>
      <c r="P11" s="2051"/>
      <c r="Q11" s="2054"/>
      <c r="R11" s="2100">
        <v>1</v>
      </c>
      <c r="S11" s="2051"/>
      <c r="T11" s="2051"/>
      <c r="U11" s="2050"/>
      <c r="V11" s="2142"/>
      <c r="W11" s="2050"/>
      <c r="X11" s="2051"/>
      <c r="Y11" s="2142"/>
      <c r="Z11" s="2051"/>
      <c r="AA11" s="2051"/>
      <c r="AB11" s="2051"/>
      <c r="AC11" s="2100"/>
      <c r="AD11" s="2051"/>
      <c r="AE11" s="2142"/>
      <c r="AF11" s="2050"/>
      <c r="AG11" s="2051"/>
      <c r="AH11" s="2142"/>
      <c r="AI11" s="2050">
        <v>1</v>
      </c>
      <c r="AJ11" s="2051"/>
      <c r="AK11" s="2142"/>
      <c r="AL11" s="2056" t="str">
        <f>IF(OR(AC11&gt;=1,AF11&gt;=1,AI11&gt;=1),"（1）","")</f>
        <v>（1）</v>
      </c>
      <c r="AM11" s="2057"/>
      <c r="AN11" s="2058"/>
      <c r="AO11" s="12"/>
      <c r="AP11" s="12"/>
      <c r="AQ11" s="12"/>
      <c r="AR11" s="12"/>
      <c r="AS11" s="12"/>
      <c r="AX11" s="991"/>
    </row>
    <row r="12" spans="1:90" ht="15.75" customHeight="1">
      <c r="A12" s="986"/>
      <c r="B12" s="12"/>
      <c r="C12" s="2109"/>
      <c r="D12" s="1648"/>
      <c r="E12" s="2111"/>
      <c r="F12" s="2109"/>
      <c r="G12" s="2071"/>
      <c r="H12" s="2053"/>
      <c r="I12" s="2053"/>
      <c r="J12" s="2048"/>
      <c r="K12" s="2049"/>
      <c r="L12" s="2052"/>
      <c r="M12" s="2053"/>
      <c r="N12" s="2053"/>
      <c r="O12" s="2052"/>
      <c r="P12" s="2053"/>
      <c r="Q12" s="2055"/>
      <c r="R12" s="2071"/>
      <c r="S12" s="2053"/>
      <c r="T12" s="2053"/>
      <c r="U12" s="2052"/>
      <c r="V12" s="2074"/>
      <c r="W12" s="2052"/>
      <c r="X12" s="2053"/>
      <c r="Y12" s="2074"/>
      <c r="Z12" s="2053"/>
      <c r="AA12" s="2053"/>
      <c r="AB12" s="2053"/>
      <c r="AC12" s="2071"/>
      <c r="AD12" s="2053"/>
      <c r="AE12" s="2074"/>
      <c r="AF12" s="2052"/>
      <c r="AG12" s="2053"/>
      <c r="AH12" s="2074"/>
      <c r="AI12" s="2052"/>
      <c r="AJ12" s="2053"/>
      <c r="AK12" s="2074"/>
      <c r="AL12" s="2059"/>
      <c r="AM12" s="2060"/>
      <c r="AN12" s="2061"/>
      <c r="AO12" s="12"/>
      <c r="AP12" s="12"/>
      <c r="AQ12" s="12"/>
      <c r="AR12" s="12"/>
      <c r="AS12" s="12"/>
      <c r="AX12" s="991"/>
    </row>
    <row r="13" spans="1:90" ht="15.75" customHeight="1">
      <c r="A13" s="986"/>
      <c r="B13" s="12"/>
      <c r="C13" s="12"/>
      <c r="D13" s="12"/>
      <c r="E13" s="12"/>
      <c r="F13" s="12"/>
      <c r="G13" s="12"/>
      <c r="H13" s="12"/>
      <c r="I13" s="12"/>
      <c r="J13" s="12"/>
      <c r="K13" s="12"/>
      <c r="L13" s="998"/>
      <c r="M13" s="998"/>
      <c r="N13" s="998"/>
      <c r="O13" s="999"/>
      <c r="P13" s="999"/>
      <c r="Q13" s="998"/>
      <c r="R13" s="998"/>
      <c r="S13" s="998"/>
      <c r="T13" s="998"/>
      <c r="U13" s="998"/>
      <c r="V13" s="998"/>
      <c r="W13" s="998"/>
      <c r="X13" s="998"/>
      <c r="Y13" s="998"/>
      <c r="Z13" s="999"/>
      <c r="AA13" s="999"/>
      <c r="AB13" s="998"/>
      <c r="AC13" s="998"/>
      <c r="AD13" s="998"/>
      <c r="AE13" s="998"/>
      <c r="AF13" s="998"/>
      <c r="AG13" s="998"/>
      <c r="AH13" s="998"/>
      <c r="AI13" s="998"/>
      <c r="AJ13" s="998"/>
      <c r="AK13" s="1000"/>
      <c r="AL13" s="239" t="s">
        <v>15</v>
      </c>
      <c r="AM13" s="1638" t="s">
        <v>1511</v>
      </c>
      <c r="AN13" s="1638"/>
      <c r="AO13" s="1638"/>
      <c r="AP13" s="1638"/>
      <c r="AQ13" s="1638"/>
      <c r="AR13" s="1638"/>
      <c r="AS13" s="1638"/>
      <c r="AT13" s="1638"/>
      <c r="AU13" s="1638"/>
      <c r="AV13" s="1638"/>
      <c r="AW13" s="1638"/>
      <c r="AX13" s="159"/>
      <c r="AZ13" s="988"/>
      <c r="BA13" s="12"/>
      <c r="BB13" s="1001"/>
      <c r="CH13" s="12"/>
      <c r="CI13" s="12"/>
      <c r="CJ13" s="12"/>
      <c r="CK13" s="12"/>
      <c r="CL13" s="12"/>
    </row>
    <row r="14" spans="1:90" ht="15.75" customHeight="1">
      <c r="A14" s="986"/>
      <c r="B14" s="12"/>
      <c r="C14" s="1862" t="s">
        <v>324</v>
      </c>
      <c r="D14" s="1863"/>
      <c r="E14" s="1863"/>
      <c r="F14" s="1863"/>
      <c r="G14" s="1863"/>
      <c r="H14" s="1863"/>
      <c r="I14" s="1863"/>
      <c r="J14" s="1863"/>
      <c r="K14" s="1863"/>
      <c r="L14" s="1863"/>
      <c r="M14" s="1863"/>
      <c r="N14" s="1864"/>
      <c r="O14" s="2086" t="s">
        <v>1242</v>
      </c>
      <c r="P14" s="2087"/>
      <c r="Q14" s="2087"/>
      <c r="R14" s="2087"/>
      <c r="S14" s="2087"/>
      <c r="T14" s="2087"/>
      <c r="U14" s="2087"/>
      <c r="V14" s="2087"/>
      <c r="W14" s="2087"/>
      <c r="X14" s="2088" t="s">
        <v>141</v>
      </c>
      <c r="Y14" s="2089"/>
      <c r="Z14" s="2090"/>
      <c r="AK14" s="987"/>
      <c r="AL14" s="10"/>
      <c r="AM14" s="1638"/>
      <c r="AN14" s="1638"/>
      <c r="AO14" s="1638"/>
      <c r="AP14" s="1638"/>
      <c r="AQ14" s="1638"/>
      <c r="AR14" s="1638"/>
      <c r="AS14" s="1638"/>
      <c r="AT14" s="1638"/>
      <c r="AU14" s="1638"/>
      <c r="AV14" s="1638"/>
      <c r="AW14" s="1638"/>
      <c r="AX14" s="159"/>
      <c r="BA14" s="12"/>
      <c r="BB14" s="1002"/>
      <c r="CH14" s="12"/>
      <c r="CI14" s="12"/>
      <c r="CJ14" s="12"/>
      <c r="CK14" s="48"/>
      <c r="CL14" s="12"/>
    </row>
    <row r="15" spans="1:90" ht="15.75" customHeight="1">
      <c r="A15" s="986"/>
      <c r="B15" s="12"/>
      <c r="C15" s="2097" t="s">
        <v>321</v>
      </c>
      <c r="D15" s="1972"/>
      <c r="E15" s="1972"/>
      <c r="F15" s="2098" t="s">
        <v>248</v>
      </c>
      <c r="G15" s="1969"/>
      <c r="H15" s="1969"/>
      <c r="I15" s="1969"/>
      <c r="J15" s="1969"/>
      <c r="K15" s="2099"/>
      <c r="L15" s="1945" t="s">
        <v>325</v>
      </c>
      <c r="M15" s="1946"/>
      <c r="N15" s="2101"/>
      <c r="O15" s="2097" t="s">
        <v>321</v>
      </c>
      <c r="P15" s="1972"/>
      <c r="Q15" s="1972"/>
      <c r="R15" s="2098" t="s">
        <v>248</v>
      </c>
      <c r="S15" s="1969"/>
      <c r="T15" s="1969"/>
      <c r="U15" s="1969"/>
      <c r="V15" s="1969"/>
      <c r="W15" s="2102"/>
      <c r="X15" s="2091"/>
      <c r="Y15" s="2092"/>
      <c r="Z15" s="2093"/>
      <c r="AK15" s="987"/>
      <c r="AL15" s="2103" t="s">
        <v>466</v>
      </c>
      <c r="AM15" s="2104" t="s">
        <v>1228</v>
      </c>
      <c r="AN15" s="2104"/>
      <c r="AO15" s="2104"/>
      <c r="AP15" s="2104"/>
      <c r="AQ15" s="2104"/>
      <c r="AR15" s="2104"/>
      <c r="AS15" s="2104"/>
      <c r="AT15" s="2104"/>
      <c r="AU15" s="2104"/>
      <c r="AV15" s="2104"/>
      <c r="AW15" s="2104"/>
      <c r="AX15" s="159"/>
      <c r="BA15" s="12"/>
      <c r="BB15" s="12"/>
      <c r="CH15" s="1003"/>
      <c r="CI15" s="1003"/>
      <c r="CJ15" s="1003"/>
      <c r="CK15" s="1003"/>
      <c r="CL15" s="1003"/>
    </row>
    <row r="16" spans="1:90" ht="15.75" customHeight="1">
      <c r="A16" s="986"/>
      <c r="B16" s="12"/>
      <c r="C16" s="2083"/>
      <c r="D16" s="1912"/>
      <c r="E16" s="1912"/>
      <c r="F16" s="2105" t="s">
        <v>50</v>
      </c>
      <c r="G16" s="1912"/>
      <c r="H16" s="1912"/>
      <c r="I16" s="2084" t="s">
        <v>1420</v>
      </c>
      <c r="J16" s="2085"/>
      <c r="K16" s="2106"/>
      <c r="L16" s="2081"/>
      <c r="M16" s="2081"/>
      <c r="N16" s="2082"/>
      <c r="O16" s="2083"/>
      <c r="P16" s="1912"/>
      <c r="Q16" s="1912"/>
      <c r="R16" s="2105" t="s">
        <v>50</v>
      </c>
      <c r="S16" s="1912"/>
      <c r="T16" s="1912"/>
      <c r="U16" s="2084" t="s">
        <v>1420</v>
      </c>
      <c r="V16" s="2085"/>
      <c r="W16" s="1916"/>
      <c r="X16" s="2094"/>
      <c r="Y16" s="2095"/>
      <c r="Z16" s="2096"/>
      <c r="AK16" s="987"/>
      <c r="AL16" s="2103"/>
      <c r="AM16" s="2104"/>
      <c r="AN16" s="2104"/>
      <c r="AO16" s="2104"/>
      <c r="AP16" s="2104"/>
      <c r="AQ16" s="2104"/>
      <c r="AR16" s="2104"/>
      <c r="AS16" s="2104"/>
      <c r="AT16" s="2104"/>
      <c r="AU16" s="2104"/>
      <c r="AV16" s="2104"/>
      <c r="AW16" s="2104"/>
      <c r="AX16" s="159"/>
      <c r="BA16" s="12"/>
      <c r="BB16" s="12"/>
      <c r="CH16" s="1003"/>
      <c r="CI16" s="1003"/>
      <c r="CJ16" s="1003"/>
      <c r="CK16" s="1003"/>
      <c r="CL16" s="1003"/>
    </row>
    <row r="17" spans="1:117" ht="15.75" customHeight="1">
      <c r="A17" s="986"/>
      <c r="B17" s="12"/>
      <c r="C17" s="2069">
        <v>1</v>
      </c>
      <c r="D17" s="2070"/>
      <c r="E17" s="2070"/>
      <c r="F17" s="2072"/>
      <c r="G17" s="2070"/>
      <c r="H17" s="2070"/>
      <c r="I17" s="2072"/>
      <c r="J17" s="2070"/>
      <c r="K17" s="2073"/>
      <c r="L17" s="2075"/>
      <c r="M17" s="2075"/>
      <c r="N17" s="2076"/>
      <c r="O17" s="2070">
        <v>1</v>
      </c>
      <c r="P17" s="2070"/>
      <c r="Q17" s="2070"/>
      <c r="R17" s="2050"/>
      <c r="S17" s="2051"/>
      <c r="T17" s="2051"/>
      <c r="U17" s="2050"/>
      <c r="V17" s="2051"/>
      <c r="W17" s="2054"/>
      <c r="X17" s="2062">
        <f>C11+E11+G11+L11+O11+R11+W11+Z11+AC11+AF11+AI11+C17+F17+I17+O17+R17+U17</f>
        <v>11</v>
      </c>
      <c r="Y17" s="2038"/>
      <c r="Z17" s="2063"/>
      <c r="AK17" s="987"/>
      <c r="AL17" s="2103"/>
      <c r="AM17" s="2104"/>
      <c r="AN17" s="2104"/>
      <c r="AO17" s="2104"/>
      <c r="AP17" s="2104"/>
      <c r="AQ17" s="2104"/>
      <c r="AR17" s="2104"/>
      <c r="AS17" s="2104"/>
      <c r="AT17" s="2104"/>
      <c r="AU17" s="2104"/>
      <c r="AV17" s="2104"/>
      <c r="AW17" s="2104"/>
      <c r="AX17" s="398"/>
      <c r="BA17" s="399"/>
      <c r="BB17" s="998"/>
      <c r="BC17" s="998"/>
      <c r="BD17" s="998"/>
      <c r="BE17" s="999"/>
      <c r="BF17" s="999"/>
      <c r="BG17" s="998"/>
      <c r="BH17" s="998"/>
      <c r="BI17" s="998"/>
      <c r="BJ17" s="998"/>
      <c r="BK17" s="998"/>
      <c r="BL17" s="998"/>
      <c r="CH17" s="240"/>
      <c r="CI17" s="240"/>
      <c r="CJ17" s="240"/>
      <c r="CK17" s="240"/>
      <c r="CL17" s="240"/>
    </row>
    <row r="18" spans="1:117" ht="15.75" customHeight="1">
      <c r="A18" s="986"/>
      <c r="B18" s="12"/>
      <c r="C18" s="2071"/>
      <c r="D18" s="2053"/>
      <c r="E18" s="2053"/>
      <c r="F18" s="2052"/>
      <c r="G18" s="2053"/>
      <c r="H18" s="2053"/>
      <c r="I18" s="2052"/>
      <c r="J18" s="2053"/>
      <c r="K18" s="2074"/>
      <c r="L18" s="2077"/>
      <c r="M18" s="2077"/>
      <c r="N18" s="2078"/>
      <c r="O18" s="2053"/>
      <c r="P18" s="2053"/>
      <c r="Q18" s="2053"/>
      <c r="R18" s="2052"/>
      <c r="S18" s="2053"/>
      <c r="T18" s="2053"/>
      <c r="U18" s="2052"/>
      <c r="V18" s="2053"/>
      <c r="W18" s="2055"/>
      <c r="X18" s="2064"/>
      <c r="Y18" s="1960"/>
      <c r="Z18" s="2065"/>
      <c r="AK18" s="987"/>
      <c r="AM18" s="2104"/>
      <c r="AN18" s="2104"/>
      <c r="AO18" s="2104"/>
      <c r="AP18" s="2104"/>
      <c r="AQ18" s="2104"/>
      <c r="AR18" s="2104"/>
      <c r="AS18" s="2104"/>
      <c r="AT18" s="2104"/>
      <c r="AU18" s="2104"/>
      <c r="AV18" s="2104"/>
      <c r="AW18" s="2104"/>
      <c r="AX18" s="398"/>
      <c r="BA18" s="460"/>
      <c r="BB18" s="998"/>
      <c r="BC18" s="998"/>
      <c r="BD18" s="998"/>
      <c r="BE18" s="999"/>
      <c r="BF18" s="999"/>
      <c r="BG18" s="998"/>
      <c r="BH18" s="998"/>
      <c r="BI18" s="998"/>
      <c r="BJ18" s="998"/>
      <c r="BK18" s="998"/>
      <c r="BL18" s="998"/>
      <c r="CH18" s="231"/>
      <c r="CI18" s="231"/>
      <c r="CJ18" s="231"/>
      <c r="CK18" s="231"/>
      <c r="CL18" s="231"/>
    </row>
    <row r="19" spans="1:117" ht="9.9499999999999993" customHeight="1">
      <c r="A19" s="986"/>
      <c r="B19" s="12"/>
      <c r="C19" s="273"/>
      <c r="D19" s="332"/>
      <c r="E19" s="332"/>
      <c r="F19" s="332"/>
      <c r="AK19" s="987"/>
      <c r="AM19" s="2104"/>
      <c r="AN19" s="2104"/>
      <c r="AO19" s="2104"/>
      <c r="AP19" s="2104"/>
      <c r="AQ19" s="2104"/>
      <c r="AR19" s="2104"/>
      <c r="AS19" s="2104"/>
      <c r="AT19" s="2104"/>
      <c r="AU19" s="2104"/>
      <c r="AV19" s="2104"/>
      <c r="AW19" s="2104"/>
      <c r="AX19" s="398"/>
      <c r="BA19" s="400"/>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row>
    <row r="20" spans="1:117" ht="12" customHeight="1">
      <c r="A20" s="986"/>
      <c r="B20" s="12"/>
      <c r="C20" s="2066" t="s">
        <v>148</v>
      </c>
      <c r="D20" s="2067"/>
      <c r="E20" s="2067"/>
      <c r="F20" s="2067"/>
      <c r="G20" s="2067"/>
      <c r="H20" s="2067"/>
      <c r="I20" s="1004"/>
      <c r="J20" s="1004"/>
      <c r="K20" s="1004"/>
      <c r="L20" s="1004"/>
      <c r="M20" s="1004"/>
      <c r="N20" s="1004"/>
      <c r="O20" s="1004"/>
      <c r="P20" s="1004"/>
      <c r="Q20" s="1004"/>
      <c r="R20" s="1004"/>
      <c r="S20" s="1004"/>
      <c r="T20" s="1004"/>
      <c r="U20" s="1004"/>
      <c r="V20" s="1004"/>
      <c r="W20" s="1004"/>
      <c r="X20" s="1004"/>
      <c r="Y20" s="1004"/>
      <c r="Z20" s="1004"/>
      <c r="AA20" s="1004"/>
      <c r="AB20" s="1004"/>
      <c r="AC20" s="1004"/>
      <c r="AD20" s="1004"/>
      <c r="AE20" s="1004"/>
      <c r="AF20" s="1004"/>
      <c r="AG20" s="1004"/>
      <c r="AH20" s="1004"/>
      <c r="AI20" s="1004"/>
      <c r="AJ20" s="1005"/>
      <c r="AK20" s="1005"/>
      <c r="AL20" s="461"/>
      <c r="AM20" s="1006"/>
      <c r="AN20" s="1005"/>
      <c r="AO20" s="1005"/>
      <c r="AP20" s="1005"/>
      <c r="AQ20" s="1005"/>
      <c r="AR20" s="1005"/>
      <c r="AS20" s="1005"/>
      <c r="AT20" s="1005"/>
      <c r="AU20" s="1005"/>
      <c r="AV20" s="1005"/>
      <c r="AW20" s="1007"/>
      <c r="AX20" s="398"/>
      <c r="AZ20" s="1008"/>
      <c r="BA20" s="12"/>
      <c r="BO20" s="12"/>
      <c r="BP20" s="12"/>
      <c r="BQ20" s="12"/>
      <c r="BR20" s="12"/>
      <c r="BS20" s="12"/>
      <c r="BT20" s="12"/>
      <c r="BU20" s="12"/>
      <c r="BV20" s="12"/>
      <c r="BW20" s="12"/>
      <c r="BX20" s="23"/>
      <c r="BY20" s="23"/>
      <c r="BZ20" s="23"/>
      <c r="CA20" s="12"/>
      <c r="CB20" s="12"/>
      <c r="CC20" s="12"/>
      <c r="CD20" s="12"/>
      <c r="CE20" s="12"/>
      <c r="CF20" s="12"/>
      <c r="CG20" s="12"/>
      <c r="CH20" s="12"/>
      <c r="CI20" s="12"/>
      <c r="CJ20" s="12"/>
      <c r="CK20" s="12"/>
      <c r="CL20" s="12"/>
    </row>
    <row r="21" spans="1:117" ht="12" customHeight="1">
      <c r="A21" s="986"/>
      <c r="B21" s="12"/>
      <c r="C21" s="2068" t="s">
        <v>454</v>
      </c>
      <c r="D21" s="1631"/>
      <c r="E21" s="1632" t="s">
        <v>1553</v>
      </c>
      <c r="F21" s="1632"/>
      <c r="G21" s="1632"/>
      <c r="H21" s="1632"/>
      <c r="I21" s="1632"/>
      <c r="J21" s="1632"/>
      <c r="K21" s="1632"/>
      <c r="L21" s="1632"/>
      <c r="M21" s="1632"/>
      <c r="N21" s="1632"/>
      <c r="O21" s="1632"/>
      <c r="P21" s="1632"/>
      <c r="Q21" s="1632"/>
      <c r="R21" s="1632"/>
      <c r="S21" s="1632"/>
      <c r="T21" s="1632"/>
      <c r="U21" s="1632"/>
      <c r="V21" s="1632"/>
      <c r="W21" s="1632"/>
      <c r="X21" s="1632"/>
      <c r="Y21" s="1632"/>
      <c r="Z21" s="1632"/>
      <c r="AA21" s="1632"/>
      <c r="AB21" s="1632"/>
      <c r="AC21" s="1632"/>
      <c r="AD21" s="1632"/>
      <c r="AE21" s="1632"/>
      <c r="AF21" s="1632"/>
      <c r="AG21" s="1632"/>
      <c r="AH21" s="1632"/>
      <c r="AI21" s="1632"/>
      <c r="AJ21" s="1632"/>
      <c r="AK21" s="1632"/>
      <c r="AL21" s="1632"/>
      <c r="AM21" s="1632"/>
      <c r="AN21" s="1632"/>
      <c r="AO21" s="1632"/>
      <c r="AP21" s="1632"/>
      <c r="AQ21" s="1632"/>
      <c r="AR21" s="1632"/>
      <c r="AS21" s="1632"/>
      <c r="AT21" s="1632"/>
      <c r="AU21" s="1632"/>
      <c r="AV21" s="1632"/>
      <c r="AW21" s="1009"/>
      <c r="AX21" s="1010"/>
      <c r="AY21" s="401"/>
      <c r="BA21" s="12"/>
      <c r="BO21" s="12"/>
      <c r="BP21" s="12"/>
      <c r="BQ21" s="12"/>
      <c r="BR21" s="12"/>
      <c r="BS21" s="12"/>
      <c r="BT21" s="12"/>
      <c r="BU21" s="12"/>
      <c r="BV21" s="12"/>
      <c r="BW21" s="12"/>
      <c r="BX21" s="253"/>
      <c r="BY21" s="253"/>
      <c r="BZ21" s="253"/>
      <c r="CA21" s="12"/>
      <c r="CB21" s="12"/>
      <c r="CC21" s="12"/>
      <c r="CD21" s="12"/>
      <c r="CE21" s="12"/>
      <c r="CF21" s="12"/>
      <c r="CG21" s="12"/>
      <c r="CH21" s="12"/>
      <c r="CI21" s="12"/>
      <c r="CJ21" s="12"/>
      <c r="CK21" s="12"/>
      <c r="CL21" s="12"/>
    </row>
    <row r="22" spans="1:117" ht="12" customHeight="1">
      <c r="A22" s="986"/>
      <c r="B22" s="12"/>
      <c r="C22" s="2068" t="s">
        <v>401</v>
      </c>
      <c r="D22" s="1631"/>
      <c r="E22" s="2044" t="s">
        <v>1197</v>
      </c>
      <c r="F22" s="2044"/>
      <c r="G22" s="2044"/>
      <c r="H22" s="2044"/>
      <c r="I22" s="2044"/>
      <c r="J22" s="2044"/>
      <c r="K22" s="2044"/>
      <c r="L22" s="2044"/>
      <c r="M22" s="2044"/>
      <c r="N22" s="2044"/>
      <c r="O22" s="2044"/>
      <c r="P22" s="2044"/>
      <c r="Q22" s="2044"/>
      <c r="R22" s="2044"/>
      <c r="S22" s="2044"/>
      <c r="T22" s="2044"/>
      <c r="U22" s="2044"/>
      <c r="V22" s="2044"/>
      <c r="W22" s="2044"/>
      <c r="X22" s="2044"/>
      <c r="Y22" s="2044"/>
      <c r="Z22" s="2044"/>
      <c r="AA22" s="2044"/>
      <c r="AB22" s="2044"/>
      <c r="AC22" s="2044"/>
      <c r="AD22" s="2044"/>
      <c r="AE22" s="2044"/>
      <c r="AF22" s="2044"/>
      <c r="AG22" s="2044"/>
      <c r="AH22" s="2044"/>
      <c r="AI22" s="2044"/>
      <c r="AJ22" s="2044"/>
      <c r="AK22" s="2044"/>
      <c r="AL22" s="2044"/>
      <c r="AM22" s="2044"/>
      <c r="AN22" s="2044"/>
      <c r="AO22" s="2044"/>
      <c r="AP22" s="2044"/>
      <c r="AQ22" s="2044"/>
      <c r="AR22" s="2044"/>
      <c r="AS22" s="2044"/>
      <c r="AT22" s="2044"/>
      <c r="AU22" s="2044"/>
      <c r="AV22" s="2044"/>
      <c r="AW22" s="1009"/>
      <c r="AX22" s="991"/>
      <c r="AY22" s="397"/>
      <c r="AZ22" s="596"/>
      <c r="BA22" s="12"/>
      <c r="BO22" s="12"/>
      <c r="BP22" s="12"/>
      <c r="BQ22" s="12"/>
      <c r="BR22" s="12"/>
      <c r="BS22" s="12"/>
      <c r="BT22" s="12"/>
      <c r="BU22" s="12"/>
      <c r="BV22" s="12"/>
      <c r="BW22" s="12"/>
      <c r="BX22" s="253"/>
      <c r="BY22" s="253"/>
      <c r="BZ22" s="253"/>
      <c r="CA22" s="12"/>
      <c r="CB22" s="12"/>
      <c r="CC22" s="12"/>
      <c r="CD22" s="12"/>
      <c r="CE22" s="12"/>
      <c r="CF22" s="12"/>
      <c r="CG22" s="12"/>
      <c r="CH22" s="12"/>
      <c r="CI22" s="12"/>
      <c r="CJ22" s="12"/>
      <c r="CK22" s="12"/>
      <c r="CL22" s="12"/>
    </row>
    <row r="23" spans="1:117" ht="12" customHeight="1">
      <c r="A23" s="986"/>
      <c r="C23" s="1011"/>
      <c r="D23" s="2042" t="s">
        <v>769</v>
      </c>
      <c r="E23" s="2042"/>
      <c r="F23" s="1632" t="s">
        <v>1609</v>
      </c>
      <c r="G23" s="1632"/>
      <c r="H23" s="1632"/>
      <c r="I23" s="1632"/>
      <c r="J23" s="1632"/>
      <c r="K23" s="1632"/>
      <c r="L23" s="1632"/>
      <c r="M23" s="1632"/>
      <c r="N23" s="1632"/>
      <c r="O23" s="1632"/>
      <c r="P23" s="1632"/>
      <c r="Q23" s="1632"/>
      <c r="R23" s="1632"/>
      <c r="S23" s="1632"/>
      <c r="T23" s="1632"/>
      <c r="U23" s="1632"/>
      <c r="V23" s="1632"/>
      <c r="W23" s="1632"/>
      <c r="X23" s="1632"/>
      <c r="Y23" s="1632"/>
      <c r="Z23" s="1632"/>
      <c r="AA23" s="1632"/>
      <c r="AB23" s="1632"/>
      <c r="AC23" s="1632"/>
      <c r="AD23" s="1632"/>
      <c r="AE23" s="1632"/>
      <c r="AF23" s="1632"/>
      <c r="AG23" s="1632"/>
      <c r="AH23" s="1632"/>
      <c r="AI23" s="1632"/>
      <c r="AJ23" s="1632"/>
      <c r="AK23" s="1632"/>
      <c r="AL23" s="1632"/>
      <c r="AM23" s="1632"/>
      <c r="AN23" s="1632"/>
      <c r="AO23" s="1632"/>
      <c r="AP23" s="1632"/>
      <c r="AQ23" s="1632"/>
      <c r="AR23" s="1632"/>
      <c r="AS23" s="1632"/>
      <c r="AT23" s="1632"/>
      <c r="AU23" s="1632"/>
      <c r="AV23" s="1632"/>
      <c r="AW23" s="1009"/>
      <c r="AX23" s="991"/>
      <c r="AY23" s="397"/>
      <c r="AZ23" s="596"/>
      <c r="BA23" s="12"/>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12"/>
      <c r="CJ23" s="12"/>
      <c r="CK23" s="12"/>
      <c r="CL23" s="12"/>
    </row>
    <row r="24" spans="1:117" ht="12" customHeight="1">
      <c r="A24" s="986"/>
      <c r="B24" s="1013"/>
      <c r="C24" s="1011"/>
      <c r="E24" s="48"/>
      <c r="F24" s="228" t="s">
        <v>124</v>
      </c>
      <c r="G24" s="1889" t="s">
        <v>1421</v>
      </c>
      <c r="H24" s="1889"/>
      <c r="I24" s="1889"/>
      <c r="J24" s="1889"/>
      <c r="K24" s="1889"/>
      <c r="L24" s="1889"/>
      <c r="M24" s="1889"/>
      <c r="N24" s="1889"/>
      <c r="O24" s="1889"/>
      <c r="P24" s="1889"/>
      <c r="Q24" s="1889"/>
      <c r="R24" s="1889"/>
      <c r="S24" s="1889"/>
      <c r="T24" s="1889"/>
      <c r="U24" s="1889"/>
      <c r="V24" s="1889"/>
      <c r="W24" s="1889"/>
      <c r="X24" s="1889"/>
      <c r="Y24" s="1889"/>
      <c r="Z24" s="1889"/>
      <c r="AA24" s="1889"/>
      <c r="AB24" s="1889"/>
      <c r="AC24" s="1889"/>
      <c r="AD24" s="1889"/>
      <c r="AE24" s="1889"/>
      <c r="AF24" s="1889"/>
      <c r="AG24" s="1889"/>
      <c r="AH24" s="1889"/>
      <c r="AI24" s="1889"/>
      <c r="AJ24" s="1889"/>
      <c r="AK24" s="1889"/>
      <c r="AL24" s="1889"/>
      <c r="AM24" s="1889"/>
      <c r="AN24" s="1889"/>
      <c r="AO24" s="1889"/>
      <c r="AP24" s="1889"/>
      <c r="AQ24" s="1889"/>
      <c r="AR24" s="1889"/>
      <c r="AS24" s="1889"/>
      <c r="AT24" s="1889"/>
      <c r="AU24" s="1889"/>
      <c r="AV24" s="1889"/>
      <c r="AW24" s="1014"/>
      <c r="AX24" s="991"/>
      <c r="AY24" s="397"/>
      <c r="AZ24" s="596"/>
      <c r="BA24" s="12"/>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12"/>
      <c r="CJ24" s="12"/>
      <c r="CK24" s="12"/>
      <c r="CL24" s="12"/>
    </row>
    <row r="25" spans="1:117" ht="12" customHeight="1">
      <c r="A25" s="986"/>
      <c r="C25" s="1015"/>
      <c r="D25" s="2042" t="s">
        <v>1198</v>
      </c>
      <c r="E25" s="2042"/>
      <c r="F25" s="1632" t="s">
        <v>1610</v>
      </c>
      <c r="G25" s="1632"/>
      <c r="H25" s="1632"/>
      <c r="I25" s="1632"/>
      <c r="J25" s="1632"/>
      <c r="K25" s="1632"/>
      <c r="L25" s="1632"/>
      <c r="M25" s="1632"/>
      <c r="N25" s="1632"/>
      <c r="O25" s="1632"/>
      <c r="P25" s="1632"/>
      <c r="Q25" s="1632"/>
      <c r="R25" s="1632"/>
      <c r="S25" s="1632"/>
      <c r="T25" s="1632"/>
      <c r="U25" s="1632"/>
      <c r="V25" s="1632"/>
      <c r="W25" s="1632"/>
      <c r="X25" s="1632"/>
      <c r="Y25" s="1632"/>
      <c r="Z25" s="1632"/>
      <c r="AA25" s="1632"/>
      <c r="AB25" s="1632"/>
      <c r="AC25" s="1632"/>
      <c r="AD25" s="1632"/>
      <c r="AE25" s="1632"/>
      <c r="AF25" s="1632"/>
      <c r="AG25" s="1632"/>
      <c r="AH25" s="1632"/>
      <c r="AI25" s="1632"/>
      <c r="AJ25" s="1632"/>
      <c r="AK25" s="1632"/>
      <c r="AL25" s="1632"/>
      <c r="AM25" s="1632"/>
      <c r="AN25" s="1632"/>
      <c r="AO25" s="1632"/>
      <c r="AP25" s="1632"/>
      <c r="AQ25" s="1632"/>
      <c r="AR25" s="1632"/>
      <c r="AS25" s="1632"/>
      <c r="AT25" s="1632"/>
      <c r="AU25" s="1632"/>
      <c r="AV25" s="1632"/>
      <c r="AW25" s="1009"/>
      <c r="AX25" s="991"/>
      <c r="AY25" s="397"/>
      <c r="AZ25" s="402"/>
      <c r="BA25" s="12"/>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12"/>
      <c r="CJ25" s="12"/>
      <c r="CK25" s="12"/>
      <c r="CL25" s="12"/>
    </row>
    <row r="26" spans="1:117" ht="12" customHeight="1">
      <c r="A26" s="986"/>
      <c r="B26" s="1013"/>
      <c r="C26" s="1011"/>
      <c r="F26" s="1012" t="s">
        <v>124</v>
      </c>
      <c r="G26" s="1632" t="s">
        <v>326</v>
      </c>
      <c r="H26" s="1632"/>
      <c r="I26" s="1632"/>
      <c r="J26" s="1632"/>
      <c r="K26" s="1632"/>
      <c r="L26" s="1632"/>
      <c r="M26" s="1632"/>
      <c r="N26" s="1632"/>
      <c r="O26" s="1632"/>
      <c r="P26" s="1632"/>
      <c r="Q26" s="1632"/>
      <c r="R26" s="1632"/>
      <c r="S26" s="1632"/>
      <c r="T26" s="1632"/>
      <c r="U26" s="1632"/>
      <c r="V26" s="1632"/>
      <c r="W26" s="1632"/>
      <c r="X26" s="1632"/>
      <c r="Y26" s="1632"/>
      <c r="Z26" s="1632"/>
      <c r="AA26" s="1632"/>
      <c r="AB26" s="1632"/>
      <c r="AC26" s="1632"/>
      <c r="AD26" s="1632"/>
      <c r="AE26" s="1632"/>
      <c r="AF26" s="1632"/>
      <c r="AG26" s="1632"/>
      <c r="AH26" s="1632"/>
      <c r="AI26" s="1632"/>
      <c r="AJ26" s="1632"/>
      <c r="AK26" s="1632"/>
      <c r="AL26" s="1632"/>
      <c r="AM26" s="1632"/>
      <c r="AN26" s="1632"/>
      <c r="AO26" s="1632"/>
      <c r="AP26" s="1632"/>
      <c r="AQ26" s="1632"/>
      <c r="AR26" s="1632"/>
      <c r="AS26" s="1632"/>
      <c r="AT26" s="1632"/>
      <c r="AU26" s="1632"/>
      <c r="AV26" s="1632"/>
      <c r="AW26" s="1009"/>
      <c r="AX26" s="991"/>
      <c r="AY26" s="397"/>
      <c r="AZ26" s="403"/>
      <c r="BA26" s="12"/>
      <c r="BB26" s="12"/>
      <c r="BC26" s="12"/>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12"/>
      <c r="CJ26" s="12"/>
      <c r="CK26" s="12"/>
      <c r="CL26" s="12"/>
    </row>
    <row r="27" spans="1:117" ht="12" customHeight="1">
      <c r="A27" s="986"/>
      <c r="C27" s="1011"/>
      <c r="D27" s="2042" t="s">
        <v>1200</v>
      </c>
      <c r="E27" s="2042"/>
      <c r="F27" s="1632" t="s">
        <v>1199</v>
      </c>
      <c r="G27" s="1632"/>
      <c r="H27" s="1632"/>
      <c r="I27" s="1632"/>
      <c r="J27" s="1632"/>
      <c r="K27" s="1632"/>
      <c r="L27" s="1632"/>
      <c r="M27" s="1632"/>
      <c r="N27" s="1632"/>
      <c r="O27" s="1632"/>
      <c r="P27" s="1632"/>
      <c r="Q27" s="1632"/>
      <c r="R27" s="1632"/>
      <c r="S27" s="1632"/>
      <c r="T27" s="1632"/>
      <c r="U27" s="1632"/>
      <c r="V27" s="1632"/>
      <c r="W27" s="1632"/>
      <c r="X27" s="1632"/>
      <c r="Y27" s="1632"/>
      <c r="Z27" s="1632"/>
      <c r="AA27" s="1632"/>
      <c r="AB27" s="1632"/>
      <c r="AC27" s="1632"/>
      <c r="AD27" s="1632"/>
      <c r="AE27" s="1632"/>
      <c r="AF27" s="1632"/>
      <c r="AG27" s="1632"/>
      <c r="AH27" s="1632"/>
      <c r="AI27" s="1632"/>
      <c r="AJ27" s="1632"/>
      <c r="AK27" s="1632"/>
      <c r="AL27" s="1632"/>
      <c r="AM27" s="1632"/>
      <c r="AN27" s="1632"/>
      <c r="AO27" s="1632"/>
      <c r="AP27" s="1632"/>
      <c r="AQ27" s="1632"/>
      <c r="AR27" s="1632"/>
      <c r="AS27" s="1632"/>
      <c r="AT27" s="1632"/>
      <c r="AU27" s="1632"/>
      <c r="AV27" s="1632"/>
      <c r="AW27" s="1009"/>
      <c r="AX27" s="991"/>
      <c r="BA27" s="12"/>
      <c r="CH27" s="253"/>
      <c r="CI27" s="253"/>
      <c r="CJ27" s="253"/>
      <c r="CK27" s="253"/>
      <c r="CL27" s="253"/>
      <c r="CM27" s="977"/>
      <c r="CN27" s="977"/>
      <c r="CO27" s="977"/>
      <c r="CP27" s="977"/>
      <c r="CQ27" s="977"/>
      <c r="CR27" s="977"/>
      <c r="CS27" s="977"/>
      <c r="CT27" s="977"/>
      <c r="CU27" s="977"/>
      <c r="CV27" s="977"/>
      <c r="CW27" s="977"/>
      <c r="CX27" s="977"/>
      <c r="CY27" s="977"/>
      <c r="CZ27" s="977"/>
      <c r="DA27" s="977"/>
      <c r="DB27" s="977"/>
      <c r="DC27" s="977"/>
      <c r="DD27" s="977"/>
      <c r="DE27" s="977"/>
      <c r="DF27" s="977"/>
      <c r="DG27" s="977"/>
      <c r="DH27" s="977"/>
      <c r="DI27" s="977"/>
      <c r="DJ27" s="977"/>
      <c r="DK27" s="977"/>
      <c r="DL27" s="977"/>
      <c r="DM27" s="977"/>
    </row>
    <row r="28" spans="1:117" ht="12" customHeight="1">
      <c r="A28" s="986"/>
      <c r="C28" s="1011"/>
      <c r="F28" s="1012" t="s">
        <v>124</v>
      </c>
      <c r="G28" s="2043" t="s">
        <v>1606</v>
      </c>
      <c r="H28" s="2043"/>
      <c r="I28" s="2043"/>
      <c r="J28" s="2043"/>
      <c r="K28" s="2043"/>
      <c r="L28" s="2043"/>
      <c r="M28" s="2043"/>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2043"/>
      <c r="AL28" s="2043"/>
      <c r="AM28" s="2043"/>
      <c r="AN28" s="2043"/>
      <c r="AO28" s="2043"/>
      <c r="AP28" s="2043"/>
      <c r="AQ28" s="2043"/>
      <c r="AR28" s="2043"/>
      <c r="AS28" s="2043"/>
      <c r="AT28" s="2043"/>
      <c r="AU28" s="2043"/>
      <c r="AV28" s="2043"/>
      <c r="AW28" s="1009"/>
      <c r="AX28" s="1016"/>
      <c r="AY28" s="253"/>
      <c r="AZ28" s="404"/>
      <c r="BA28" s="12"/>
      <c r="CH28" s="253"/>
      <c r="CI28" s="253"/>
      <c r="CJ28" s="253"/>
      <c r="CK28" s="253"/>
      <c r="CL28" s="253"/>
      <c r="CM28" s="977"/>
      <c r="CN28" s="977"/>
      <c r="CO28" s="977"/>
      <c r="CP28" s="977"/>
      <c r="CQ28" s="977"/>
      <c r="CR28" s="977"/>
      <c r="CS28" s="977"/>
      <c r="CT28" s="977"/>
      <c r="CU28" s="977"/>
      <c r="CV28" s="977"/>
      <c r="CW28" s="977"/>
      <c r="CX28" s="977"/>
      <c r="CY28" s="977"/>
      <c r="CZ28" s="977"/>
      <c r="DA28" s="977"/>
      <c r="DB28" s="977"/>
      <c r="DC28" s="977"/>
      <c r="DD28" s="977"/>
      <c r="DE28" s="977"/>
      <c r="DF28" s="977"/>
      <c r="DG28" s="977"/>
      <c r="DH28" s="977"/>
      <c r="DI28" s="977"/>
      <c r="DJ28" s="977"/>
      <c r="DK28" s="977"/>
      <c r="DL28" s="977"/>
      <c r="DM28" s="977"/>
    </row>
    <row r="29" spans="1:117" ht="12" customHeight="1">
      <c r="A29" s="986"/>
      <c r="B29" s="1013"/>
      <c r="C29" s="1011"/>
      <c r="G29" s="2043"/>
      <c r="H29" s="2043"/>
      <c r="I29" s="2043"/>
      <c r="J29" s="2043"/>
      <c r="K29" s="2043"/>
      <c r="L29" s="2043"/>
      <c r="M29" s="2043"/>
      <c r="N29" s="2043"/>
      <c r="O29" s="2043"/>
      <c r="P29" s="2043"/>
      <c r="Q29" s="2043"/>
      <c r="R29" s="2043"/>
      <c r="S29" s="2043"/>
      <c r="T29" s="2043"/>
      <c r="U29" s="2043"/>
      <c r="V29" s="2043"/>
      <c r="W29" s="2043"/>
      <c r="X29" s="2043"/>
      <c r="Y29" s="2043"/>
      <c r="Z29" s="2043"/>
      <c r="AA29" s="2043"/>
      <c r="AB29" s="2043"/>
      <c r="AC29" s="2043"/>
      <c r="AD29" s="2043"/>
      <c r="AE29" s="2043"/>
      <c r="AF29" s="2043"/>
      <c r="AG29" s="2043"/>
      <c r="AH29" s="2043"/>
      <c r="AI29" s="2043"/>
      <c r="AJ29" s="2043"/>
      <c r="AK29" s="2043"/>
      <c r="AL29" s="2043"/>
      <c r="AM29" s="2043"/>
      <c r="AN29" s="2043"/>
      <c r="AO29" s="2043"/>
      <c r="AP29" s="2043"/>
      <c r="AQ29" s="2043"/>
      <c r="AR29" s="2043"/>
      <c r="AS29" s="2043"/>
      <c r="AT29" s="2043"/>
      <c r="AU29" s="2043"/>
      <c r="AV29" s="2043"/>
      <c r="AW29" s="1017"/>
      <c r="AX29" s="1018"/>
      <c r="AY29" s="253"/>
      <c r="AZ29" s="12"/>
      <c r="BA29" s="12"/>
      <c r="BF29" s="12"/>
      <c r="BG29" s="12"/>
      <c r="BH29" s="12"/>
      <c r="BI29" s="1019"/>
      <c r="BJ29" s="1019"/>
      <c r="BK29" s="1019"/>
      <c r="CK29" s="253"/>
      <c r="CL29" s="253"/>
      <c r="CM29" s="977"/>
      <c r="CN29" s="977"/>
      <c r="CO29" s="977"/>
    </row>
    <row r="30" spans="1:117" ht="12" customHeight="1">
      <c r="A30" s="986"/>
      <c r="C30" s="2041" t="s">
        <v>715</v>
      </c>
      <c r="D30" s="2042"/>
      <c r="E30" s="2044" t="s">
        <v>1697</v>
      </c>
      <c r="F30" s="2044"/>
      <c r="G30" s="2044"/>
      <c r="H30" s="2044"/>
      <c r="I30" s="2044"/>
      <c r="J30" s="2044"/>
      <c r="K30" s="2044"/>
      <c r="L30" s="2044"/>
      <c r="M30" s="2044"/>
      <c r="N30" s="2044"/>
      <c r="O30" s="2044"/>
      <c r="P30" s="2044"/>
      <c r="Q30" s="2044"/>
      <c r="R30" s="2044"/>
      <c r="S30" s="2044"/>
      <c r="T30" s="2044"/>
      <c r="U30" s="2044"/>
      <c r="V30" s="2044"/>
      <c r="W30" s="2044"/>
      <c r="X30" s="2044"/>
      <c r="Y30" s="2044"/>
      <c r="Z30" s="2044"/>
      <c r="AA30" s="2044"/>
      <c r="AB30" s="2044"/>
      <c r="AC30" s="2044"/>
      <c r="AD30" s="2044"/>
      <c r="AE30" s="2044"/>
      <c r="AF30" s="2044"/>
      <c r="AG30" s="2044"/>
      <c r="AH30" s="2044"/>
      <c r="AI30" s="2044"/>
      <c r="AJ30" s="2044"/>
      <c r="AK30" s="2044"/>
      <c r="AL30" s="2044"/>
      <c r="AM30" s="2044"/>
      <c r="AN30" s="2044"/>
      <c r="AO30" s="2044"/>
      <c r="AP30" s="2044"/>
      <c r="AQ30" s="2044"/>
      <c r="AR30" s="2044"/>
      <c r="AS30" s="2044"/>
      <c r="AT30" s="2044"/>
      <c r="AU30" s="2044"/>
      <c r="AV30" s="2044"/>
      <c r="AW30" s="462"/>
      <c r="AX30" s="159"/>
      <c r="BF30" s="12"/>
      <c r="BG30" s="12"/>
      <c r="BH30" s="12"/>
      <c r="BI30" s="1019"/>
      <c r="BJ30" s="1019"/>
      <c r="BK30" s="1019"/>
      <c r="CK30" s="12"/>
      <c r="CL30" s="12"/>
    </row>
    <row r="31" spans="1:117" ht="12" customHeight="1">
      <c r="A31" s="986"/>
      <c r="C31" s="2041" t="s">
        <v>1201</v>
      </c>
      <c r="D31" s="2042"/>
      <c r="E31" s="1641" t="s">
        <v>1698</v>
      </c>
      <c r="F31" s="1641"/>
      <c r="G31" s="1641"/>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c r="AN31" s="1641"/>
      <c r="AO31" s="1641"/>
      <c r="AP31" s="1641"/>
      <c r="AQ31" s="1641"/>
      <c r="AR31" s="1641"/>
      <c r="AS31" s="1641"/>
      <c r="AT31" s="1641"/>
      <c r="AU31" s="1641"/>
      <c r="AV31" s="1641"/>
      <c r="AW31" s="462"/>
      <c r="AX31" s="159"/>
      <c r="BF31" s="12"/>
      <c r="BG31" s="12"/>
      <c r="BH31" s="12"/>
      <c r="BI31" s="1019"/>
      <c r="BJ31" s="1019"/>
      <c r="BK31" s="1019"/>
      <c r="BX31" s="12"/>
      <c r="BY31" s="12"/>
      <c r="BZ31" s="12"/>
      <c r="CA31" s="12"/>
      <c r="CB31" s="12"/>
      <c r="CC31" s="12"/>
      <c r="CD31" s="12"/>
      <c r="CE31" s="12"/>
      <c r="CF31" s="12"/>
      <c r="CG31" s="12"/>
      <c r="CH31" s="12"/>
      <c r="CI31" s="12"/>
      <c r="CJ31" s="12"/>
      <c r="CK31" s="12"/>
      <c r="CL31" s="12"/>
    </row>
    <row r="32" spans="1:117" ht="12" customHeight="1">
      <c r="A32" s="986"/>
      <c r="C32" s="1011"/>
      <c r="E32" s="1641"/>
      <c r="F32" s="1641"/>
      <c r="G32" s="1641"/>
      <c r="H32" s="1641"/>
      <c r="I32" s="1641"/>
      <c r="J32" s="1641"/>
      <c r="K32" s="1641"/>
      <c r="L32" s="1641"/>
      <c r="M32" s="1641"/>
      <c r="N32" s="1641"/>
      <c r="O32" s="1641"/>
      <c r="P32" s="1641"/>
      <c r="Q32" s="1641"/>
      <c r="R32" s="1641"/>
      <c r="S32" s="1641"/>
      <c r="T32" s="1641"/>
      <c r="U32" s="1641"/>
      <c r="V32" s="1641"/>
      <c r="W32" s="1641"/>
      <c r="X32" s="1641"/>
      <c r="Y32" s="1641"/>
      <c r="Z32" s="1641"/>
      <c r="AA32" s="1641"/>
      <c r="AB32" s="1641"/>
      <c r="AC32" s="1641"/>
      <c r="AD32" s="1641"/>
      <c r="AE32" s="1641"/>
      <c r="AF32" s="1641"/>
      <c r="AG32" s="1641"/>
      <c r="AH32" s="1641"/>
      <c r="AI32" s="1641"/>
      <c r="AJ32" s="1641"/>
      <c r="AK32" s="1641"/>
      <c r="AL32" s="1641"/>
      <c r="AM32" s="1641"/>
      <c r="AN32" s="1641"/>
      <c r="AO32" s="1641"/>
      <c r="AP32" s="1641"/>
      <c r="AQ32" s="1641"/>
      <c r="AR32" s="1641"/>
      <c r="AS32" s="1641"/>
      <c r="AT32" s="1641"/>
      <c r="AU32" s="1641"/>
      <c r="AV32" s="1641"/>
      <c r="AW32" s="462"/>
      <c r="AX32" s="991"/>
      <c r="BF32" s="12"/>
      <c r="BG32" s="12"/>
      <c r="BH32" s="12"/>
      <c r="BI32" s="1019"/>
      <c r="BJ32" s="1019"/>
      <c r="BK32" s="1019"/>
      <c r="BX32" s="12"/>
      <c r="BY32" s="12"/>
      <c r="BZ32" s="12"/>
      <c r="CA32" s="12"/>
      <c r="CB32" s="12"/>
      <c r="CC32" s="12"/>
      <c r="CD32" s="12"/>
      <c r="CE32" s="12"/>
      <c r="CF32" s="12"/>
      <c r="CG32" s="12"/>
      <c r="CH32" s="12"/>
      <c r="CI32" s="12"/>
      <c r="CJ32" s="12"/>
      <c r="CK32" s="12"/>
      <c r="CL32" s="12"/>
    </row>
    <row r="33" spans="1:90" ht="12" customHeight="1">
      <c r="A33" s="986"/>
      <c r="C33" s="2041" t="s">
        <v>408</v>
      </c>
      <c r="D33" s="2042"/>
      <c r="E33" s="2043" t="s">
        <v>1422</v>
      </c>
      <c r="F33" s="2043"/>
      <c r="G33" s="2043"/>
      <c r="H33" s="2043"/>
      <c r="I33" s="2043"/>
      <c r="J33" s="2043"/>
      <c r="K33" s="2043"/>
      <c r="L33" s="2043"/>
      <c r="M33" s="2043"/>
      <c r="N33" s="2043"/>
      <c r="O33" s="2043"/>
      <c r="P33" s="2043"/>
      <c r="Q33" s="2043"/>
      <c r="R33" s="2043"/>
      <c r="S33" s="2043"/>
      <c r="T33" s="2043"/>
      <c r="U33" s="2043"/>
      <c r="V33" s="2043"/>
      <c r="W33" s="2043"/>
      <c r="X33" s="2043"/>
      <c r="Y33" s="2043"/>
      <c r="Z33" s="2043"/>
      <c r="AA33" s="2043"/>
      <c r="AB33" s="2043"/>
      <c r="AC33" s="2043"/>
      <c r="AD33" s="2043"/>
      <c r="AE33" s="2043"/>
      <c r="AF33" s="2043"/>
      <c r="AG33" s="2043"/>
      <c r="AH33" s="2043"/>
      <c r="AI33" s="2043"/>
      <c r="AJ33" s="2043"/>
      <c r="AK33" s="2043"/>
      <c r="AL33" s="2043"/>
      <c r="AM33" s="2043"/>
      <c r="AN33" s="2043"/>
      <c r="AO33" s="2043"/>
      <c r="AP33" s="2043"/>
      <c r="AQ33" s="2043"/>
      <c r="AR33" s="2043"/>
      <c r="AS33" s="2043"/>
      <c r="AT33" s="2043"/>
      <c r="AU33" s="2043"/>
      <c r="AV33" s="2043"/>
      <c r="AW33" s="1009"/>
      <c r="AX33" s="159"/>
      <c r="BX33" s="12"/>
      <c r="BY33" s="12"/>
      <c r="BZ33" s="12"/>
      <c r="CA33" s="12"/>
      <c r="CB33" s="12"/>
      <c r="CC33" s="12"/>
      <c r="CD33" s="12"/>
      <c r="CE33" s="12"/>
      <c r="CF33" s="12"/>
      <c r="CG33" s="12"/>
      <c r="CH33" s="12"/>
      <c r="CI33" s="12"/>
      <c r="CJ33" s="12"/>
      <c r="CK33" s="12"/>
      <c r="CL33" s="12"/>
    </row>
    <row r="34" spans="1:90" ht="12" customHeight="1">
      <c r="A34" s="17"/>
      <c r="C34" s="1020"/>
      <c r="D34" s="12"/>
      <c r="E34" s="2043"/>
      <c r="F34" s="2043"/>
      <c r="G34" s="2043"/>
      <c r="H34" s="2043"/>
      <c r="I34" s="2043"/>
      <c r="J34" s="2043"/>
      <c r="K34" s="2043"/>
      <c r="L34" s="2043"/>
      <c r="M34" s="2043"/>
      <c r="N34" s="2043"/>
      <c r="O34" s="2043"/>
      <c r="P34" s="2043"/>
      <c r="Q34" s="2043"/>
      <c r="R34" s="2043"/>
      <c r="S34" s="2043"/>
      <c r="T34" s="2043"/>
      <c r="U34" s="2043"/>
      <c r="V34" s="2043"/>
      <c r="W34" s="2043"/>
      <c r="X34" s="2043"/>
      <c r="Y34" s="2043"/>
      <c r="Z34" s="2043"/>
      <c r="AA34" s="2043"/>
      <c r="AB34" s="2043"/>
      <c r="AC34" s="2043"/>
      <c r="AD34" s="2043"/>
      <c r="AE34" s="2043"/>
      <c r="AF34" s="2043"/>
      <c r="AG34" s="2043"/>
      <c r="AH34" s="2043"/>
      <c r="AI34" s="2043"/>
      <c r="AJ34" s="2043"/>
      <c r="AK34" s="2043"/>
      <c r="AL34" s="2043"/>
      <c r="AM34" s="2043"/>
      <c r="AN34" s="2043"/>
      <c r="AO34" s="2043"/>
      <c r="AP34" s="2043"/>
      <c r="AQ34" s="2043"/>
      <c r="AR34" s="2043"/>
      <c r="AS34" s="2043"/>
      <c r="AT34" s="2043"/>
      <c r="AU34" s="2043"/>
      <c r="AV34" s="2043"/>
      <c r="AW34" s="1009"/>
      <c r="AX34" s="159"/>
      <c r="BX34" s="12"/>
      <c r="BY34" s="12"/>
      <c r="BZ34" s="12"/>
      <c r="CA34" s="12"/>
      <c r="CB34" s="12"/>
      <c r="CC34" s="12"/>
      <c r="CD34" s="12"/>
      <c r="CE34" s="12"/>
      <c r="CF34" s="12"/>
      <c r="CG34" s="12"/>
      <c r="CH34" s="12"/>
      <c r="CI34" s="12"/>
      <c r="CJ34" s="12"/>
      <c r="CK34" s="12"/>
      <c r="CL34" s="12"/>
    </row>
    <row r="35" spans="1:90" ht="12" customHeight="1">
      <c r="A35" s="17"/>
      <c r="C35" s="2041" t="s">
        <v>1423</v>
      </c>
      <c r="D35" s="2042"/>
      <c r="E35" s="2044" t="s">
        <v>1607</v>
      </c>
      <c r="F35" s="2044"/>
      <c r="G35" s="2044"/>
      <c r="H35" s="2044"/>
      <c r="I35" s="2044"/>
      <c r="J35" s="2044"/>
      <c r="K35" s="2044"/>
      <c r="L35" s="2044"/>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4"/>
      <c r="AK35" s="2044"/>
      <c r="AL35" s="2044"/>
      <c r="AM35" s="2044"/>
      <c r="AN35" s="2044"/>
      <c r="AO35" s="2044"/>
      <c r="AP35" s="2044"/>
      <c r="AQ35" s="2044"/>
      <c r="AR35" s="2044"/>
      <c r="AS35" s="2044"/>
      <c r="AT35" s="2044"/>
      <c r="AU35" s="2044"/>
      <c r="AV35" s="2044"/>
      <c r="AW35" s="1021"/>
      <c r="AX35" s="1016"/>
      <c r="BA35" s="12"/>
      <c r="BX35" s="12"/>
      <c r="BY35" s="12"/>
      <c r="BZ35" s="12"/>
      <c r="CA35" s="12"/>
      <c r="CB35" s="12"/>
      <c r="CC35" s="12"/>
      <c r="CD35" s="12"/>
      <c r="CE35" s="12"/>
      <c r="CF35" s="12"/>
      <c r="CG35" s="12"/>
      <c r="CH35" s="12"/>
      <c r="CI35" s="12"/>
      <c r="CJ35" s="12"/>
      <c r="CK35" s="12"/>
      <c r="CL35" s="12"/>
    </row>
    <row r="36" spans="1:90" ht="9.9499999999999993" customHeight="1">
      <c r="A36" s="986"/>
      <c r="C36" s="1022"/>
      <c r="D36" s="1023"/>
      <c r="E36" s="1023"/>
      <c r="F36" s="1023"/>
      <c r="G36" s="1023"/>
      <c r="H36" s="1023"/>
      <c r="I36" s="1023"/>
      <c r="J36" s="1023"/>
      <c r="K36" s="1023"/>
      <c r="L36" s="1023"/>
      <c r="M36" s="1023"/>
      <c r="N36" s="1023"/>
      <c r="O36" s="1023"/>
      <c r="P36" s="1023"/>
      <c r="Q36" s="1023"/>
      <c r="R36" s="1023"/>
      <c r="S36" s="1023"/>
      <c r="T36" s="1023"/>
      <c r="U36" s="1023"/>
      <c r="V36" s="1023"/>
      <c r="W36" s="1023"/>
      <c r="X36" s="1023"/>
      <c r="Y36" s="1023"/>
      <c r="Z36" s="1023"/>
      <c r="AA36" s="1023"/>
      <c r="AB36" s="1023"/>
      <c r="AC36" s="1023"/>
      <c r="AD36" s="1023"/>
      <c r="AE36" s="1023"/>
      <c r="AF36" s="1023"/>
      <c r="AG36" s="1024"/>
      <c r="AH36" s="1024"/>
      <c r="AI36" s="1024"/>
      <c r="AJ36" s="1023"/>
      <c r="AK36" s="1025"/>
      <c r="AL36" s="1026"/>
      <c r="AM36" s="1026"/>
      <c r="AN36" s="1026"/>
      <c r="AO36" s="1026"/>
      <c r="AP36" s="1026"/>
      <c r="AQ36" s="1026"/>
      <c r="AR36" s="1026"/>
      <c r="AS36" s="1026"/>
      <c r="AT36" s="1026"/>
      <c r="AU36" s="1026"/>
      <c r="AV36" s="1026"/>
      <c r="AW36" s="1027"/>
      <c r="AX36" s="1016"/>
      <c r="BM36" s="12"/>
      <c r="BX36" s="12"/>
      <c r="BY36" s="12"/>
      <c r="BZ36" s="12"/>
      <c r="CA36" s="12"/>
      <c r="CB36" s="12"/>
      <c r="CC36" s="12"/>
      <c r="CD36" s="12"/>
      <c r="CE36" s="12"/>
      <c r="CF36" s="12"/>
      <c r="CG36" s="12"/>
      <c r="CH36" s="12"/>
      <c r="CI36" s="12"/>
      <c r="CJ36" s="12"/>
      <c r="CK36" s="12"/>
      <c r="CL36" s="12"/>
    </row>
    <row r="37" spans="1:90" ht="5.0999999999999996" customHeight="1">
      <c r="A37" s="986"/>
      <c r="C37" s="600"/>
      <c r="D37" s="600"/>
      <c r="E37" s="600"/>
      <c r="F37" s="600"/>
      <c r="G37" s="600"/>
      <c r="H37" s="600"/>
      <c r="I37" s="600"/>
      <c r="J37" s="600"/>
      <c r="K37" s="600"/>
      <c r="L37" s="600"/>
      <c r="M37" s="600"/>
      <c r="N37" s="600"/>
      <c r="O37" s="600"/>
      <c r="P37" s="600"/>
      <c r="Q37" s="600"/>
      <c r="R37" s="600"/>
      <c r="S37" s="600"/>
      <c r="T37" s="600"/>
      <c r="U37" s="600"/>
      <c r="V37" s="600"/>
      <c r="W37" s="600"/>
      <c r="X37" s="600"/>
      <c r="Y37" s="600"/>
      <c r="Z37" s="600"/>
      <c r="AA37" s="600"/>
      <c r="AB37" s="600"/>
      <c r="AC37" s="600"/>
      <c r="AD37" s="600"/>
      <c r="AE37" s="600"/>
      <c r="AF37" s="600"/>
      <c r="AG37" s="600"/>
      <c r="AH37" s="600"/>
      <c r="AI37" s="600"/>
      <c r="AK37" s="1028"/>
      <c r="AL37" s="601"/>
      <c r="AM37" s="601"/>
      <c r="AN37" s="601"/>
      <c r="AO37" s="601"/>
      <c r="AP37" s="601"/>
      <c r="AQ37" s="601"/>
      <c r="AR37" s="601"/>
      <c r="AS37" s="601"/>
      <c r="AT37" s="601"/>
      <c r="AU37" s="601"/>
      <c r="AV37" s="601"/>
      <c r="AW37" s="601"/>
      <c r="AX37" s="1016"/>
      <c r="BM37" s="12"/>
      <c r="BX37" s="12"/>
      <c r="BY37" s="12"/>
      <c r="BZ37" s="12"/>
      <c r="CA37" s="12"/>
      <c r="CB37" s="12"/>
      <c r="CC37" s="12"/>
      <c r="CD37" s="12"/>
      <c r="CE37" s="12"/>
      <c r="CF37" s="12"/>
      <c r="CG37" s="12"/>
      <c r="CH37" s="12"/>
      <c r="CI37" s="12"/>
      <c r="CJ37" s="12"/>
      <c r="CK37" s="12"/>
      <c r="CL37" s="12"/>
    </row>
    <row r="38" spans="1:90" ht="14.1" customHeight="1">
      <c r="A38" s="1630" t="s">
        <v>450</v>
      </c>
      <c r="B38" s="1631"/>
      <c r="C38" s="1632" t="s">
        <v>1641</v>
      </c>
      <c r="D38" s="1632"/>
      <c r="E38" s="1632"/>
      <c r="F38" s="1632"/>
      <c r="G38" s="1632"/>
      <c r="H38" s="1632"/>
      <c r="I38" s="1632"/>
      <c r="J38" s="1632"/>
      <c r="K38" s="1632"/>
      <c r="L38" s="1632"/>
      <c r="M38" s="1632"/>
      <c r="N38" s="1632"/>
      <c r="O38" s="1632"/>
      <c r="P38" s="1632"/>
      <c r="Q38" s="1632"/>
      <c r="R38" s="1632"/>
      <c r="S38" s="1632"/>
      <c r="T38" s="1632"/>
      <c r="U38" s="1632"/>
      <c r="V38" s="1632"/>
      <c r="W38" s="1632"/>
      <c r="X38" s="1632"/>
      <c r="Y38" s="1632"/>
      <c r="Z38" s="1632"/>
      <c r="AA38" s="1632"/>
      <c r="AB38" s="1632"/>
      <c r="AC38" s="1632"/>
      <c r="AD38" s="1632"/>
      <c r="AE38" s="1632"/>
      <c r="AF38" s="1632"/>
      <c r="AG38" s="1632"/>
      <c r="AH38" s="1632"/>
      <c r="AI38" s="1632"/>
      <c r="AJ38" s="1632"/>
      <c r="AK38" s="1029"/>
      <c r="AL38" s="239" t="s">
        <v>124</v>
      </c>
      <c r="AM38" s="1638" t="s">
        <v>1512</v>
      </c>
      <c r="AN38" s="1638"/>
      <c r="AO38" s="1638"/>
      <c r="AP38" s="1638"/>
      <c r="AQ38" s="1638"/>
      <c r="AR38" s="1638"/>
      <c r="AS38" s="1638"/>
      <c r="AT38" s="1638"/>
      <c r="AU38" s="1638"/>
      <c r="AV38" s="1638"/>
      <c r="AW38" s="1638"/>
      <c r="AX38" s="1030"/>
      <c r="BM38" s="12"/>
      <c r="BX38" s="12"/>
      <c r="BY38" s="12"/>
      <c r="BZ38" s="12"/>
      <c r="CA38" s="12"/>
      <c r="CB38" s="12"/>
      <c r="CC38" s="12"/>
      <c r="CD38" s="12"/>
      <c r="CE38" s="12"/>
      <c r="CF38" s="12"/>
      <c r="CG38" s="12"/>
      <c r="CH38" s="12"/>
      <c r="CI38" s="12"/>
      <c r="CJ38" s="12"/>
      <c r="CK38" s="12"/>
      <c r="CL38" s="12"/>
    </row>
    <row r="39" spans="1:90" ht="14.1" customHeight="1">
      <c r="A39" s="17"/>
      <c r="B39" s="12"/>
      <c r="C39" s="939" t="s">
        <v>36</v>
      </c>
      <c r="D39" s="2045" t="s">
        <v>1424</v>
      </c>
      <c r="E39" s="2045"/>
      <c r="F39" s="2045"/>
      <c r="G39" s="2045"/>
      <c r="H39" s="2045"/>
      <c r="I39" s="2045"/>
      <c r="J39" s="2045"/>
      <c r="K39" s="2045"/>
      <c r="L39" s="2045"/>
      <c r="M39" s="2045"/>
      <c r="N39" s="2045"/>
      <c r="O39" s="2045"/>
      <c r="P39" s="2045"/>
      <c r="Q39" s="2045"/>
      <c r="R39" s="2045"/>
      <c r="S39" s="2045"/>
      <c r="T39" s="12"/>
      <c r="U39" s="12"/>
      <c r="V39" s="12"/>
      <c r="W39" s="12"/>
      <c r="X39" s="12"/>
      <c r="Y39" s="12"/>
      <c r="Z39" s="998"/>
      <c r="AA39" s="12"/>
      <c r="AB39" s="48"/>
      <c r="AC39" s="12"/>
      <c r="AD39" s="12"/>
      <c r="AE39" s="12"/>
      <c r="AF39" s="12"/>
      <c r="AG39" s="12"/>
      <c r="AH39" s="12"/>
      <c r="AI39" s="12"/>
      <c r="AJ39" s="12"/>
      <c r="AK39" s="12"/>
      <c r="AL39" s="11"/>
      <c r="AM39" s="1638"/>
      <c r="AN39" s="1638"/>
      <c r="AO39" s="1638"/>
      <c r="AP39" s="1638"/>
      <c r="AQ39" s="1638"/>
      <c r="AR39" s="1638"/>
      <c r="AS39" s="1638"/>
      <c r="AT39" s="1638"/>
      <c r="AU39" s="1638"/>
      <c r="AV39" s="1638"/>
      <c r="AW39" s="1638"/>
      <c r="AX39" s="405"/>
      <c r="AZ39" s="390"/>
      <c r="BA39" s="598" t="s">
        <v>1202</v>
      </c>
      <c r="BL39" s="12"/>
      <c r="BM39" s="12"/>
      <c r="BX39" s="12"/>
      <c r="BY39" s="12"/>
      <c r="BZ39" s="12"/>
      <c r="CA39" s="12"/>
      <c r="CB39" s="12"/>
      <c r="CC39" s="12"/>
      <c r="CD39" s="12"/>
      <c r="CE39" s="12"/>
      <c r="CF39" s="12"/>
      <c r="CG39" s="12"/>
      <c r="CH39" s="12"/>
      <c r="CI39" s="12"/>
      <c r="CJ39" s="12"/>
      <c r="CK39" s="12"/>
      <c r="CL39" s="12"/>
    </row>
    <row r="40" spans="1:90" ht="9.9499999999999993" customHeight="1">
      <c r="A40" s="17"/>
      <c r="B40" s="12"/>
      <c r="C40" s="939"/>
      <c r="D40" s="246"/>
      <c r="E40" s="246"/>
      <c r="F40" s="246"/>
      <c r="G40" s="246"/>
      <c r="H40" s="246"/>
      <c r="I40" s="246"/>
      <c r="J40" s="246"/>
      <c r="K40" s="246"/>
      <c r="L40" s="246"/>
      <c r="M40" s="246"/>
      <c r="N40" s="246"/>
      <c r="O40" s="246"/>
      <c r="P40" s="246"/>
      <c r="Q40" s="246"/>
      <c r="R40" s="246"/>
      <c r="S40" s="246"/>
      <c r="T40" s="12"/>
      <c r="U40" s="12"/>
      <c r="V40" s="12"/>
      <c r="W40" s="12"/>
      <c r="X40" s="12"/>
      <c r="Y40" s="12"/>
      <c r="Z40" s="998"/>
      <c r="AA40" s="12"/>
      <c r="AB40" s="48"/>
      <c r="AC40" s="12"/>
      <c r="AD40" s="12"/>
      <c r="AE40" s="12"/>
      <c r="AF40" s="12"/>
      <c r="AG40" s="12"/>
      <c r="AH40" s="12"/>
      <c r="AI40" s="12"/>
      <c r="AJ40" s="12"/>
      <c r="AK40" s="12"/>
      <c r="AL40" s="1031"/>
      <c r="AM40" s="200"/>
      <c r="AN40" s="200"/>
      <c r="AO40" s="200"/>
      <c r="AP40" s="200"/>
      <c r="AQ40" s="200"/>
      <c r="AR40" s="200"/>
      <c r="AS40" s="200"/>
      <c r="AT40" s="200"/>
      <c r="AU40" s="200"/>
      <c r="AV40" s="200"/>
      <c r="AW40" s="200"/>
      <c r="AX40" s="405"/>
      <c r="AZ40" s="406"/>
      <c r="BA40" s="3" t="s">
        <v>1196</v>
      </c>
      <c r="BB40" s="12"/>
      <c r="BC40" s="12"/>
      <c r="BD40" s="12"/>
      <c r="BE40" s="12"/>
      <c r="BF40" s="12"/>
      <c r="BG40" s="12"/>
      <c r="BH40" s="12"/>
      <c r="BI40" s="12"/>
      <c r="BJ40" s="12"/>
      <c r="BK40" s="12"/>
      <c r="BL40" s="12"/>
      <c r="BM40" s="12"/>
      <c r="BX40" s="12"/>
      <c r="BY40" s="12"/>
      <c r="BZ40" s="12"/>
      <c r="CA40" s="12"/>
      <c r="CB40" s="12"/>
      <c r="CC40" s="12"/>
      <c r="CD40" s="12"/>
      <c r="CE40" s="12"/>
      <c r="CF40" s="12"/>
      <c r="CG40" s="12"/>
      <c r="CH40" s="12"/>
      <c r="CI40" s="12"/>
      <c r="CJ40" s="12"/>
      <c r="CK40" s="12"/>
      <c r="CL40" s="12"/>
    </row>
    <row r="41" spans="1:90" ht="14.1" customHeight="1">
      <c r="A41" s="14"/>
      <c r="B41" s="12"/>
      <c r="C41" s="12"/>
      <c r="D41" s="245" t="s">
        <v>210</v>
      </c>
      <c r="E41" s="2034" t="s">
        <v>1559</v>
      </c>
      <c r="F41" s="2034"/>
      <c r="G41" s="2034"/>
      <c r="H41" s="2034"/>
      <c r="I41" s="2034"/>
      <c r="J41" s="2034"/>
      <c r="K41" s="2034"/>
      <c r="L41" s="2034"/>
      <c r="M41" s="2034"/>
      <c r="N41" s="2034"/>
      <c r="O41" s="2034"/>
      <c r="P41" s="2034"/>
      <c r="Q41" s="2034"/>
      <c r="R41" s="12"/>
      <c r="S41" s="2035">
        <f>AA65</f>
        <v>7</v>
      </c>
      <c r="T41" s="2035"/>
      <c r="U41" s="48" t="s">
        <v>112</v>
      </c>
      <c r="V41" s="12"/>
      <c r="W41" s="12"/>
      <c r="X41" s="12"/>
      <c r="Y41" s="12"/>
      <c r="Z41" s="12"/>
      <c r="AA41" s="12"/>
      <c r="AB41" s="12"/>
      <c r="AC41" s="12"/>
      <c r="AD41" s="12"/>
      <c r="AE41" s="12"/>
      <c r="AF41" s="12"/>
      <c r="AG41" s="12"/>
      <c r="AH41" s="12"/>
      <c r="AI41" s="12"/>
      <c r="AJ41" s="12"/>
      <c r="AK41" s="12"/>
      <c r="AL41" s="2036" t="s">
        <v>1608</v>
      </c>
      <c r="AM41" s="2037"/>
      <c r="AN41" s="2037"/>
      <c r="AO41" s="2037"/>
      <c r="AP41" s="2037"/>
      <c r="AQ41" s="2037"/>
      <c r="AR41" s="2037"/>
      <c r="AS41" s="2037"/>
      <c r="AT41" s="2037"/>
      <c r="AU41" s="2037"/>
      <c r="AV41" s="2037"/>
      <c r="AW41" s="2037"/>
      <c r="AX41" s="991"/>
      <c r="AZ41" s="406"/>
      <c r="BA41" s="12"/>
      <c r="BB41" s="12" t="s">
        <v>329</v>
      </c>
      <c r="BC41" s="12"/>
      <c r="BD41" s="12"/>
      <c r="BE41" s="12"/>
      <c r="BF41" s="12"/>
      <c r="BG41" s="12"/>
      <c r="BH41" s="12"/>
      <c r="BI41" s="12"/>
      <c r="BJ41" s="12"/>
      <c r="BK41" s="12"/>
      <c r="BL41" s="12"/>
      <c r="BM41" s="12"/>
      <c r="BX41" s="12"/>
      <c r="BY41" s="12"/>
      <c r="BZ41" s="12"/>
      <c r="CA41" s="12"/>
      <c r="CB41" s="12"/>
      <c r="CC41" s="12"/>
      <c r="CD41" s="12"/>
      <c r="CE41" s="12"/>
      <c r="CF41" s="12"/>
      <c r="CG41" s="12"/>
      <c r="CH41" s="12"/>
      <c r="CI41" s="12"/>
      <c r="CJ41" s="12"/>
      <c r="CK41" s="12"/>
      <c r="CL41" s="12"/>
    </row>
    <row r="42" spans="1:90" ht="14.1" customHeight="1" thickBot="1">
      <c r="A42" s="14"/>
      <c r="B42" s="12"/>
      <c r="C42" s="12"/>
      <c r="D42" s="12" t="s">
        <v>1425</v>
      </c>
      <c r="E42" s="2034" t="s">
        <v>1126</v>
      </c>
      <c r="F42" s="2034"/>
      <c r="G42" s="2034"/>
      <c r="H42" s="2034"/>
      <c r="I42" s="2034"/>
      <c r="J42" s="2034"/>
      <c r="K42" s="2034"/>
      <c r="L42" s="2034"/>
      <c r="M42" s="2034"/>
      <c r="N42" s="2034"/>
      <c r="O42" s="2034"/>
      <c r="P42" s="2034"/>
      <c r="Q42" s="2034"/>
      <c r="R42" s="12"/>
      <c r="S42" s="2038">
        <f>G11+L11+O11+R11+W11+Z11+CA2</f>
        <v>8</v>
      </c>
      <c r="T42" s="2038"/>
      <c r="U42" s="48" t="s">
        <v>112</v>
      </c>
      <c r="V42" s="12"/>
      <c r="W42" s="12"/>
      <c r="X42" s="12"/>
      <c r="Y42" s="231"/>
      <c r="Z42" s="231"/>
      <c r="AA42" s="231"/>
      <c r="AB42" s="12"/>
      <c r="AC42" s="231"/>
      <c r="AD42" s="231"/>
      <c r="AE42" s="231"/>
      <c r="AF42" s="1019"/>
      <c r="AG42" s="1019"/>
      <c r="AH42" s="1019"/>
      <c r="AI42" s="12"/>
      <c r="AJ42" s="12"/>
      <c r="AK42" s="231"/>
      <c r="AL42" s="214" t="s">
        <v>30</v>
      </c>
      <c r="AM42" s="1638" t="s">
        <v>1699</v>
      </c>
      <c r="AN42" s="1638"/>
      <c r="AO42" s="1638"/>
      <c r="AP42" s="1638"/>
      <c r="AQ42" s="1638"/>
      <c r="AR42" s="1638"/>
      <c r="AS42" s="1638"/>
      <c r="AT42" s="1638"/>
      <c r="AU42" s="1638"/>
      <c r="AV42" s="1638"/>
      <c r="AW42" s="1638"/>
      <c r="AX42" s="159"/>
      <c r="AZ42" s="406"/>
      <c r="BA42" s="12"/>
      <c r="BB42" s="12"/>
      <c r="BC42" s="12" t="s">
        <v>172</v>
      </c>
      <c r="BD42" s="12"/>
      <c r="BE42" s="12"/>
      <c r="BF42" s="12"/>
      <c r="BG42" s="12"/>
      <c r="BH42" s="12"/>
      <c r="BI42" s="12"/>
      <c r="BJ42" s="12"/>
      <c r="BK42" s="12"/>
      <c r="BL42" s="240"/>
      <c r="BM42" s="12"/>
      <c r="BX42" s="12"/>
      <c r="BY42" s="12"/>
      <c r="BZ42" s="12"/>
      <c r="CA42" s="12"/>
      <c r="CB42" s="12"/>
      <c r="CC42" s="12"/>
      <c r="CD42" s="12"/>
      <c r="CE42" s="12"/>
      <c r="CF42" s="12"/>
      <c r="CG42" s="12"/>
      <c r="CH42" s="12"/>
      <c r="CI42" s="12"/>
      <c r="CJ42" s="12"/>
      <c r="CK42" s="12"/>
      <c r="CL42" s="12"/>
    </row>
    <row r="43" spans="1:90" ht="14.1" customHeight="1" thickBot="1">
      <c r="A43" s="14"/>
      <c r="B43" s="12"/>
      <c r="C43" s="245"/>
      <c r="D43" s="245" t="s">
        <v>1426</v>
      </c>
      <c r="E43" s="2034" t="s">
        <v>1560</v>
      </c>
      <c r="F43" s="2034"/>
      <c r="G43" s="2034"/>
      <c r="H43" s="2034"/>
      <c r="I43" s="2034"/>
      <c r="J43" s="2034"/>
      <c r="K43" s="2034"/>
      <c r="L43" s="2034"/>
      <c r="M43" s="2034"/>
      <c r="N43" s="2034"/>
      <c r="O43" s="2034"/>
      <c r="P43" s="2034"/>
      <c r="Q43" s="2034"/>
      <c r="R43" s="12"/>
      <c r="S43" s="2039">
        <f>$BE$52</f>
        <v>7.497109826589595</v>
      </c>
      <c r="T43" s="2040"/>
      <c r="U43" s="48" t="s">
        <v>112</v>
      </c>
      <c r="V43" s="12"/>
      <c r="W43" s="12"/>
      <c r="X43" s="12"/>
      <c r="Y43" s="1032"/>
      <c r="Z43" s="1032"/>
      <c r="AA43" s="1032"/>
      <c r="AB43" s="1033"/>
      <c r="AC43" s="1032"/>
      <c r="AD43" s="1032"/>
      <c r="AE43" s="1032"/>
      <c r="AF43" s="1019"/>
      <c r="AG43" s="1019"/>
      <c r="AH43" s="1019"/>
      <c r="AI43" s="12"/>
      <c r="AJ43" s="12"/>
      <c r="AK43" s="231"/>
      <c r="AL43" s="978"/>
      <c r="AM43" s="1638"/>
      <c r="AN43" s="1638"/>
      <c r="AO43" s="1638"/>
      <c r="AP43" s="1638"/>
      <c r="AQ43" s="1638"/>
      <c r="AR43" s="1638"/>
      <c r="AS43" s="1638"/>
      <c r="AT43" s="1638"/>
      <c r="AU43" s="1638"/>
      <c r="AV43" s="1638"/>
      <c r="AW43" s="1638"/>
      <c r="AX43" s="159"/>
      <c r="AZ43" s="406"/>
      <c r="BA43" s="12"/>
      <c r="BB43" s="48"/>
      <c r="BC43" s="12" t="s">
        <v>173</v>
      </c>
      <c r="BD43" s="48"/>
      <c r="BE43" s="407"/>
      <c r="BF43" s="240"/>
      <c r="BG43" s="240"/>
      <c r="BH43" s="240"/>
      <c r="BI43" s="240"/>
      <c r="BJ43" s="240"/>
      <c r="BK43" s="240"/>
      <c r="BL43" s="12"/>
      <c r="BX43" s="12"/>
      <c r="BY43" s="12"/>
      <c r="BZ43" s="12"/>
      <c r="CA43" s="12"/>
      <c r="CB43" s="12"/>
      <c r="CC43" s="12"/>
      <c r="CD43" s="12"/>
      <c r="CE43" s="12"/>
      <c r="CF43" s="12"/>
      <c r="CG43" s="12"/>
      <c r="CH43" s="12"/>
      <c r="CI43" s="12"/>
      <c r="CJ43" s="12"/>
      <c r="CK43" s="12"/>
      <c r="CL43" s="12"/>
    </row>
    <row r="44" spans="1:90" ht="14.1" customHeight="1">
      <c r="A44" s="14"/>
      <c r="B44" s="12"/>
      <c r="C44" s="245"/>
      <c r="V44" s="12"/>
      <c r="W44" s="12"/>
      <c r="X44" s="12"/>
      <c r="Y44" s="231"/>
      <c r="Z44" s="231"/>
      <c r="AA44" s="231"/>
      <c r="AB44" s="1033"/>
      <c r="AC44" s="231"/>
      <c r="AD44" s="231"/>
      <c r="AE44" s="231"/>
      <c r="AF44" s="1019"/>
      <c r="AG44" s="1019"/>
      <c r="AH44" s="1019"/>
      <c r="AI44" s="12"/>
      <c r="AJ44" s="12"/>
      <c r="AK44" s="231"/>
      <c r="AL44" s="978"/>
      <c r="AM44" s="1638"/>
      <c r="AN44" s="1638"/>
      <c r="AO44" s="1638"/>
      <c r="AP44" s="1638"/>
      <c r="AQ44" s="1638"/>
      <c r="AR44" s="1638"/>
      <c r="AS44" s="1638"/>
      <c r="AT44" s="1638"/>
      <c r="AU44" s="1638"/>
      <c r="AV44" s="1638"/>
      <c r="AW44" s="1638"/>
      <c r="AX44" s="159"/>
      <c r="AZ44" s="406"/>
      <c r="BA44" s="12"/>
      <c r="BB44" s="12"/>
      <c r="BC44" s="12" t="s">
        <v>174</v>
      </c>
      <c r="BD44" s="12"/>
      <c r="BE44" s="12"/>
      <c r="BF44" s="12"/>
      <c r="BG44" s="12"/>
      <c r="BH44" s="12"/>
      <c r="BI44" s="12"/>
      <c r="BJ44" s="12"/>
      <c r="BK44" s="12"/>
      <c r="BX44" s="12"/>
      <c r="BY44" s="12"/>
      <c r="BZ44" s="12"/>
      <c r="CA44" s="12"/>
      <c r="CB44" s="12"/>
      <c r="CC44" s="12"/>
      <c r="CD44" s="12"/>
      <c r="CE44" s="12"/>
      <c r="CF44" s="12"/>
      <c r="CG44" s="12"/>
      <c r="CH44" s="12"/>
    </row>
    <row r="45" spans="1:90" ht="14.1" customHeight="1">
      <c r="A45" s="14"/>
      <c r="B45" s="12"/>
      <c r="C45" s="939" t="s">
        <v>467</v>
      </c>
      <c r="D45" s="1641" t="s">
        <v>1561</v>
      </c>
      <c r="E45" s="1641"/>
      <c r="F45" s="1641"/>
      <c r="G45" s="1641"/>
      <c r="H45" s="1641"/>
      <c r="I45" s="1641"/>
      <c r="J45" s="1641"/>
      <c r="K45" s="1641"/>
      <c r="L45" s="1641"/>
      <c r="M45" s="1641"/>
      <c r="N45" s="1641"/>
      <c r="O45" s="1641"/>
      <c r="P45" s="1641"/>
      <c r="Q45" s="1641"/>
      <c r="R45" s="1641"/>
      <c r="S45" s="1641"/>
      <c r="T45" s="1641"/>
      <c r="U45" s="1641"/>
      <c r="V45" s="1641"/>
      <c r="W45" s="1641"/>
      <c r="X45" s="1641"/>
      <c r="Y45" s="1641"/>
      <c r="Z45" s="1641"/>
      <c r="AA45" s="1641"/>
      <c r="AB45" s="1641"/>
      <c r="AC45" s="1641"/>
      <c r="AD45" s="1641"/>
      <c r="AE45" s="1641"/>
      <c r="AF45" s="1641"/>
      <c r="AG45" s="1641"/>
      <c r="AH45" s="1641"/>
      <c r="AI45" s="1641"/>
      <c r="AJ45" s="1641"/>
      <c r="AK45" s="231"/>
      <c r="AL45" s="1034"/>
      <c r="AM45" s="1638"/>
      <c r="AN45" s="1638"/>
      <c r="AO45" s="1638"/>
      <c r="AP45" s="1638"/>
      <c r="AQ45" s="1638"/>
      <c r="AR45" s="1638"/>
      <c r="AS45" s="1638"/>
      <c r="AT45" s="1638"/>
      <c r="AU45" s="1638"/>
      <c r="AV45" s="1638"/>
      <c r="AW45" s="1638"/>
      <c r="AX45" s="159"/>
      <c r="BA45" s="12"/>
      <c r="BB45" s="12"/>
      <c r="BC45" s="12"/>
      <c r="BD45" s="12"/>
      <c r="BE45" s="12"/>
      <c r="BF45" s="12"/>
      <c r="BG45" s="12"/>
      <c r="BH45" s="12"/>
      <c r="BI45" s="12"/>
      <c r="BJ45" s="12"/>
      <c r="BK45" s="12"/>
      <c r="BM45" s="1035" t="s">
        <v>327</v>
      </c>
      <c r="BN45" s="1035"/>
      <c r="BO45" s="1035"/>
      <c r="BR45" s="12"/>
      <c r="BV45" s="12"/>
      <c r="BX45" s="12"/>
      <c r="BY45" s="12"/>
      <c r="BZ45" s="12"/>
      <c r="CA45" s="12"/>
      <c r="CB45" s="12"/>
      <c r="CC45" s="12"/>
      <c r="CD45" s="12"/>
      <c r="CE45" s="12"/>
      <c r="CF45" s="12"/>
      <c r="CG45" s="12"/>
      <c r="CH45" s="12"/>
    </row>
    <row r="46" spans="1:90" ht="14.1" customHeight="1">
      <c r="A46" s="986"/>
      <c r="B46" s="12"/>
      <c r="D46" s="2003" t="s">
        <v>1562</v>
      </c>
      <c r="E46" s="2003"/>
      <c r="F46" s="2003"/>
      <c r="G46" s="2003"/>
      <c r="H46" s="2003"/>
      <c r="I46" s="2003"/>
      <c r="J46" s="2003"/>
      <c r="K46" s="2003"/>
      <c r="L46" s="2003"/>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J46" s="12"/>
      <c r="AK46" s="15"/>
      <c r="AL46" s="1037"/>
      <c r="AM46" s="1638"/>
      <c r="AN46" s="1638"/>
      <c r="AO46" s="1638"/>
      <c r="AP46" s="1638"/>
      <c r="AQ46" s="1638"/>
      <c r="AR46" s="1638"/>
      <c r="AS46" s="1638"/>
      <c r="AT46" s="1638"/>
      <c r="AU46" s="1638"/>
      <c r="AV46" s="1638"/>
      <c r="AW46" s="1638"/>
      <c r="AX46" s="159"/>
      <c r="BA46" s="1779" t="s">
        <v>167</v>
      </c>
      <c r="BB46" s="1779"/>
      <c r="BC46" s="1779"/>
      <c r="BD46" s="1779"/>
      <c r="BE46" s="1779"/>
      <c r="BF46" s="1779"/>
      <c r="BG46" s="1779"/>
      <c r="BH46" s="1779"/>
      <c r="BI46" s="1779"/>
      <c r="BJ46" s="1779"/>
      <c r="BK46" s="1038"/>
      <c r="BL46" s="1039"/>
      <c r="BM46" s="1779" t="s">
        <v>167</v>
      </c>
      <c r="BN46" s="1779"/>
      <c r="BO46" s="1779"/>
      <c r="BP46" s="1779"/>
      <c r="BQ46" s="1779"/>
      <c r="BR46" s="1779"/>
      <c r="BS46" s="1779"/>
      <c r="BT46" s="1779"/>
      <c r="BU46" s="1779"/>
      <c r="BV46" s="1779"/>
      <c r="BX46" s="12"/>
    </row>
    <row r="47" spans="1:90" ht="14.1" customHeight="1">
      <c r="A47" s="986"/>
      <c r="B47" s="12"/>
      <c r="D47" s="2004"/>
      <c r="E47" s="2005"/>
      <c r="F47" s="2008" t="s">
        <v>150</v>
      </c>
      <c r="G47" s="2009"/>
      <c r="H47" s="2009"/>
      <c r="I47" s="2009"/>
      <c r="J47" s="2009"/>
      <c r="K47" s="2009"/>
      <c r="L47" s="2008" t="s">
        <v>1563</v>
      </c>
      <c r="M47" s="2009"/>
      <c r="N47" s="2009"/>
      <c r="O47" s="2009"/>
      <c r="P47" s="2009"/>
      <c r="Q47" s="2009"/>
      <c r="R47" s="2009"/>
      <c r="S47" s="2009"/>
      <c r="T47" s="2009"/>
      <c r="U47" s="2009"/>
      <c r="V47" s="2009"/>
      <c r="W47" s="2009"/>
      <c r="X47" s="2009"/>
      <c r="Y47" s="2009"/>
      <c r="Z47" s="2009"/>
      <c r="AA47" s="2009"/>
      <c r="AB47" s="2009"/>
      <c r="AC47" s="2009"/>
      <c r="AD47" s="2012"/>
      <c r="AE47" s="2014" t="s">
        <v>12</v>
      </c>
      <c r="AF47" s="2015"/>
      <c r="AG47" s="2015"/>
      <c r="AH47" s="2016"/>
      <c r="AJ47" s="12"/>
      <c r="AK47" s="247"/>
      <c r="AL47" s="11"/>
      <c r="AM47" s="1638"/>
      <c r="AN47" s="1638"/>
      <c r="AO47" s="1638"/>
      <c r="AP47" s="1638"/>
      <c r="AQ47" s="1638"/>
      <c r="AR47" s="1638"/>
      <c r="AS47" s="1638"/>
      <c r="AT47" s="1638"/>
      <c r="AU47" s="1638"/>
      <c r="AV47" s="1638"/>
      <c r="AW47" s="1638"/>
      <c r="AX47" s="159"/>
      <c r="AZ47" s="406"/>
      <c r="BA47" s="1649"/>
      <c r="BB47" s="1649"/>
      <c r="BC47" s="1649"/>
      <c r="BD47" s="1649"/>
      <c r="BE47" s="1649"/>
      <c r="BF47" s="1649"/>
      <c r="BG47" s="1649"/>
      <c r="BH47" s="1649"/>
      <c r="BI47" s="1649"/>
      <c r="BJ47" s="1649"/>
      <c r="BK47" s="1038"/>
      <c r="BL47" s="1039"/>
      <c r="BM47" s="1649"/>
      <c r="BN47" s="1649"/>
      <c r="BO47" s="1649"/>
      <c r="BP47" s="1649"/>
      <c r="BQ47" s="1649"/>
      <c r="BR47" s="1649"/>
      <c r="BS47" s="1649"/>
      <c r="BT47" s="1649"/>
      <c r="BU47" s="1649"/>
      <c r="BV47" s="1649"/>
      <c r="BX47" s="12"/>
    </row>
    <row r="48" spans="1:90" ht="14.1" customHeight="1" thickBot="1">
      <c r="A48" s="986"/>
      <c r="B48" s="12"/>
      <c r="D48" s="2006"/>
      <c r="E48" s="2007"/>
      <c r="F48" s="2010"/>
      <c r="G48" s="2011"/>
      <c r="H48" s="2011"/>
      <c r="I48" s="2011"/>
      <c r="J48" s="2011"/>
      <c r="K48" s="2011"/>
      <c r="L48" s="2010"/>
      <c r="M48" s="2011"/>
      <c r="N48" s="2011"/>
      <c r="O48" s="2011"/>
      <c r="P48" s="2011"/>
      <c r="Q48" s="2011"/>
      <c r="R48" s="2011"/>
      <c r="S48" s="2011"/>
      <c r="T48" s="2011"/>
      <c r="U48" s="2011"/>
      <c r="V48" s="2011"/>
      <c r="W48" s="2011"/>
      <c r="X48" s="2011"/>
      <c r="Y48" s="2011"/>
      <c r="Z48" s="2011"/>
      <c r="AA48" s="2011"/>
      <c r="AB48" s="2011"/>
      <c r="AC48" s="2011"/>
      <c r="AD48" s="2013"/>
      <c r="AE48" s="2017"/>
      <c r="AF48" s="2018"/>
      <c r="AG48" s="2018"/>
      <c r="AH48" s="2019"/>
      <c r="AI48" s="12"/>
      <c r="AJ48" s="12"/>
      <c r="AK48" s="247"/>
      <c r="AL48" s="214" t="s">
        <v>30</v>
      </c>
      <c r="AM48" s="2020" t="s">
        <v>1564</v>
      </c>
      <c r="AN48" s="2020"/>
      <c r="AO48" s="2020"/>
      <c r="AP48" s="2020"/>
      <c r="AQ48" s="2020"/>
      <c r="AR48" s="2020"/>
      <c r="AS48" s="2020"/>
      <c r="AT48" s="2020"/>
      <c r="AU48" s="2020"/>
      <c r="AV48" s="2020"/>
      <c r="AW48" s="2020"/>
      <c r="AX48" s="159"/>
      <c r="AZ48" s="406"/>
      <c r="BA48" s="2000" t="s">
        <v>1030</v>
      </c>
      <c r="BB48" s="2001"/>
      <c r="BC48" s="2001"/>
      <c r="BD48" s="2002"/>
      <c r="BE48" s="1996">
        <v>173</v>
      </c>
      <c r="BF48" s="1997"/>
      <c r="BG48" s="1997"/>
      <c r="BH48" s="1985" t="s">
        <v>170</v>
      </c>
      <c r="BI48" s="1985"/>
      <c r="BJ48" s="1986"/>
      <c r="BK48" s="1038"/>
      <c r="BL48" s="1039"/>
      <c r="BM48" s="2000" t="s">
        <v>1030</v>
      </c>
      <c r="BN48" s="2001"/>
      <c r="BO48" s="2001"/>
      <c r="BP48" s="2002"/>
      <c r="BQ48" s="1996">
        <v>173</v>
      </c>
      <c r="BR48" s="1997"/>
      <c r="BS48" s="1997"/>
      <c r="BT48" s="1985" t="s">
        <v>170</v>
      </c>
      <c r="BU48" s="1985"/>
      <c r="BV48" s="1986"/>
      <c r="BX48" s="12"/>
    </row>
    <row r="49" spans="1:76" ht="14.1" customHeight="1" thickTop="1">
      <c r="A49" s="986"/>
      <c r="B49" s="12"/>
      <c r="D49" s="1871" t="s">
        <v>1565</v>
      </c>
      <c r="E49" s="1872"/>
      <c r="F49" s="1871" t="s">
        <v>1035</v>
      </c>
      <c r="G49" s="1877"/>
      <c r="H49" s="1880" t="s">
        <v>751</v>
      </c>
      <c r="I49" s="1881"/>
      <c r="J49" s="1881"/>
      <c r="K49" s="1881"/>
      <c r="L49" s="1964" t="s">
        <v>31</v>
      </c>
      <c r="M49" s="1965"/>
      <c r="N49" s="1965"/>
      <c r="O49" s="1965"/>
      <c r="P49" s="1965">
        <v>6</v>
      </c>
      <c r="Q49" s="1965"/>
      <c r="R49" s="1965" t="s">
        <v>43</v>
      </c>
      <c r="S49" s="1965" t="s">
        <v>800</v>
      </c>
      <c r="T49" s="2023">
        <v>3</v>
      </c>
      <c r="U49" s="2023"/>
      <c r="V49" s="1962" t="s">
        <v>1566</v>
      </c>
      <c r="W49" s="1962"/>
      <c r="X49" s="1962"/>
      <c r="Y49" s="1962"/>
      <c r="Z49" s="1962"/>
      <c r="AA49" s="1973">
        <f>IF($P$49=0,"",ROUNDDOWN($P$49/$T$49,1))</f>
        <v>2</v>
      </c>
      <c r="AB49" s="1973"/>
      <c r="AC49" s="1973"/>
      <c r="AD49" s="1974" t="s">
        <v>43</v>
      </c>
      <c r="AE49" s="2024" t="s">
        <v>752</v>
      </c>
      <c r="AF49" s="2025"/>
      <c r="AG49" s="2025"/>
      <c r="AH49" s="2026"/>
      <c r="AK49" s="12"/>
      <c r="AL49" s="1031"/>
      <c r="AM49" s="2020"/>
      <c r="AN49" s="2020"/>
      <c r="AO49" s="2020"/>
      <c r="AP49" s="2020"/>
      <c r="AQ49" s="2020"/>
      <c r="AR49" s="2020"/>
      <c r="AS49" s="2020"/>
      <c r="AT49" s="2020"/>
      <c r="AU49" s="2020"/>
      <c r="AV49" s="2020"/>
      <c r="AW49" s="2020"/>
      <c r="AX49" s="159"/>
      <c r="AZ49" s="406"/>
      <c r="BA49" s="1899"/>
      <c r="BB49" s="1900"/>
      <c r="BC49" s="1900"/>
      <c r="BD49" s="1901"/>
      <c r="BE49" s="2021"/>
      <c r="BF49" s="2022"/>
      <c r="BG49" s="2022"/>
      <c r="BH49" s="1987"/>
      <c r="BI49" s="1987"/>
      <c r="BJ49" s="1988"/>
      <c r="BK49" s="1038"/>
      <c r="BL49" s="1039"/>
      <c r="BM49" s="1899"/>
      <c r="BN49" s="1900"/>
      <c r="BO49" s="1900"/>
      <c r="BP49" s="1901"/>
      <c r="BQ49" s="2021"/>
      <c r="BR49" s="2022"/>
      <c r="BS49" s="2022"/>
      <c r="BT49" s="1987"/>
      <c r="BU49" s="1987"/>
      <c r="BV49" s="1988"/>
      <c r="BX49" s="12"/>
    </row>
    <row r="50" spans="1:76" ht="14.1" customHeight="1">
      <c r="A50" s="986"/>
      <c r="B50" s="12"/>
      <c r="D50" s="1873"/>
      <c r="E50" s="1874"/>
      <c r="F50" s="1873"/>
      <c r="G50" s="1878"/>
      <c r="H50" s="1882"/>
      <c r="I50" s="1883"/>
      <c r="J50" s="1883"/>
      <c r="K50" s="1883"/>
      <c r="L50" s="1892"/>
      <c r="M50" s="1779"/>
      <c r="N50" s="1779"/>
      <c r="O50" s="1779"/>
      <c r="P50" s="1779"/>
      <c r="Q50" s="1779"/>
      <c r="R50" s="1779"/>
      <c r="S50" s="1779"/>
      <c r="T50" s="1972"/>
      <c r="U50" s="1972"/>
      <c r="V50" s="1962"/>
      <c r="W50" s="1962"/>
      <c r="X50" s="1962"/>
      <c r="Y50" s="1962"/>
      <c r="Z50" s="1962"/>
      <c r="AA50" s="1973"/>
      <c r="AB50" s="1973"/>
      <c r="AC50" s="1973"/>
      <c r="AD50" s="1974"/>
      <c r="AE50" s="2024"/>
      <c r="AF50" s="2025"/>
      <c r="AG50" s="2025"/>
      <c r="AH50" s="2026"/>
      <c r="AK50" s="247"/>
      <c r="AL50" s="1031"/>
      <c r="AM50" s="2020"/>
      <c r="AN50" s="2020"/>
      <c r="AO50" s="2020"/>
      <c r="AP50" s="2020"/>
      <c r="AQ50" s="2020"/>
      <c r="AR50" s="2020"/>
      <c r="AS50" s="2020"/>
      <c r="AT50" s="2020"/>
      <c r="AU50" s="2020"/>
      <c r="AV50" s="2020"/>
      <c r="AW50" s="2020"/>
      <c r="AX50" s="159"/>
      <c r="AZ50" s="397"/>
      <c r="BA50" s="1991" t="s">
        <v>1642</v>
      </c>
      <c r="BB50" s="1906"/>
      <c r="BC50" s="1906"/>
      <c r="BD50" s="1992"/>
      <c r="BE50" s="1996">
        <f>BE57</f>
        <v>1297</v>
      </c>
      <c r="BF50" s="1997"/>
      <c r="BG50" s="1997"/>
      <c r="BH50" s="1985" t="s">
        <v>170</v>
      </c>
      <c r="BI50" s="1985"/>
      <c r="BJ50" s="1986"/>
      <c r="BK50" s="1038"/>
      <c r="BL50" s="1039"/>
      <c r="BM50" s="1991" t="s">
        <v>1642</v>
      </c>
      <c r="BN50" s="1906"/>
      <c r="BO50" s="1906"/>
      <c r="BP50" s="1992"/>
      <c r="BQ50" s="1996">
        <f>BQ57</f>
        <v>1792</v>
      </c>
      <c r="BR50" s="1997"/>
      <c r="BS50" s="1997"/>
      <c r="BT50" s="1985" t="s">
        <v>170</v>
      </c>
      <c r="BU50" s="1985"/>
      <c r="BV50" s="1986"/>
      <c r="BX50" s="12"/>
    </row>
    <row r="51" spans="1:76" ht="14.1" customHeight="1" thickBot="1">
      <c r="A51" s="986"/>
      <c r="B51" s="12"/>
      <c r="D51" s="1873"/>
      <c r="E51" s="1874"/>
      <c r="F51" s="1873"/>
      <c r="G51" s="1878"/>
      <c r="H51" s="1928" t="s">
        <v>753</v>
      </c>
      <c r="I51" s="1929"/>
      <c r="J51" s="1929"/>
      <c r="K51" s="1929"/>
      <c r="L51" s="1958" t="s">
        <v>31</v>
      </c>
      <c r="M51" s="1956"/>
      <c r="N51" s="1956"/>
      <c r="O51" s="1956"/>
      <c r="P51" s="1956">
        <v>13</v>
      </c>
      <c r="Q51" s="1956"/>
      <c r="R51" s="1956" t="s">
        <v>43</v>
      </c>
      <c r="S51" s="1956" t="s">
        <v>800</v>
      </c>
      <c r="T51" s="1923">
        <v>6</v>
      </c>
      <c r="U51" s="1923"/>
      <c r="V51" s="1936" t="s">
        <v>1566</v>
      </c>
      <c r="W51" s="1936"/>
      <c r="X51" s="1936"/>
      <c r="Y51" s="1936"/>
      <c r="Z51" s="1936"/>
      <c r="AA51" s="1966">
        <f>IF($P$51=0,"",ROUNDDOWN($P$51/$T$51,1))</f>
        <v>2.1</v>
      </c>
      <c r="AB51" s="1966"/>
      <c r="AC51" s="1966"/>
      <c r="AD51" s="1932" t="s">
        <v>43</v>
      </c>
      <c r="AE51" s="2024"/>
      <c r="AF51" s="2025"/>
      <c r="AG51" s="2025"/>
      <c r="AH51" s="2026"/>
      <c r="AK51" s="12"/>
      <c r="AL51" s="239" t="s">
        <v>15</v>
      </c>
      <c r="AM51" s="1638" t="s">
        <v>1513</v>
      </c>
      <c r="AN51" s="1638"/>
      <c r="AO51" s="1638"/>
      <c r="AP51" s="1638"/>
      <c r="AQ51" s="1638"/>
      <c r="AR51" s="1638"/>
      <c r="AS51" s="1638"/>
      <c r="AT51" s="1638"/>
      <c r="AU51" s="1638"/>
      <c r="AV51" s="1638"/>
      <c r="AW51" s="1638"/>
      <c r="AX51" s="44"/>
      <c r="AZ51" s="397"/>
      <c r="BA51" s="1993"/>
      <c r="BB51" s="1994"/>
      <c r="BC51" s="1994"/>
      <c r="BD51" s="1995"/>
      <c r="BE51" s="1998"/>
      <c r="BF51" s="1999"/>
      <c r="BG51" s="1999"/>
      <c r="BH51" s="1851"/>
      <c r="BI51" s="1851"/>
      <c r="BJ51" s="2030"/>
      <c r="BK51" s="1038"/>
      <c r="BL51" s="1039"/>
      <c r="BM51" s="1993"/>
      <c r="BN51" s="1994"/>
      <c r="BO51" s="1994"/>
      <c r="BP51" s="1995"/>
      <c r="BQ51" s="1998"/>
      <c r="BR51" s="1999"/>
      <c r="BS51" s="1999"/>
      <c r="BT51" s="1851"/>
      <c r="BU51" s="1851"/>
      <c r="BV51" s="2030"/>
      <c r="BX51" s="12"/>
    </row>
    <row r="52" spans="1:76" ht="14.1" customHeight="1">
      <c r="A52" s="986"/>
      <c r="B52" s="12"/>
      <c r="D52" s="1873"/>
      <c r="E52" s="1874"/>
      <c r="F52" s="1873"/>
      <c r="G52" s="1878"/>
      <c r="H52" s="1930"/>
      <c r="I52" s="1931"/>
      <c r="J52" s="1931"/>
      <c r="K52" s="1931"/>
      <c r="L52" s="1968"/>
      <c r="M52" s="1969"/>
      <c r="N52" s="1969"/>
      <c r="O52" s="1969"/>
      <c r="P52" s="1969"/>
      <c r="Q52" s="1969"/>
      <c r="R52" s="1969"/>
      <c r="S52" s="1969"/>
      <c r="T52" s="1912"/>
      <c r="U52" s="1912"/>
      <c r="V52" s="1936"/>
      <c r="W52" s="1936"/>
      <c r="X52" s="1936"/>
      <c r="Y52" s="1936"/>
      <c r="Z52" s="1936"/>
      <c r="AA52" s="1967"/>
      <c r="AB52" s="1967"/>
      <c r="AC52" s="1967"/>
      <c r="AD52" s="1933"/>
      <c r="AE52" s="2024"/>
      <c r="AF52" s="2025"/>
      <c r="AG52" s="2025"/>
      <c r="AH52" s="2026"/>
      <c r="AK52" s="12"/>
      <c r="AL52" s="244"/>
      <c r="AM52" s="1638"/>
      <c r="AN52" s="1638"/>
      <c r="AO52" s="1638"/>
      <c r="AP52" s="1638"/>
      <c r="AQ52" s="1638"/>
      <c r="AR52" s="1638"/>
      <c r="AS52" s="1638"/>
      <c r="AT52" s="1638"/>
      <c r="AU52" s="1638"/>
      <c r="AV52" s="1638"/>
      <c r="AW52" s="1638"/>
      <c r="AX52" s="159"/>
      <c r="AZ52" s="406"/>
      <c r="BA52" s="1975" t="s">
        <v>166</v>
      </c>
      <c r="BB52" s="1976"/>
      <c r="BC52" s="1976"/>
      <c r="BD52" s="1977"/>
      <c r="BE52" s="1939">
        <f>IF(ISERROR(BE50/BE48),"",(BE50/BE48))</f>
        <v>7.497109826589595</v>
      </c>
      <c r="BF52" s="1940"/>
      <c r="BG52" s="1940"/>
      <c r="BH52" s="1981" t="s">
        <v>108</v>
      </c>
      <c r="BI52" s="1981"/>
      <c r="BJ52" s="1982"/>
      <c r="BK52" s="1038"/>
      <c r="BL52" s="1039"/>
      <c r="BM52" s="1975" t="s">
        <v>166</v>
      </c>
      <c r="BN52" s="1976"/>
      <c r="BO52" s="1976"/>
      <c r="BP52" s="1977"/>
      <c r="BQ52" s="1939">
        <f>IF(ISERROR(BQ50/BQ48),"",(BQ50/BQ48))</f>
        <v>10.358381502890174</v>
      </c>
      <c r="BR52" s="1940"/>
      <c r="BS52" s="1940"/>
      <c r="BT52" s="1981" t="s">
        <v>108</v>
      </c>
      <c r="BU52" s="1981"/>
      <c r="BV52" s="1982"/>
      <c r="BX52" s="12"/>
    </row>
    <row r="53" spans="1:76" ht="14.1" customHeight="1" thickBot="1">
      <c r="A53" s="986"/>
      <c r="B53" s="12"/>
      <c r="D53" s="1873"/>
      <c r="E53" s="1874"/>
      <c r="F53" s="1873"/>
      <c r="G53" s="1878"/>
      <c r="H53" s="1934" t="s">
        <v>754</v>
      </c>
      <c r="I53" s="1779"/>
      <c r="J53" s="1779"/>
      <c r="K53" s="1779"/>
      <c r="L53" s="1892" t="s">
        <v>31</v>
      </c>
      <c r="M53" s="1779"/>
      <c r="N53" s="1779"/>
      <c r="O53" s="1779"/>
      <c r="P53" s="1779"/>
      <c r="Q53" s="1779"/>
      <c r="R53" s="1779" t="s">
        <v>43</v>
      </c>
      <c r="S53" s="1779" t="s">
        <v>800</v>
      </c>
      <c r="T53" s="1972">
        <v>15</v>
      </c>
      <c r="U53" s="1972"/>
      <c r="V53" s="1936" t="s">
        <v>1566</v>
      </c>
      <c r="W53" s="1936"/>
      <c r="X53" s="1936"/>
      <c r="Y53" s="1936"/>
      <c r="Z53" s="1936"/>
      <c r="AA53" s="1973" t="str">
        <f>IF($P$53=0,"",ROUNDDOWN($P$53/$T$53,1))</f>
        <v/>
      </c>
      <c r="AB53" s="1973"/>
      <c r="AC53" s="1973"/>
      <c r="AD53" s="1974" t="s">
        <v>43</v>
      </c>
      <c r="AE53" s="2024"/>
      <c r="AF53" s="2025"/>
      <c r="AG53" s="2025"/>
      <c r="AH53" s="2026"/>
      <c r="AK53" s="12"/>
      <c r="AL53" s="239" t="s">
        <v>15</v>
      </c>
      <c r="AM53" s="1638" t="s">
        <v>1700</v>
      </c>
      <c r="AN53" s="1638"/>
      <c r="AO53" s="1638"/>
      <c r="AP53" s="1638"/>
      <c r="AQ53" s="1638"/>
      <c r="AR53" s="1638"/>
      <c r="AS53" s="1638"/>
      <c r="AT53" s="1638"/>
      <c r="AU53" s="1638"/>
      <c r="AV53" s="1638"/>
      <c r="AW53" s="1638"/>
      <c r="AX53" s="991"/>
      <c r="AZ53" s="406"/>
      <c r="BA53" s="1978"/>
      <c r="BB53" s="1979"/>
      <c r="BC53" s="1979"/>
      <c r="BD53" s="1980"/>
      <c r="BE53" s="1941"/>
      <c r="BF53" s="1942"/>
      <c r="BG53" s="1942"/>
      <c r="BH53" s="1983"/>
      <c r="BI53" s="1983"/>
      <c r="BJ53" s="1984"/>
      <c r="BK53" s="1038"/>
      <c r="BL53" s="1039"/>
      <c r="BM53" s="1978"/>
      <c r="BN53" s="1979"/>
      <c r="BO53" s="1979"/>
      <c r="BP53" s="1980"/>
      <c r="BQ53" s="1941"/>
      <c r="BR53" s="1942"/>
      <c r="BS53" s="1942"/>
      <c r="BT53" s="1983"/>
      <c r="BU53" s="1983"/>
      <c r="BV53" s="1984"/>
      <c r="BX53" s="12"/>
    </row>
    <row r="54" spans="1:76" ht="14.1" customHeight="1">
      <c r="A54" s="986"/>
      <c r="B54" s="12"/>
      <c r="D54" s="1873"/>
      <c r="E54" s="1874"/>
      <c r="F54" s="1873"/>
      <c r="G54" s="1878"/>
      <c r="H54" s="1934"/>
      <c r="I54" s="1779"/>
      <c r="J54" s="1779"/>
      <c r="K54" s="1779"/>
      <c r="L54" s="1892"/>
      <c r="M54" s="1779"/>
      <c r="N54" s="1779"/>
      <c r="O54" s="1779"/>
      <c r="P54" s="1779"/>
      <c r="Q54" s="1779"/>
      <c r="R54" s="1779"/>
      <c r="S54" s="1779"/>
      <c r="T54" s="1972"/>
      <c r="U54" s="1972"/>
      <c r="V54" s="1936"/>
      <c r="W54" s="1936"/>
      <c r="X54" s="1936"/>
      <c r="Y54" s="1936"/>
      <c r="Z54" s="1936"/>
      <c r="AA54" s="1973"/>
      <c r="AB54" s="1973"/>
      <c r="AC54" s="1973"/>
      <c r="AD54" s="1974"/>
      <c r="AE54" s="2024"/>
      <c r="AF54" s="2025"/>
      <c r="AG54" s="2025"/>
      <c r="AH54" s="2026"/>
      <c r="AK54" s="12"/>
      <c r="AL54" s="11"/>
      <c r="AM54" s="1638"/>
      <c r="AN54" s="1638"/>
      <c r="AO54" s="1638"/>
      <c r="AP54" s="1638"/>
      <c r="AQ54" s="1638"/>
      <c r="AR54" s="1638"/>
      <c r="AS54" s="1638"/>
      <c r="AT54" s="1638"/>
      <c r="AU54" s="1638"/>
      <c r="AV54" s="1638"/>
      <c r="AW54" s="1638"/>
      <c r="AX54" s="251"/>
      <c r="BA54" s="1989" t="s">
        <v>1427</v>
      </c>
      <c r="BB54" s="1989"/>
      <c r="BC54" s="1989"/>
      <c r="BD54" s="1989"/>
      <c r="BE54" s="1989"/>
      <c r="BF54" s="1989"/>
      <c r="BG54" s="1989"/>
      <c r="BH54" s="1989"/>
      <c r="BI54" s="1989"/>
      <c r="BJ54" s="1989"/>
      <c r="BK54" s="1038"/>
      <c r="BL54" s="1039"/>
      <c r="BM54" s="1989" t="s">
        <v>1427</v>
      </c>
      <c r="BN54" s="1989"/>
      <c r="BO54" s="1989"/>
      <c r="BP54" s="1989"/>
      <c r="BQ54" s="1989"/>
      <c r="BR54" s="1989"/>
      <c r="BS54" s="1989"/>
      <c r="BT54" s="1989"/>
      <c r="BU54" s="1989"/>
      <c r="BV54" s="1989"/>
      <c r="BX54" s="12"/>
    </row>
    <row r="55" spans="1:76" ht="14.1" customHeight="1">
      <c r="A55" s="986"/>
      <c r="B55" s="12"/>
      <c r="D55" s="1873"/>
      <c r="E55" s="1874"/>
      <c r="F55" s="1873"/>
      <c r="G55" s="1878"/>
      <c r="H55" s="1928" t="s">
        <v>755</v>
      </c>
      <c r="I55" s="1929"/>
      <c r="J55" s="1929"/>
      <c r="K55" s="1929"/>
      <c r="L55" s="1958" t="s">
        <v>31</v>
      </c>
      <c r="M55" s="1956"/>
      <c r="N55" s="1956"/>
      <c r="O55" s="1956"/>
      <c r="P55" s="1956"/>
      <c r="Q55" s="1956"/>
      <c r="R55" s="1956" t="s">
        <v>43</v>
      </c>
      <c r="S55" s="1956" t="s">
        <v>800</v>
      </c>
      <c r="T55" s="1923">
        <v>25</v>
      </c>
      <c r="U55" s="1923"/>
      <c r="V55" s="1936" t="s">
        <v>1566</v>
      </c>
      <c r="W55" s="1936"/>
      <c r="X55" s="1936"/>
      <c r="Y55" s="1936"/>
      <c r="Z55" s="1936"/>
      <c r="AA55" s="1966" t="str">
        <f>IF($P$55=0,"",ROUNDDOWN($P$55/$T$55,1))</f>
        <v/>
      </c>
      <c r="AB55" s="1966"/>
      <c r="AC55" s="1966"/>
      <c r="AD55" s="1932" t="s">
        <v>43</v>
      </c>
      <c r="AE55" s="2024"/>
      <c r="AF55" s="2025"/>
      <c r="AG55" s="2025"/>
      <c r="AH55" s="2026"/>
      <c r="AK55" s="388"/>
      <c r="AL55" s="1937" t="s">
        <v>1572</v>
      </c>
      <c r="AM55" s="1938"/>
      <c r="AN55" s="1938"/>
      <c r="AO55" s="1938"/>
      <c r="AP55" s="1938"/>
      <c r="AQ55" s="1938"/>
      <c r="AR55" s="1938"/>
      <c r="AS55" s="1938"/>
      <c r="AT55" s="1938"/>
      <c r="AU55" s="1938"/>
      <c r="AV55" s="1938"/>
      <c r="AW55" s="1938"/>
      <c r="AX55" s="251"/>
      <c r="BA55" s="1990"/>
      <c r="BB55" s="1990"/>
      <c r="BC55" s="1990"/>
      <c r="BD55" s="1990"/>
      <c r="BE55" s="1990"/>
      <c r="BF55" s="1990"/>
      <c r="BG55" s="1990"/>
      <c r="BH55" s="1990"/>
      <c r="BI55" s="1990"/>
      <c r="BJ55" s="1990"/>
      <c r="BK55" s="1038"/>
      <c r="BL55" s="1039"/>
      <c r="BM55" s="1990"/>
      <c r="BN55" s="1990"/>
      <c r="BO55" s="1990"/>
      <c r="BP55" s="1990"/>
      <c r="BQ55" s="1990"/>
      <c r="BR55" s="1990"/>
      <c r="BS55" s="1990"/>
      <c r="BT55" s="1990"/>
      <c r="BU55" s="1990"/>
      <c r="BV55" s="1990"/>
      <c r="BX55" s="12"/>
    </row>
    <row r="56" spans="1:76" ht="14.1" customHeight="1" thickBot="1">
      <c r="A56" s="986"/>
      <c r="B56" s="12"/>
      <c r="D56" s="1873"/>
      <c r="E56" s="1874"/>
      <c r="F56" s="1873"/>
      <c r="G56" s="1878"/>
      <c r="H56" s="1930"/>
      <c r="I56" s="1931"/>
      <c r="J56" s="1931"/>
      <c r="K56" s="1931"/>
      <c r="L56" s="1968"/>
      <c r="M56" s="1969"/>
      <c r="N56" s="1969"/>
      <c r="O56" s="1969"/>
      <c r="P56" s="1969"/>
      <c r="Q56" s="1969"/>
      <c r="R56" s="1969"/>
      <c r="S56" s="1969"/>
      <c r="T56" s="1912"/>
      <c r="U56" s="1912"/>
      <c r="V56" s="1936"/>
      <c r="W56" s="1936"/>
      <c r="X56" s="1936"/>
      <c r="Y56" s="1936"/>
      <c r="Z56" s="1936"/>
      <c r="AA56" s="1967"/>
      <c r="AB56" s="1967"/>
      <c r="AC56" s="1967"/>
      <c r="AD56" s="1933"/>
      <c r="AE56" s="2027"/>
      <c r="AF56" s="2028"/>
      <c r="AG56" s="2028"/>
      <c r="AH56" s="2029"/>
      <c r="AK56" s="388"/>
      <c r="AL56" s="239" t="s">
        <v>466</v>
      </c>
      <c r="AM56" s="383" t="s">
        <v>802</v>
      </c>
      <c r="AN56" s="1683" t="s">
        <v>1514</v>
      </c>
      <c r="AO56" s="1683"/>
      <c r="AP56" s="1683"/>
      <c r="AQ56" s="1683"/>
      <c r="AR56" s="1683"/>
      <c r="AS56" s="1683"/>
      <c r="AT56" s="1683"/>
      <c r="AU56" s="1683"/>
      <c r="AV56" s="1683"/>
      <c r="AW56" s="1683"/>
      <c r="AX56" s="251"/>
      <c r="BA56" s="1852"/>
      <c r="BB56" s="1853"/>
      <c r="BC56" s="1853"/>
      <c r="BD56" s="1854"/>
      <c r="BE56" s="2031" t="s">
        <v>330</v>
      </c>
      <c r="BF56" s="2032"/>
      <c r="BG56" s="2032"/>
      <c r="BH56" s="2032"/>
      <c r="BI56" s="2032"/>
      <c r="BJ56" s="2033"/>
      <c r="BK56" s="1038"/>
      <c r="BL56" s="1039"/>
      <c r="BM56" s="1852"/>
      <c r="BN56" s="1853"/>
      <c r="BO56" s="1853"/>
      <c r="BP56" s="1854"/>
      <c r="BQ56" s="2031" t="s">
        <v>330</v>
      </c>
      <c r="BR56" s="2032"/>
      <c r="BS56" s="2032"/>
      <c r="BT56" s="2032"/>
      <c r="BU56" s="2032"/>
      <c r="BV56" s="2033"/>
      <c r="BX56" s="12"/>
    </row>
    <row r="57" spans="1:76" ht="14.1" customHeight="1" thickBot="1">
      <c r="A57" s="986"/>
      <c r="B57" s="12"/>
      <c r="D57" s="1873"/>
      <c r="E57" s="1874"/>
      <c r="F57" s="1873"/>
      <c r="G57" s="1878"/>
      <c r="H57" s="1945" t="s">
        <v>1573</v>
      </c>
      <c r="I57" s="1946"/>
      <c r="J57" s="1946"/>
      <c r="K57" s="1946"/>
      <c r="L57" s="1946"/>
      <c r="M57" s="1946"/>
      <c r="N57" s="1946"/>
      <c r="O57" s="1946"/>
      <c r="P57" s="1946"/>
      <c r="Q57" s="1946"/>
      <c r="R57" s="1946"/>
      <c r="S57" s="1946"/>
      <c r="T57" s="1946"/>
      <c r="U57" s="1946"/>
      <c r="V57" s="1936" t="s">
        <v>1566</v>
      </c>
      <c r="W57" s="1936"/>
      <c r="X57" s="1936"/>
      <c r="Y57" s="1936"/>
      <c r="Z57" s="1936"/>
      <c r="AA57" s="1947">
        <v>1</v>
      </c>
      <c r="AB57" s="1947"/>
      <c r="AC57" s="1947"/>
      <c r="AD57" s="1948" t="s">
        <v>13</v>
      </c>
      <c r="AE57" s="1949"/>
      <c r="AF57" s="1950"/>
      <c r="AG57" s="1950"/>
      <c r="AH57" s="1951"/>
      <c r="AK57" s="388"/>
      <c r="AL57" s="11"/>
      <c r="AM57" s="12"/>
      <c r="AN57" s="1683"/>
      <c r="AO57" s="1683"/>
      <c r="AP57" s="1683"/>
      <c r="AQ57" s="1683"/>
      <c r="AR57" s="1683"/>
      <c r="AS57" s="1683"/>
      <c r="AT57" s="1683"/>
      <c r="AU57" s="1683"/>
      <c r="AV57" s="1683"/>
      <c r="AW57" s="1683"/>
      <c r="AX57" s="251"/>
      <c r="BA57" s="1970">
        <f>COUNTA(BE58:BG77)</f>
        <v>8</v>
      </c>
      <c r="BB57" s="1971"/>
      <c r="BC57" s="1971"/>
      <c r="BD57" s="1971"/>
      <c r="BE57" s="1943">
        <f>SUM(BE58:BG77)</f>
        <v>1297</v>
      </c>
      <c r="BF57" s="1943"/>
      <c r="BG57" s="1944"/>
      <c r="BH57" s="1043" t="s">
        <v>328</v>
      </c>
      <c r="BI57" s="1044"/>
      <c r="BJ57" s="1045"/>
      <c r="BK57" s="1038"/>
      <c r="BL57" s="1039"/>
      <c r="BM57" s="1970">
        <f>COUNTA(BQ58:BS77)</f>
        <v>13</v>
      </c>
      <c r="BN57" s="1971"/>
      <c r="BO57" s="1971"/>
      <c r="BP57" s="1971"/>
      <c r="BQ57" s="1943">
        <f>SUM(BQ58:BS77)</f>
        <v>1792</v>
      </c>
      <c r="BR57" s="1943"/>
      <c r="BS57" s="1944"/>
      <c r="BT57" s="1043" t="s">
        <v>328</v>
      </c>
      <c r="BU57" s="1044"/>
      <c r="BV57" s="1045"/>
      <c r="BX57" s="12"/>
    </row>
    <row r="58" spans="1:76" ht="14.1" customHeight="1">
      <c r="A58" s="17"/>
      <c r="B58" s="12"/>
      <c r="D58" s="1873"/>
      <c r="E58" s="1874"/>
      <c r="F58" s="1873"/>
      <c r="G58" s="1878"/>
      <c r="H58" s="1945"/>
      <c r="I58" s="1946"/>
      <c r="J58" s="1946"/>
      <c r="K58" s="1946"/>
      <c r="L58" s="1946"/>
      <c r="M58" s="1946"/>
      <c r="N58" s="1946"/>
      <c r="O58" s="1946"/>
      <c r="P58" s="1946"/>
      <c r="Q58" s="1946"/>
      <c r="R58" s="1946"/>
      <c r="S58" s="1946"/>
      <c r="T58" s="1946"/>
      <c r="U58" s="1946"/>
      <c r="V58" s="1936"/>
      <c r="W58" s="1936"/>
      <c r="X58" s="1936"/>
      <c r="Y58" s="1936"/>
      <c r="Z58" s="1936"/>
      <c r="AA58" s="1947"/>
      <c r="AB58" s="1947"/>
      <c r="AC58" s="1947"/>
      <c r="AD58" s="1948"/>
      <c r="AE58" s="1952"/>
      <c r="AF58" s="1953"/>
      <c r="AG58" s="1953"/>
      <c r="AH58" s="1954"/>
      <c r="AK58" s="4"/>
      <c r="AL58" s="239"/>
      <c r="AM58" s="12"/>
      <c r="AN58" s="1683"/>
      <c r="AO58" s="1683"/>
      <c r="AP58" s="1683"/>
      <c r="AQ58" s="1683"/>
      <c r="AR58" s="1683"/>
      <c r="AS58" s="1683"/>
      <c r="AT58" s="1683"/>
      <c r="AU58" s="1683"/>
      <c r="AV58" s="1683"/>
      <c r="AW58" s="1683"/>
      <c r="AX58" s="251"/>
      <c r="BA58" s="1852">
        <v>1</v>
      </c>
      <c r="BB58" s="1853"/>
      <c r="BC58" s="1853"/>
      <c r="BD58" s="1854"/>
      <c r="BE58" s="1855">
        <v>173</v>
      </c>
      <c r="BF58" s="1856"/>
      <c r="BG58" s="1856"/>
      <c r="BH58" s="1046" t="s">
        <v>328</v>
      </c>
      <c r="BI58" s="1041"/>
      <c r="BJ58" s="408"/>
      <c r="BK58" s="1038"/>
      <c r="BL58" s="1039"/>
      <c r="BM58" s="1852">
        <v>1</v>
      </c>
      <c r="BN58" s="1853"/>
      <c r="BO58" s="1853"/>
      <c r="BP58" s="1854"/>
      <c r="BQ58" s="1855">
        <v>173</v>
      </c>
      <c r="BR58" s="1856"/>
      <c r="BS58" s="1856"/>
      <c r="BT58" s="1046" t="s">
        <v>328</v>
      </c>
      <c r="BU58" s="1041"/>
      <c r="BV58" s="408"/>
      <c r="BX58" s="12"/>
    </row>
    <row r="59" spans="1:76" ht="14.1" customHeight="1">
      <c r="A59" s="17"/>
      <c r="B59" s="12"/>
      <c r="D59" s="1873"/>
      <c r="E59" s="1874"/>
      <c r="F59" s="1873"/>
      <c r="G59" s="1878"/>
      <c r="H59" s="1955" t="s">
        <v>151</v>
      </c>
      <c r="I59" s="1956"/>
      <c r="J59" s="1956"/>
      <c r="K59" s="1956"/>
      <c r="L59" s="1958" t="s">
        <v>31</v>
      </c>
      <c r="M59" s="1956"/>
      <c r="N59" s="1956"/>
      <c r="O59" s="1956"/>
      <c r="P59" s="1959">
        <f>SUM($P$49:$Q$56)</f>
        <v>19</v>
      </c>
      <c r="Q59" s="1959"/>
      <c r="R59" s="1961" t="s">
        <v>43</v>
      </c>
      <c r="S59" s="1961"/>
      <c r="T59" s="1961"/>
      <c r="U59" s="1961"/>
      <c r="V59" s="1962" t="s">
        <v>1567</v>
      </c>
      <c r="W59" s="1962"/>
      <c r="X59" s="1962"/>
      <c r="Y59" s="1962"/>
      <c r="Z59" s="1962"/>
      <c r="AA59" s="1963">
        <f>IF($P$59=0,"",ROUND(SUM($AA$49:$AC$58),0))</f>
        <v>5</v>
      </c>
      <c r="AB59" s="1963"/>
      <c r="AC59" s="1963"/>
      <c r="AD59" s="1935" t="s">
        <v>13</v>
      </c>
      <c r="AE59" s="1896" t="s">
        <v>1052</v>
      </c>
      <c r="AF59" s="1897"/>
      <c r="AG59" s="1897"/>
      <c r="AH59" s="1898"/>
      <c r="AK59" s="158"/>
      <c r="AL59" s="239"/>
      <c r="AN59" s="1683"/>
      <c r="AO59" s="1683"/>
      <c r="AP59" s="1683"/>
      <c r="AQ59" s="1683"/>
      <c r="AR59" s="1683"/>
      <c r="AS59" s="1683"/>
      <c r="AT59" s="1683"/>
      <c r="AU59" s="1683"/>
      <c r="AV59" s="1683"/>
      <c r="AW59" s="1683"/>
      <c r="AX59" s="251"/>
      <c r="BA59" s="1852">
        <v>2</v>
      </c>
      <c r="BB59" s="1853"/>
      <c r="BC59" s="1853"/>
      <c r="BD59" s="1854"/>
      <c r="BE59" s="1855">
        <v>173</v>
      </c>
      <c r="BF59" s="1856"/>
      <c r="BG59" s="1856"/>
      <c r="BH59" s="1046" t="s">
        <v>328</v>
      </c>
      <c r="BI59" s="409"/>
      <c r="BJ59" s="1048"/>
      <c r="BK59" s="1038"/>
      <c r="BL59" s="1039"/>
      <c r="BM59" s="1852">
        <v>2</v>
      </c>
      <c r="BN59" s="1853"/>
      <c r="BO59" s="1853"/>
      <c r="BP59" s="1854"/>
      <c r="BQ59" s="1855">
        <v>173</v>
      </c>
      <c r="BR59" s="1856"/>
      <c r="BS59" s="1856"/>
      <c r="BT59" s="1046" t="s">
        <v>328</v>
      </c>
      <c r="BU59" s="409"/>
      <c r="BV59" s="1048"/>
      <c r="BX59" s="12"/>
    </row>
    <row r="60" spans="1:76" ht="14.1" customHeight="1">
      <c r="A60" s="17"/>
      <c r="B60" s="12"/>
      <c r="D60" s="1873"/>
      <c r="E60" s="1874"/>
      <c r="F60" s="1875"/>
      <c r="G60" s="1879"/>
      <c r="H60" s="1957"/>
      <c r="I60" s="1649"/>
      <c r="J60" s="1649"/>
      <c r="K60" s="1649"/>
      <c r="L60" s="1893"/>
      <c r="M60" s="1649"/>
      <c r="N60" s="1649"/>
      <c r="O60" s="1649"/>
      <c r="P60" s="1960"/>
      <c r="Q60" s="1960"/>
      <c r="R60" s="1667"/>
      <c r="S60" s="1667"/>
      <c r="T60" s="1667"/>
      <c r="U60" s="1667"/>
      <c r="V60" s="1962"/>
      <c r="W60" s="1962"/>
      <c r="X60" s="1962"/>
      <c r="Y60" s="1962"/>
      <c r="Z60" s="1962"/>
      <c r="AA60" s="1895"/>
      <c r="AB60" s="1895"/>
      <c r="AC60" s="1895"/>
      <c r="AD60" s="1867"/>
      <c r="AE60" s="1899"/>
      <c r="AF60" s="1900"/>
      <c r="AG60" s="1900"/>
      <c r="AH60" s="1901"/>
      <c r="AK60" s="939"/>
      <c r="AL60" s="239"/>
      <c r="AM60" s="383" t="s">
        <v>804</v>
      </c>
      <c r="AN60" s="1683" t="s">
        <v>1515</v>
      </c>
      <c r="AO60" s="1683"/>
      <c r="AP60" s="1683"/>
      <c r="AQ60" s="1683"/>
      <c r="AR60" s="1683"/>
      <c r="AS60" s="1683"/>
      <c r="AT60" s="1683"/>
      <c r="AU60" s="1683"/>
      <c r="AV60" s="1683"/>
      <c r="AW60" s="1683"/>
      <c r="AX60" s="991"/>
      <c r="BA60" s="1852">
        <v>3</v>
      </c>
      <c r="BB60" s="1853"/>
      <c r="BC60" s="1853"/>
      <c r="BD60" s="1854"/>
      <c r="BE60" s="1855">
        <v>173</v>
      </c>
      <c r="BF60" s="1856"/>
      <c r="BG60" s="1856"/>
      <c r="BH60" s="1046" t="s">
        <v>328</v>
      </c>
      <c r="BI60" s="409"/>
      <c r="BJ60" s="1048"/>
      <c r="BK60" s="1038"/>
      <c r="BL60" s="1039"/>
      <c r="BM60" s="1852">
        <v>3</v>
      </c>
      <c r="BN60" s="1853"/>
      <c r="BO60" s="1853"/>
      <c r="BP60" s="1854"/>
      <c r="BQ60" s="1855">
        <v>173</v>
      </c>
      <c r="BR60" s="1856"/>
      <c r="BS60" s="1856"/>
      <c r="BT60" s="1046" t="s">
        <v>328</v>
      </c>
      <c r="BU60" s="409"/>
      <c r="BV60" s="1048"/>
      <c r="BX60" s="12"/>
    </row>
    <row r="61" spans="1:76" ht="14.1" customHeight="1">
      <c r="A61" s="17"/>
      <c r="B61" s="12"/>
      <c r="D61" s="1873"/>
      <c r="E61" s="1874"/>
      <c r="F61" s="1902" t="s">
        <v>1021</v>
      </c>
      <c r="G61" s="1883"/>
      <c r="H61" s="1883"/>
      <c r="I61" s="1883"/>
      <c r="J61" s="1883"/>
      <c r="K61" s="1883"/>
      <c r="L61" s="1905" t="s">
        <v>804</v>
      </c>
      <c r="M61" s="1906"/>
      <c r="N61" s="1909" t="s">
        <v>801</v>
      </c>
      <c r="O61" s="1909"/>
      <c r="P61" s="1909"/>
      <c r="Q61" s="1909"/>
      <c r="R61" s="1909"/>
      <c r="S61" s="1909"/>
      <c r="T61" s="1909"/>
      <c r="U61" s="1911" t="s">
        <v>1568</v>
      </c>
      <c r="V61" s="1911"/>
      <c r="W61" s="1911"/>
      <c r="X61" s="1911"/>
      <c r="Y61" s="1911"/>
      <c r="Z61" s="1911"/>
      <c r="AA61" s="1913">
        <v>1</v>
      </c>
      <c r="AB61" s="1913"/>
      <c r="AC61" s="1913"/>
      <c r="AD61" s="1915" t="s">
        <v>13</v>
      </c>
      <c r="AE61" s="1645"/>
      <c r="AF61" s="1646"/>
      <c r="AG61" s="1646"/>
      <c r="AH61" s="1647"/>
      <c r="AK61" s="388"/>
      <c r="AL61" s="239"/>
      <c r="AM61" s="12"/>
      <c r="AN61" s="1683"/>
      <c r="AO61" s="1683"/>
      <c r="AP61" s="1683"/>
      <c r="AQ61" s="1683"/>
      <c r="AR61" s="1683"/>
      <c r="AS61" s="1683"/>
      <c r="AT61" s="1683"/>
      <c r="AU61" s="1683"/>
      <c r="AV61" s="1683"/>
      <c r="AW61" s="1683"/>
      <c r="AX61" s="251"/>
      <c r="BA61" s="1852">
        <v>4</v>
      </c>
      <c r="BB61" s="1853"/>
      <c r="BC61" s="1853"/>
      <c r="BD61" s="1854"/>
      <c r="BE61" s="1855">
        <v>173</v>
      </c>
      <c r="BF61" s="1856"/>
      <c r="BG61" s="1856"/>
      <c r="BH61" s="1046" t="s">
        <v>328</v>
      </c>
      <c r="BI61" s="409"/>
      <c r="BJ61" s="1048"/>
      <c r="BK61" s="1038"/>
      <c r="BL61" s="1039"/>
      <c r="BM61" s="1852">
        <v>4</v>
      </c>
      <c r="BN61" s="1853"/>
      <c r="BO61" s="1853"/>
      <c r="BP61" s="1854"/>
      <c r="BQ61" s="1855">
        <v>173</v>
      </c>
      <c r="BR61" s="1856"/>
      <c r="BS61" s="1856"/>
      <c r="BT61" s="1046" t="s">
        <v>328</v>
      </c>
      <c r="BU61" s="409"/>
      <c r="BV61" s="1048"/>
    </row>
    <row r="62" spans="1:76" ht="14.1" customHeight="1">
      <c r="A62" s="17"/>
      <c r="B62" s="12"/>
      <c r="D62" s="1873"/>
      <c r="E62" s="1874"/>
      <c r="F62" s="1902"/>
      <c r="G62" s="1883"/>
      <c r="H62" s="1883"/>
      <c r="I62" s="1883"/>
      <c r="J62" s="1883"/>
      <c r="K62" s="1883"/>
      <c r="L62" s="1907"/>
      <c r="M62" s="1908"/>
      <c r="N62" s="1910"/>
      <c r="O62" s="1910"/>
      <c r="P62" s="1910"/>
      <c r="Q62" s="1910"/>
      <c r="R62" s="1910"/>
      <c r="S62" s="1910"/>
      <c r="T62" s="1910"/>
      <c r="U62" s="1912"/>
      <c r="V62" s="1912"/>
      <c r="W62" s="1912"/>
      <c r="X62" s="1912"/>
      <c r="Y62" s="1912"/>
      <c r="Z62" s="1912"/>
      <c r="AA62" s="1914"/>
      <c r="AB62" s="1914"/>
      <c r="AC62" s="1914"/>
      <c r="AD62" s="1916"/>
      <c r="AE62" s="1884"/>
      <c r="AF62" s="1779"/>
      <c r="AG62" s="1779"/>
      <c r="AH62" s="1885"/>
      <c r="AK62" s="388"/>
      <c r="AL62" s="239"/>
      <c r="AN62" s="1683"/>
      <c r="AO62" s="1683"/>
      <c r="AP62" s="1683"/>
      <c r="AQ62" s="1683"/>
      <c r="AR62" s="1683"/>
      <c r="AS62" s="1683"/>
      <c r="AT62" s="1683"/>
      <c r="AU62" s="1683"/>
      <c r="AV62" s="1683"/>
      <c r="AW62" s="1683"/>
      <c r="AX62" s="251"/>
      <c r="BA62" s="1852">
        <v>5</v>
      </c>
      <c r="BB62" s="1853"/>
      <c r="BC62" s="1853"/>
      <c r="BD62" s="1854"/>
      <c r="BE62" s="1855">
        <v>173</v>
      </c>
      <c r="BF62" s="1856"/>
      <c r="BG62" s="1856"/>
      <c r="BH62" s="1046" t="s">
        <v>328</v>
      </c>
      <c r="BI62" s="409"/>
      <c r="BJ62" s="1048"/>
      <c r="BK62" s="1038"/>
      <c r="BL62" s="1039"/>
      <c r="BM62" s="1852">
        <v>5</v>
      </c>
      <c r="BN62" s="1853"/>
      <c r="BO62" s="1853"/>
      <c r="BP62" s="1854"/>
      <c r="BQ62" s="1855">
        <v>160</v>
      </c>
      <c r="BR62" s="1856"/>
      <c r="BS62" s="1856"/>
      <c r="BT62" s="1046" t="s">
        <v>328</v>
      </c>
      <c r="BU62" s="409"/>
      <c r="BV62" s="1048"/>
    </row>
    <row r="63" spans="1:76" ht="14.1" customHeight="1">
      <c r="A63" s="17"/>
      <c r="B63" s="12"/>
      <c r="D63" s="1873"/>
      <c r="E63" s="1874"/>
      <c r="F63" s="1902"/>
      <c r="G63" s="1883"/>
      <c r="H63" s="1883"/>
      <c r="I63" s="1883"/>
      <c r="J63" s="1883"/>
      <c r="K63" s="1883"/>
      <c r="L63" s="1917" t="s">
        <v>803</v>
      </c>
      <c r="M63" s="1918"/>
      <c r="N63" s="1921" t="s">
        <v>1571</v>
      </c>
      <c r="O63" s="1921"/>
      <c r="P63" s="1921"/>
      <c r="Q63" s="1921"/>
      <c r="R63" s="1921"/>
      <c r="S63" s="1921"/>
      <c r="T63" s="1921"/>
      <c r="U63" s="1923" t="s">
        <v>1569</v>
      </c>
      <c r="V63" s="1923"/>
      <c r="W63" s="1923"/>
      <c r="X63" s="1923"/>
      <c r="Y63" s="1923"/>
      <c r="Z63" s="1923"/>
      <c r="AA63" s="1925">
        <v>1</v>
      </c>
      <c r="AB63" s="1925"/>
      <c r="AC63" s="1925"/>
      <c r="AD63" s="1916" t="s">
        <v>13</v>
      </c>
      <c r="AE63" s="1884"/>
      <c r="AF63" s="1779"/>
      <c r="AG63" s="1779"/>
      <c r="AH63" s="1885"/>
      <c r="AK63" s="388"/>
      <c r="AL63" s="239"/>
      <c r="AM63" s="385" t="s">
        <v>803</v>
      </c>
      <c r="AN63" s="1683" t="s">
        <v>1516</v>
      </c>
      <c r="AO63" s="1683"/>
      <c r="AP63" s="1683"/>
      <c r="AQ63" s="1683"/>
      <c r="AR63" s="1683"/>
      <c r="AS63" s="1683"/>
      <c r="AT63" s="1683"/>
      <c r="AU63" s="1683"/>
      <c r="AV63" s="1683"/>
      <c r="AW63" s="1683"/>
      <c r="AX63" s="1030"/>
      <c r="BA63" s="1852">
        <v>6</v>
      </c>
      <c r="BB63" s="1853"/>
      <c r="BC63" s="1853"/>
      <c r="BD63" s="1854"/>
      <c r="BE63" s="1855">
        <v>173</v>
      </c>
      <c r="BF63" s="1856"/>
      <c r="BG63" s="1856"/>
      <c r="BH63" s="1046" t="s">
        <v>328</v>
      </c>
      <c r="BI63" s="1041"/>
      <c r="BJ63" s="408"/>
      <c r="BK63" s="1051"/>
      <c r="BL63" s="1052"/>
      <c r="BM63" s="1852">
        <v>6</v>
      </c>
      <c r="BN63" s="1853"/>
      <c r="BO63" s="1853"/>
      <c r="BP63" s="1854"/>
      <c r="BQ63" s="1855">
        <v>160</v>
      </c>
      <c r="BR63" s="1856"/>
      <c r="BS63" s="1856"/>
      <c r="BT63" s="1046" t="s">
        <v>328</v>
      </c>
      <c r="BU63" s="1041"/>
      <c r="BV63" s="408"/>
    </row>
    <row r="64" spans="1:76" ht="14.1" customHeight="1" thickBot="1">
      <c r="A64" s="17"/>
      <c r="B64" s="12"/>
      <c r="D64" s="1873"/>
      <c r="E64" s="1874"/>
      <c r="F64" s="1903"/>
      <c r="G64" s="1904"/>
      <c r="H64" s="1904"/>
      <c r="I64" s="1904"/>
      <c r="J64" s="1904"/>
      <c r="K64" s="1904"/>
      <c r="L64" s="1919"/>
      <c r="M64" s="1920"/>
      <c r="N64" s="1922"/>
      <c r="O64" s="1922"/>
      <c r="P64" s="1922"/>
      <c r="Q64" s="1922"/>
      <c r="R64" s="1922"/>
      <c r="S64" s="1922"/>
      <c r="T64" s="1922"/>
      <c r="U64" s="1924"/>
      <c r="V64" s="1924"/>
      <c r="W64" s="1924"/>
      <c r="X64" s="1924"/>
      <c r="Y64" s="1924"/>
      <c r="Z64" s="1924"/>
      <c r="AA64" s="1926"/>
      <c r="AB64" s="1926"/>
      <c r="AC64" s="1926"/>
      <c r="AD64" s="1927"/>
      <c r="AE64" s="1886"/>
      <c r="AF64" s="1887"/>
      <c r="AG64" s="1887"/>
      <c r="AH64" s="1888"/>
      <c r="AK64" s="388"/>
      <c r="AL64" s="242"/>
      <c r="AN64" s="1683"/>
      <c r="AO64" s="1683"/>
      <c r="AP64" s="1683"/>
      <c r="AQ64" s="1683"/>
      <c r="AR64" s="1683"/>
      <c r="AS64" s="1683"/>
      <c r="AT64" s="1683"/>
      <c r="AU64" s="1683"/>
      <c r="AV64" s="1683"/>
      <c r="AW64" s="1683"/>
      <c r="AX64" s="991"/>
      <c r="BA64" s="1852">
        <v>7</v>
      </c>
      <c r="BB64" s="1853"/>
      <c r="BC64" s="1853"/>
      <c r="BD64" s="1854"/>
      <c r="BE64" s="1855">
        <v>173</v>
      </c>
      <c r="BF64" s="1856"/>
      <c r="BG64" s="1856"/>
      <c r="BH64" s="1046" t="s">
        <v>328</v>
      </c>
      <c r="BI64" s="409"/>
      <c r="BJ64" s="1048"/>
      <c r="BK64" s="1038"/>
      <c r="BL64" s="1039"/>
      <c r="BM64" s="1852">
        <v>7</v>
      </c>
      <c r="BN64" s="1853"/>
      <c r="BO64" s="1853"/>
      <c r="BP64" s="1854"/>
      <c r="BQ64" s="1855">
        <v>140</v>
      </c>
      <c r="BR64" s="1856"/>
      <c r="BS64" s="1856"/>
      <c r="BT64" s="1046" t="s">
        <v>328</v>
      </c>
      <c r="BU64" s="409"/>
      <c r="BV64" s="1048"/>
    </row>
    <row r="65" spans="1:78" ht="14.1" customHeight="1">
      <c r="A65" s="17"/>
      <c r="B65" s="12"/>
      <c r="D65" s="1873"/>
      <c r="E65" s="1874"/>
      <c r="F65" s="1868" t="s">
        <v>141</v>
      </c>
      <c r="G65" s="1869"/>
      <c r="H65" s="1869"/>
      <c r="I65" s="1869"/>
      <c r="J65" s="1869"/>
      <c r="K65" s="1890"/>
      <c r="L65" s="1892"/>
      <c r="M65" s="1779"/>
      <c r="N65" s="1779"/>
      <c r="O65" s="1779"/>
      <c r="P65" s="1779"/>
      <c r="Q65" s="1779"/>
      <c r="R65" s="1779"/>
      <c r="S65" s="1779"/>
      <c r="T65" s="1779"/>
      <c r="U65" s="1779"/>
      <c r="V65" s="1869" t="s">
        <v>1570</v>
      </c>
      <c r="W65" s="1869"/>
      <c r="X65" s="1869"/>
      <c r="Y65" s="1869"/>
      <c r="Z65" s="1869"/>
      <c r="AA65" s="1894">
        <f>IF($P$59=0,"",SUM($AA$59:$AC$64))</f>
        <v>7</v>
      </c>
      <c r="AB65" s="1894"/>
      <c r="AC65" s="1894"/>
      <c r="AD65" s="1866" t="s">
        <v>13</v>
      </c>
      <c r="AE65" s="1868"/>
      <c r="AF65" s="1869"/>
      <c r="AG65" s="1869"/>
      <c r="AH65" s="1870"/>
      <c r="AK65" s="939"/>
      <c r="AL65" s="1054"/>
      <c r="AM65" s="59"/>
      <c r="AN65" s="1683"/>
      <c r="AO65" s="1683"/>
      <c r="AP65" s="1683"/>
      <c r="AQ65" s="1683"/>
      <c r="AR65" s="1683"/>
      <c r="AS65" s="1683"/>
      <c r="AT65" s="1683"/>
      <c r="AU65" s="1683"/>
      <c r="AV65" s="1683"/>
      <c r="AW65" s="1683"/>
      <c r="AX65" s="991"/>
      <c r="AZ65" s="406"/>
      <c r="BA65" s="1852">
        <v>8</v>
      </c>
      <c r="BB65" s="1853"/>
      <c r="BC65" s="1853"/>
      <c r="BD65" s="1854"/>
      <c r="BE65" s="1855">
        <v>86</v>
      </c>
      <c r="BF65" s="1856"/>
      <c r="BG65" s="1856"/>
      <c r="BH65" s="1046" t="s">
        <v>328</v>
      </c>
      <c r="BI65" s="409"/>
      <c r="BJ65" s="1048"/>
      <c r="BK65" s="410"/>
      <c r="BL65" s="411"/>
      <c r="BM65" s="1852">
        <v>8</v>
      </c>
      <c r="BN65" s="1853"/>
      <c r="BO65" s="1853"/>
      <c r="BP65" s="1854"/>
      <c r="BQ65" s="1855">
        <v>140</v>
      </c>
      <c r="BR65" s="1856"/>
      <c r="BS65" s="1856"/>
      <c r="BT65" s="1046" t="s">
        <v>328</v>
      </c>
      <c r="BU65" s="409"/>
      <c r="BV65" s="1048"/>
    </row>
    <row r="66" spans="1:78" ht="14.1" customHeight="1">
      <c r="A66" s="17"/>
      <c r="B66" s="12"/>
      <c r="D66" s="1875"/>
      <c r="E66" s="1876"/>
      <c r="F66" s="1648"/>
      <c r="G66" s="1649"/>
      <c r="H66" s="1649"/>
      <c r="I66" s="1649"/>
      <c r="J66" s="1649"/>
      <c r="K66" s="1891"/>
      <c r="L66" s="1893"/>
      <c r="M66" s="1649"/>
      <c r="N66" s="1649"/>
      <c r="O66" s="1649"/>
      <c r="P66" s="1649"/>
      <c r="Q66" s="1649"/>
      <c r="R66" s="1649"/>
      <c r="S66" s="1649"/>
      <c r="T66" s="1649"/>
      <c r="U66" s="1649"/>
      <c r="V66" s="1649"/>
      <c r="W66" s="1649"/>
      <c r="X66" s="1649"/>
      <c r="Y66" s="1649"/>
      <c r="Z66" s="1649"/>
      <c r="AA66" s="1895"/>
      <c r="AB66" s="1895"/>
      <c r="AC66" s="1895"/>
      <c r="AD66" s="1867"/>
      <c r="AE66" s="1648"/>
      <c r="AF66" s="1649"/>
      <c r="AG66" s="1649"/>
      <c r="AH66" s="1650"/>
      <c r="AK66" s="939"/>
      <c r="AL66" s="239" t="s">
        <v>124</v>
      </c>
      <c r="AM66" s="1638" t="s">
        <v>1428</v>
      </c>
      <c r="AN66" s="1638"/>
      <c r="AO66" s="1638"/>
      <c r="AP66" s="1638"/>
      <c r="AQ66" s="1638"/>
      <c r="AR66" s="1638"/>
      <c r="AS66" s="1638"/>
      <c r="AT66" s="1638"/>
      <c r="AU66" s="1638"/>
      <c r="AV66" s="1638"/>
      <c r="AW66" s="1638"/>
      <c r="AX66" s="418"/>
      <c r="AZ66" s="406"/>
      <c r="BA66" s="1852">
        <v>9</v>
      </c>
      <c r="BB66" s="1853"/>
      <c r="BC66" s="1853"/>
      <c r="BD66" s="1854"/>
      <c r="BE66" s="1855"/>
      <c r="BF66" s="1856"/>
      <c r="BG66" s="1856"/>
      <c r="BH66" s="1046" t="s">
        <v>328</v>
      </c>
      <c r="BI66" s="409"/>
      <c r="BJ66" s="1048"/>
      <c r="BK66" s="410"/>
      <c r="BL66" s="411"/>
      <c r="BM66" s="1852">
        <v>9</v>
      </c>
      <c r="BN66" s="1853"/>
      <c r="BO66" s="1853"/>
      <c r="BP66" s="1854"/>
      <c r="BQ66" s="1855">
        <v>120</v>
      </c>
      <c r="BR66" s="1856"/>
      <c r="BS66" s="1856"/>
      <c r="BT66" s="1046" t="s">
        <v>328</v>
      </c>
      <c r="BU66" s="409"/>
      <c r="BV66" s="1048"/>
    </row>
    <row r="67" spans="1:78" ht="9.9499999999999993" customHeight="1">
      <c r="A67" s="17"/>
      <c r="B67" s="12"/>
      <c r="AH67" s="412"/>
      <c r="AI67" s="412"/>
      <c r="AJ67" s="412"/>
      <c r="AK67" s="4"/>
      <c r="AL67" s="327"/>
      <c r="AM67" s="1638"/>
      <c r="AN67" s="1638"/>
      <c r="AO67" s="1638"/>
      <c r="AP67" s="1638"/>
      <c r="AQ67" s="1638"/>
      <c r="AR67" s="1638"/>
      <c r="AS67" s="1638"/>
      <c r="AT67" s="1638"/>
      <c r="AU67" s="1638"/>
      <c r="AV67" s="1638"/>
      <c r="AW67" s="1638"/>
      <c r="AX67" s="159"/>
      <c r="AZ67" s="406"/>
      <c r="BA67" s="1852">
        <v>10</v>
      </c>
      <c r="BB67" s="1853"/>
      <c r="BC67" s="1853"/>
      <c r="BD67" s="1854"/>
      <c r="BE67" s="1855"/>
      <c r="BF67" s="1856"/>
      <c r="BG67" s="1856"/>
      <c r="BH67" s="1046" t="s">
        <v>328</v>
      </c>
      <c r="BI67" s="409"/>
      <c r="BJ67" s="1048"/>
      <c r="BK67" s="410"/>
      <c r="BL67" s="411"/>
      <c r="BM67" s="1852">
        <v>10</v>
      </c>
      <c r="BN67" s="1853"/>
      <c r="BO67" s="1853"/>
      <c r="BP67" s="1854"/>
      <c r="BQ67" s="1855">
        <v>120</v>
      </c>
      <c r="BR67" s="1856"/>
      <c r="BS67" s="1856"/>
      <c r="BT67" s="1046" t="s">
        <v>328</v>
      </c>
      <c r="BU67" s="409"/>
      <c r="BV67" s="1048"/>
      <c r="BX67" s="1055"/>
    </row>
    <row r="68" spans="1:78" ht="14.1" customHeight="1">
      <c r="A68" s="17"/>
      <c r="B68" s="12"/>
      <c r="C68" s="939" t="s">
        <v>39</v>
      </c>
      <c r="D68" s="1889" t="s">
        <v>761</v>
      </c>
      <c r="E68" s="1889"/>
      <c r="F68" s="1889"/>
      <c r="G68" s="1889"/>
      <c r="H68" s="1889"/>
      <c r="I68" s="1889"/>
      <c r="J68" s="1889"/>
      <c r="K68" s="1889"/>
      <c r="L68" s="1889"/>
      <c r="M68" s="1889"/>
      <c r="N68" s="1889"/>
      <c r="O68" s="1889"/>
      <c r="P68" s="1889"/>
      <c r="Q68" s="1889"/>
      <c r="R68" s="1889"/>
      <c r="S68" s="1889"/>
      <c r="T68" s="1889"/>
      <c r="U68" s="1889"/>
      <c r="V68" s="1889"/>
      <c r="W68" s="1889"/>
      <c r="X68" s="1889"/>
      <c r="Y68" s="1889"/>
      <c r="Z68" s="1889"/>
      <c r="AA68" s="1889"/>
      <c r="AB68" s="1889"/>
      <c r="AC68" s="1889"/>
      <c r="AD68" s="1889"/>
      <c r="AE68" s="1889"/>
      <c r="AF68" s="1889"/>
      <c r="AG68" s="1889"/>
      <c r="AH68" s="1889"/>
      <c r="AI68" s="1889"/>
      <c r="AJ68" s="1889"/>
      <c r="AK68" s="4"/>
      <c r="AL68" s="327"/>
      <c r="AM68" s="1638"/>
      <c r="AN68" s="1638"/>
      <c r="AO68" s="1638"/>
      <c r="AP68" s="1638"/>
      <c r="AQ68" s="1638"/>
      <c r="AR68" s="1638"/>
      <c r="AS68" s="1638"/>
      <c r="AT68" s="1638"/>
      <c r="AU68" s="1638"/>
      <c r="AV68" s="1638"/>
      <c r="AW68" s="1638"/>
      <c r="AX68" s="159"/>
      <c r="AZ68" s="413"/>
      <c r="BA68" s="1852">
        <v>11</v>
      </c>
      <c r="BB68" s="1853"/>
      <c r="BC68" s="1853"/>
      <c r="BD68" s="1854"/>
      <c r="BE68" s="1855"/>
      <c r="BF68" s="1856"/>
      <c r="BG68" s="1856"/>
      <c r="BH68" s="1046" t="s">
        <v>328</v>
      </c>
      <c r="BI68" s="1041"/>
      <c r="BJ68" s="408"/>
      <c r="BK68" s="410"/>
      <c r="BL68" s="411"/>
      <c r="BM68" s="1852">
        <v>11</v>
      </c>
      <c r="BN68" s="1853"/>
      <c r="BO68" s="1853"/>
      <c r="BP68" s="1854"/>
      <c r="BQ68" s="1855">
        <v>90</v>
      </c>
      <c r="BR68" s="1856"/>
      <c r="BS68" s="1856"/>
      <c r="BT68" s="1046" t="s">
        <v>328</v>
      </c>
      <c r="BU68" s="1041"/>
      <c r="BV68" s="408"/>
    </row>
    <row r="69" spans="1:78" ht="14.1" customHeight="1">
      <c r="A69" s="17"/>
      <c r="B69" s="12"/>
      <c r="AK69" s="939"/>
      <c r="AL69" s="327"/>
      <c r="AM69" s="1638" t="s">
        <v>1643</v>
      </c>
      <c r="AN69" s="1638"/>
      <c r="AO69" s="1638"/>
      <c r="AP69" s="1638"/>
      <c r="AQ69" s="1638"/>
      <c r="AR69" s="1638"/>
      <c r="AS69" s="1638"/>
      <c r="AT69" s="1638"/>
      <c r="AU69" s="1638"/>
      <c r="AV69" s="1638"/>
      <c r="AW69" s="1638"/>
      <c r="AX69" s="159"/>
      <c r="AZ69" s="231"/>
      <c r="BA69" s="1852">
        <v>12</v>
      </c>
      <c r="BB69" s="1853"/>
      <c r="BC69" s="1853"/>
      <c r="BD69" s="1854"/>
      <c r="BE69" s="1855"/>
      <c r="BF69" s="1856"/>
      <c r="BG69" s="1856"/>
      <c r="BH69" s="1046" t="s">
        <v>328</v>
      </c>
      <c r="BI69" s="409"/>
      <c r="BJ69" s="1048"/>
      <c r="BK69" s="410"/>
      <c r="BL69" s="411"/>
      <c r="BM69" s="1852">
        <v>12</v>
      </c>
      <c r="BN69" s="1853"/>
      <c r="BO69" s="1853"/>
      <c r="BP69" s="1854"/>
      <c r="BQ69" s="1855">
        <v>90</v>
      </c>
      <c r="BR69" s="1856"/>
      <c r="BS69" s="1856"/>
      <c r="BT69" s="1046" t="s">
        <v>328</v>
      </c>
      <c r="BU69" s="409"/>
      <c r="BV69" s="1048"/>
    </row>
    <row r="70" spans="1:78" ht="15" customHeight="1">
      <c r="A70" s="17"/>
      <c r="B70" s="12"/>
      <c r="C70" s="939" t="s">
        <v>440</v>
      </c>
      <c r="D70" s="1889" t="s">
        <v>762</v>
      </c>
      <c r="E70" s="1889"/>
      <c r="F70" s="1889"/>
      <c r="G70" s="1889"/>
      <c r="H70" s="1889"/>
      <c r="I70" s="1889"/>
      <c r="J70" s="1889"/>
      <c r="K70" s="1889"/>
      <c r="L70" s="1889"/>
      <c r="M70" s="1889"/>
      <c r="N70" s="1889"/>
      <c r="O70" s="1889"/>
      <c r="P70" s="1889"/>
      <c r="Q70" s="1889"/>
      <c r="R70" s="1889"/>
      <c r="S70" s="1889"/>
      <c r="T70" s="1889"/>
      <c r="U70" s="1889"/>
      <c r="V70" s="1889"/>
      <c r="W70" s="1889"/>
      <c r="X70" s="1889"/>
      <c r="Y70" s="1889"/>
      <c r="Z70" s="1889"/>
      <c r="AA70" s="1889"/>
      <c r="AB70" s="1889"/>
      <c r="AC70" s="1889"/>
      <c r="AD70" s="1889"/>
      <c r="AE70" s="1889"/>
      <c r="AF70" s="1889"/>
      <c r="AG70" s="1889"/>
      <c r="AH70" s="1889"/>
      <c r="AI70" s="1889"/>
      <c r="AJ70" s="1889"/>
      <c r="AK70" s="12"/>
      <c r="AL70" s="327"/>
      <c r="AM70" s="1638"/>
      <c r="AN70" s="1638"/>
      <c r="AO70" s="1638"/>
      <c r="AP70" s="1638"/>
      <c r="AQ70" s="1638"/>
      <c r="AR70" s="1638"/>
      <c r="AS70" s="1638"/>
      <c r="AT70" s="1638"/>
      <c r="AU70" s="1638"/>
      <c r="AV70" s="1638"/>
      <c r="AW70" s="1638"/>
      <c r="AX70" s="159"/>
      <c r="AZ70" s="415"/>
      <c r="BA70" s="1852">
        <v>13</v>
      </c>
      <c r="BB70" s="1853"/>
      <c r="BC70" s="1853"/>
      <c r="BD70" s="1854"/>
      <c r="BE70" s="1855"/>
      <c r="BF70" s="1856"/>
      <c r="BG70" s="1856"/>
      <c r="BH70" s="1046" t="s">
        <v>328</v>
      </c>
      <c r="BI70" s="409"/>
      <c r="BJ70" s="1048"/>
      <c r="BK70" s="410"/>
      <c r="BL70" s="411"/>
      <c r="BM70" s="1852">
        <v>13</v>
      </c>
      <c r="BN70" s="1853"/>
      <c r="BO70" s="1853"/>
      <c r="BP70" s="1854"/>
      <c r="BQ70" s="1855">
        <v>80</v>
      </c>
      <c r="BR70" s="1856"/>
      <c r="BS70" s="1856"/>
      <c r="BT70" s="1046" t="s">
        <v>328</v>
      </c>
      <c r="BU70" s="409"/>
      <c r="BV70" s="1048"/>
      <c r="BX70" s="1055"/>
    </row>
    <row r="71" spans="1:78" ht="14.1" customHeight="1">
      <c r="A71" s="17"/>
      <c r="B71" s="12"/>
      <c r="AL71" s="243" t="s">
        <v>466</v>
      </c>
      <c r="AM71" s="1638" t="s">
        <v>1574</v>
      </c>
      <c r="AN71" s="1638"/>
      <c r="AO71" s="1638"/>
      <c r="AP71" s="1638"/>
      <c r="AQ71" s="1638"/>
      <c r="AR71" s="1638"/>
      <c r="AS71" s="1638"/>
      <c r="AT71" s="1638"/>
      <c r="AU71" s="1638"/>
      <c r="AV71" s="1638"/>
      <c r="AW71" s="1638"/>
      <c r="AX71" s="159"/>
      <c r="BA71" s="1852">
        <v>14</v>
      </c>
      <c r="BB71" s="1853"/>
      <c r="BC71" s="1853"/>
      <c r="BD71" s="1854"/>
      <c r="BE71" s="1855"/>
      <c r="BF71" s="1856"/>
      <c r="BG71" s="1856"/>
      <c r="BH71" s="1046" t="s">
        <v>328</v>
      </c>
      <c r="BI71" s="409"/>
      <c r="BJ71" s="1048"/>
      <c r="BK71" s="410"/>
      <c r="BL71" s="411"/>
      <c r="BM71" s="1852">
        <v>14</v>
      </c>
      <c r="BN71" s="1853"/>
      <c r="BO71" s="1853"/>
      <c r="BP71" s="1854"/>
      <c r="BQ71" s="1855"/>
      <c r="BR71" s="1856"/>
      <c r="BS71" s="1856"/>
      <c r="BT71" s="1046" t="s">
        <v>328</v>
      </c>
      <c r="BU71" s="409"/>
      <c r="BV71" s="1048"/>
    </row>
    <row r="72" spans="1:78" ht="14.1" customHeight="1">
      <c r="A72" s="17"/>
      <c r="B72" s="12"/>
      <c r="C72" s="939" t="s">
        <v>1244</v>
      </c>
      <c r="D72" s="2141" t="s">
        <v>1598</v>
      </c>
      <c r="E72" s="2141"/>
      <c r="F72" s="2141"/>
      <c r="G72" s="2141"/>
      <c r="H72" s="2141"/>
      <c r="I72" s="2141"/>
      <c r="J72" s="2141"/>
      <c r="K72" s="2141"/>
      <c r="L72" s="2141"/>
      <c r="M72" s="2141"/>
      <c r="N72" s="2141"/>
      <c r="O72" s="2141"/>
      <c r="P72" s="2141"/>
      <c r="Q72" s="2141"/>
      <c r="R72" s="2141"/>
      <c r="S72" s="2141"/>
      <c r="T72" s="2141"/>
      <c r="U72" s="2141"/>
      <c r="V72" s="2141"/>
      <c r="W72" s="2141"/>
      <c r="X72" s="2141"/>
      <c r="Y72" s="2141"/>
      <c r="Z72" s="2141"/>
      <c r="AA72" s="2141"/>
      <c r="AB72" s="2141"/>
      <c r="AC72" s="2141"/>
      <c r="AD72" s="2141"/>
      <c r="AE72" s="2141"/>
      <c r="AF72" s="2141"/>
      <c r="AG72" s="2141"/>
      <c r="AH72" s="2141"/>
      <c r="AI72" s="2141"/>
      <c r="AJ72" s="2141"/>
      <c r="AL72" s="11"/>
      <c r="AM72" s="1638"/>
      <c r="AN72" s="1638"/>
      <c r="AO72" s="1638"/>
      <c r="AP72" s="1638"/>
      <c r="AQ72" s="1638"/>
      <c r="AR72" s="1638"/>
      <c r="AS72" s="1638"/>
      <c r="AT72" s="1638"/>
      <c r="AU72" s="1638"/>
      <c r="AV72" s="1638"/>
      <c r="AW72" s="1638"/>
      <c r="AX72" s="159"/>
      <c r="BA72" s="1852">
        <v>15</v>
      </c>
      <c r="BB72" s="1853"/>
      <c r="BC72" s="1853"/>
      <c r="BD72" s="1854"/>
      <c r="BE72" s="1855"/>
      <c r="BF72" s="1856"/>
      <c r="BG72" s="1856"/>
      <c r="BH72" s="1046" t="s">
        <v>328</v>
      </c>
      <c r="BI72" s="409"/>
      <c r="BJ72" s="1048"/>
      <c r="BK72" s="410"/>
      <c r="BL72" s="411"/>
      <c r="BM72" s="1852">
        <v>15</v>
      </c>
      <c r="BN72" s="1853"/>
      <c r="BO72" s="1853"/>
      <c r="BP72" s="1854"/>
      <c r="BQ72" s="1855"/>
      <c r="BR72" s="1856"/>
      <c r="BS72" s="1856"/>
      <c r="BT72" s="1046" t="s">
        <v>328</v>
      </c>
      <c r="BU72" s="409"/>
      <c r="BV72" s="1048"/>
    </row>
    <row r="73" spans="1:78" ht="14.1" customHeight="1">
      <c r="A73" s="17"/>
      <c r="B73" s="12"/>
      <c r="AL73" s="244" t="s">
        <v>15</v>
      </c>
      <c r="AM73" s="1851" t="s">
        <v>1599</v>
      </c>
      <c r="AN73" s="1851"/>
      <c r="AO73" s="1851"/>
      <c r="AP73" s="1851"/>
      <c r="AQ73" s="1851"/>
      <c r="AR73" s="1851"/>
      <c r="AS73" s="1851"/>
      <c r="AT73" s="1851"/>
      <c r="AU73" s="1851"/>
      <c r="AV73" s="1851"/>
      <c r="AW73" s="1851"/>
      <c r="AX73" s="159"/>
      <c r="BA73" s="1852">
        <v>16</v>
      </c>
      <c r="BB73" s="1853"/>
      <c r="BC73" s="1853"/>
      <c r="BD73" s="1854"/>
      <c r="BE73" s="1855"/>
      <c r="BF73" s="1856"/>
      <c r="BG73" s="1856"/>
      <c r="BH73" s="1046" t="s">
        <v>328</v>
      </c>
      <c r="BI73" s="1041"/>
      <c r="BJ73" s="408"/>
      <c r="BK73" s="410"/>
      <c r="BL73" s="411"/>
      <c r="BM73" s="1852">
        <v>16</v>
      </c>
      <c r="BN73" s="1853"/>
      <c r="BO73" s="1853"/>
      <c r="BP73" s="1854"/>
      <c r="BQ73" s="1855"/>
      <c r="BR73" s="1856"/>
      <c r="BS73" s="1856"/>
      <c r="BT73" s="1046" t="s">
        <v>328</v>
      </c>
      <c r="BU73" s="1041"/>
      <c r="BV73" s="408"/>
    </row>
    <row r="74" spans="1:78" ht="14.1" customHeight="1">
      <c r="A74" s="17"/>
      <c r="B74" s="12"/>
      <c r="C74" s="939" t="s">
        <v>1449</v>
      </c>
      <c r="D74" s="1632" t="s">
        <v>1169</v>
      </c>
      <c r="E74" s="1632"/>
      <c r="F74" s="1632"/>
      <c r="G74" s="1632"/>
      <c r="H74" s="1632"/>
      <c r="I74" s="1632"/>
      <c r="J74" s="1632"/>
      <c r="K74" s="1632"/>
      <c r="L74" s="1632"/>
      <c r="M74" s="1632"/>
      <c r="N74" s="1632"/>
      <c r="O74" s="1632"/>
      <c r="P74" s="1632"/>
      <c r="Q74" s="1632"/>
      <c r="R74" s="1632"/>
      <c r="S74" s="1632"/>
      <c r="T74" s="1632"/>
      <c r="U74" s="1632"/>
      <c r="V74" s="1632"/>
      <c r="W74" s="1632"/>
      <c r="X74" s="1632"/>
      <c r="Y74" s="1632"/>
      <c r="Z74" s="1632"/>
      <c r="AA74" s="1632"/>
      <c r="AB74" s="1632"/>
      <c r="AC74" s="1632"/>
      <c r="AD74" s="1632"/>
      <c r="AE74" s="1632"/>
      <c r="AF74" s="1632"/>
      <c r="AG74" s="1632"/>
      <c r="AH74" s="1632"/>
      <c r="AI74" s="1632"/>
      <c r="AJ74" s="1632"/>
      <c r="AK74" s="12"/>
      <c r="AL74" s="11"/>
      <c r="AM74" s="262"/>
      <c r="AN74" s="262"/>
      <c r="AO74" s="262"/>
      <c r="AP74" s="262"/>
      <c r="AQ74" s="262"/>
      <c r="AR74" s="262"/>
      <c r="AS74" s="262"/>
      <c r="AT74" s="262"/>
      <c r="AU74" s="262"/>
      <c r="AV74" s="262"/>
      <c r="AW74" s="262"/>
      <c r="AX74" s="159"/>
      <c r="BA74" s="1852">
        <v>17</v>
      </c>
      <c r="BB74" s="1853"/>
      <c r="BC74" s="1853"/>
      <c r="BD74" s="1854"/>
      <c r="BE74" s="1855"/>
      <c r="BF74" s="1856"/>
      <c r="BG74" s="1856"/>
      <c r="BH74" s="1046" t="s">
        <v>328</v>
      </c>
      <c r="BI74" s="409"/>
      <c r="BJ74" s="1048"/>
      <c r="BK74" s="410"/>
      <c r="BL74" s="411"/>
      <c r="BM74" s="1852">
        <v>17</v>
      </c>
      <c r="BN74" s="1853"/>
      <c r="BO74" s="1853"/>
      <c r="BP74" s="1854"/>
      <c r="BQ74" s="1855"/>
      <c r="BR74" s="1856"/>
      <c r="BS74" s="1856"/>
      <c r="BT74" s="1046" t="s">
        <v>328</v>
      </c>
      <c r="BU74" s="409"/>
      <c r="BV74" s="1048"/>
    </row>
    <row r="75" spans="1:78" ht="14.1" customHeight="1">
      <c r="A75" s="17"/>
      <c r="B75" s="12"/>
      <c r="C75" s="1056"/>
      <c r="D75" s="231"/>
      <c r="E75" s="231"/>
      <c r="F75" s="231"/>
      <c r="G75" s="231"/>
      <c r="H75" s="231"/>
      <c r="I75" s="332"/>
      <c r="J75" s="332"/>
      <c r="K75" s="332"/>
      <c r="L75" s="332"/>
      <c r="M75" s="332"/>
      <c r="N75" s="332"/>
      <c r="O75" s="332"/>
      <c r="P75" s="332"/>
      <c r="Q75" s="332"/>
      <c r="R75" s="332"/>
      <c r="S75" s="332"/>
      <c r="T75" s="332"/>
      <c r="U75" s="332"/>
      <c r="V75" s="416"/>
      <c r="W75" s="416"/>
      <c r="X75" s="369"/>
      <c r="Y75" s="414"/>
      <c r="Z75" s="1057"/>
      <c r="AA75" s="1057"/>
      <c r="AB75" s="1057"/>
      <c r="AC75" s="220"/>
      <c r="AD75" s="332"/>
      <c r="AE75" s="12"/>
      <c r="AF75" s="12"/>
      <c r="AG75" s="12"/>
      <c r="AH75" s="12"/>
      <c r="AI75" s="12"/>
      <c r="AJ75" s="12"/>
      <c r="AK75" s="384"/>
      <c r="AL75" s="244" t="s">
        <v>15</v>
      </c>
      <c r="AM75" s="1851" t="s">
        <v>1213</v>
      </c>
      <c r="AN75" s="1851"/>
      <c r="AO75" s="1851"/>
      <c r="AP75" s="1851"/>
      <c r="AQ75" s="1851"/>
      <c r="AR75" s="1851"/>
      <c r="AS75" s="1851"/>
      <c r="AT75" s="1851"/>
      <c r="AU75" s="1851"/>
      <c r="AV75" s="1851"/>
      <c r="AW75" s="1851"/>
      <c r="AX75" s="1030"/>
      <c r="BA75" s="1852">
        <v>18</v>
      </c>
      <c r="BB75" s="1853"/>
      <c r="BC75" s="1853"/>
      <c r="BD75" s="1854"/>
      <c r="BE75" s="1855"/>
      <c r="BF75" s="1856"/>
      <c r="BG75" s="1856"/>
      <c r="BH75" s="1046" t="s">
        <v>328</v>
      </c>
      <c r="BI75" s="409"/>
      <c r="BJ75" s="1048"/>
      <c r="BK75" s="410"/>
      <c r="BL75" s="411"/>
      <c r="BM75" s="1852">
        <v>18</v>
      </c>
      <c r="BN75" s="1853"/>
      <c r="BO75" s="1853"/>
      <c r="BP75" s="1854"/>
      <c r="BQ75" s="1855"/>
      <c r="BR75" s="1856"/>
      <c r="BS75" s="1856"/>
      <c r="BT75" s="1046" t="s">
        <v>328</v>
      </c>
      <c r="BU75" s="409"/>
      <c r="BV75" s="1048"/>
    </row>
    <row r="76" spans="1:78" ht="9.9499999999999993" customHeight="1">
      <c r="A76" s="17"/>
      <c r="C76" s="1632" t="s">
        <v>1245</v>
      </c>
      <c r="D76" s="1632"/>
      <c r="E76" s="1632"/>
      <c r="F76" s="1632"/>
      <c r="G76" s="1632"/>
      <c r="H76" s="1632"/>
      <c r="I76" s="1632"/>
      <c r="J76" s="1632"/>
      <c r="K76" s="1632"/>
      <c r="L76" s="1632"/>
      <c r="M76" s="1632"/>
      <c r="N76" s="1632"/>
      <c r="O76" s="1632"/>
      <c r="P76" s="1632"/>
      <c r="Q76" s="1632"/>
      <c r="R76" s="1632"/>
      <c r="S76" s="1632"/>
      <c r="T76" s="1632"/>
      <c r="U76" s="1632"/>
      <c r="V76" s="1632"/>
      <c r="W76" s="1632"/>
      <c r="X76" s="1632"/>
      <c r="Y76" s="1632"/>
      <c r="AK76" s="224"/>
      <c r="AL76" s="1054"/>
      <c r="AM76" s="59"/>
      <c r="AN76" s="59"/>
      <c r="AO76" s="59"/>
      <c r="AP76" s="59"/>
      <c r="AQ76" s="59"/>
      <c r="AR76" s="59"/>
      <c r="AS76" s="59"/>
      <c r="AT76" s="59"/>
      <c r="AU76" s="59"/>
      <c r="AV76" s="59"/>
      <c r="AW76" s="59"/>
      <c r="AX76" s="1030"/>
      <c r="BA76" s="1852">
        <v>19</v>
      </c>
      <c r="BB76" s="1853"/>
      <c r="BC76" s="1853"/>
      <c r="BD76" s="1854"/>
      <c r="BE76" s="1855"/>
      <c r="BF76" s="1856"/>
      <c r="BG76" s="1856"/>
      <c r="BH76" s="1046" t="s">
        <v>328</v>
      </c>
      <c r="BI76" s="409"/>
      <c r="BJ76" s="1048"/>
      <c r="BK76" s="410"/>
      <c r="BL76" s="411"/>
      <c r="BM76" s="1852">
        <v>19</v>
      </c>
      <c r="BN76" s="1853"/>
      <c r="BO76" s="1853"/>
      <c r="BP76" s="1854"/>
      <c r="BQ76" s="1855"/>
      <c r="BR76" s="1856"/>
      <c r="BS76" s="1856"/>
      <c r="BT76" s="1046" t="s">
        <v>328</v>
      </c>
      <c r="BU76" s="409"/>
      <c r="BV76" s="1048"/>
    </row>
    <row r="77" spans="1:78" ht="14.1" customHeight="1">
      <c r="A77" s="17"/>
      <c r="E77" s="1862" t="s">
        <v>378</v>
      </c>
      <c r="F77" s="1863"/>
      <c r="G77" s="1863"/>
      <c r="H77" s="1863"/>
      <c r="I77" s="1863"/>
      <c r="J77" s="1863"/>
      <c r="K77" s="1863"/>
      <c r="L77" s="1864"/>
      <c r="M77" s="1865" t="s">
        <v>1170</v>
      </c>
      <c r="N77" s="1865"/>
      <c r="O77" s="1865"/>
      <c r="P77" s="1862" t="s">
        <v>378</v>
      </c>
      <c r="Q77" s="1863"/>
      <c r="R77" s="1863"/>
      <c r="S77" s="1863"/>
      <c r="T77" s="1863"/>
      <c r="U77" s="1863"/>
      <c r="V77" s="1863"/>
      <c r="W77" s="1864"/>
      <c r="X77" s="1865" t="s">
        <v>1170</v>
      </c>
      <c r="Y77" s="1865"/>
      <c r="Z77" s="1865"/>
      <c r="AA77" s="1057"/>
      <c r="AB77" s="1057"/>
      <c r="AC77" s="220"/>
      <c r="AD77" s="332"/>
      <c r="AG77" s="598"/>
      <c r="AH77" s="598"/>
      <c r="AI77" s="598"/>
      <c r="AK77" s="417"/>
      <c r="AL77" s="1031"/>
      <c r="AX77" s="398"/>
      <c r="BA77" s="1852">
        <v>20</v>
      </c>
      <c r="BB77" s="1853"/>
      <c r="BC77" s="1853"/>
      <c r="BD77" s="1854"/>
      <c r="BE77" s="1855"/>
      <c r="BF77" s="1856"/>
      <c r="BG77" s="1856"/>
      <c r="BH77" s="1046" t="s">
        <v>328</v>
      </c>
      <c r="BI77" s="409"/>
      <c r="BJ77" s="1048"/>
      <c r="BK77" s="1058"/>
      <c r="BL77" s="1059"/>
      <c r="BM77" s="1852">
        <v>20</v>
      </c>
      <c r="BN77" s="1853"/>
      <c r="BO77" s="1853"/>
      <c r="BP77" s="1854"/>
      <c r="BQ77" s="1855"/>
      <c r="BR77" s="1856"/>
      <c r="BS77" s="1856"/>
      <c r="BT77" s="1046" t="s">
        <v>328</v>
      </c>
      <c r="BU77" s="409"/>
      <c r="BV77" s="1048"/>
    </row>
    <row r="78" spans="1:78" ht="14.1" customHeight="1">
      <c r="A78" s="17"/>
      <c r="E78" s="1857"/>
      <c r="F78" s="1858"/>
      <c r="G78" s="1858"/>
      <c r="H78" s="1858"/>
      <c r="I78" s="1858"/>
      <c r="J78" s="1858"/>
      <c r="K78" s="1858"/>
      <c r="L78" s="1859"/>
      <c r="M78" s="1860"/>
      <c r="N78" s="1861"/>
      <c r="O78" s="1060" t="s">
        <v>1171</v>
      </c>
      <c r="P78" s="1857"/>
      <c r="Q78" s="1858"/>
      <c r="R78" s="1858"/>
      <c r="S78" s="1858"/>
      <c r="T78" s="1858"/>
      <c r="U78" s="1858"/>
      <c r="V78" s="1858"/>
      <c r="W78" s="1859"/>
      <c r="X78" s="1860"/>
      <c r="Y78" s="1861"/>
      <c r="Z78" s="1060" t="s">
        <v>1171</v>
      </c>
      <c r="AA78" s="1057"/>
      <c r="AB78" s="1057"/>
      <c r="AC78" s="220"/>
      <c r="AD78" s="332"/>
      <c r="AG78" s="598"/>
      <c r="AH78" s="598"/>
      <c r="AI78" s="598"/>
      <c r="AK78" s="419"/>
      <c r="AL78" s="1031"/>
      <c r="AM78" s="598"/>
      <c r="AN78" s="224"/>
      <c r="AO78" s="224"/>
      <c r="AP78" s="224"/>
      <c r="AQ78" s="224"/>
      <c r="AR78" s="224"/>
      <c r="AS78" s="224"/>
      <c r="AT78" s="224"/>
      <c r="AU78" s="224"/>
      <c r="AV78" s="224"/>
      <c r="AW78" s="224"/>
      <c r="AX78" s="418"/>
    </row>
    <row r="79" spans="1:78" ht="8.1" customHeight="1">
      <c r="A79" s="986"/>
      <c r="AL79" s="1031"/>
      <c r="AM79" s="420"/>
      <c r="AN79" s="420"/>
      <c r="AO79" s="420"/>
      <c r="AP79" s="420"/>
      <c r="AQ79" s="420"/>
      <c r="AR79" s="420"/>
      <c r="AS79" s="420"/>
      <c r="AT79" s="420"/>
      <c r="AU79" s="420"/>
      <c r="AV79" s="420"/>
      <c r="AW79" s="420"/>
      <c r="AX79" s="421"/>
      <c r="AY79" s="397"/>
      <c r="AZ79" s="397"/>
      <c r="BA79" s="397"/>
      <c r="BY79" s="596"/>
      <c r="BZ79" s="264"/>
    </row>
    <row r="80" spans="1:78" ht="14.1" customHeight="1">
      <c r="A80" s="986"/>
      <c r="C80" s="939" t="s">
        <v>1653</v>
      </c>
      <c r="D80" s="2140" t="s">
        <v>1654</v>
      </c>
      <c r="E80" s="2140"/>
      <c r="F80" s="2140"/>
      <c r="G80" s="2140"/>
      <c r="H80" s="2140"/>
      <c r="I80" s="2140"/>
      <c r="J80" s="2140"/>
      <c r="K80" s="2140"/>
      <c r="L80" s="2140"/>
      <c r="M80" s="2140"/>
      <c r="N80" s="2140"/>
      <c r="O80" s="2140"/>
      <c r="P80" s="2140"/>
      <c r="Q80" s="2140"/>
      <c r="R80" s="2140"/>
      <c r="S80" s="2140"/>
      <c r="T80" s="2140"/>
      <c r="U80" s="2140"/>
      <c r="V80" s="2140"/>
      <c r="W80" s="2140"/>
      <c r="X80" s="2140"/>
      <c r="Y80" s="2140"/>
      <c r="Z80" s="2140"/>
      <c r="AA80" s="2140"/>
      <c r="AB80" s="2140"/>
      <c r="AC80" s="2140"/>
      <c r="AD80" s="2140"/>
      <c r="AE80" s="2140"/>
      <c r="AF80" s="2140"/>
      <c r="AG80" s="12"/>
      <c r="AH80" s="12"/>
      <c r="AI80" s="12"/>
      <c r="AJ80" s="12"/>
      <c r="AK80" s="419"/>
      <c r="AL80" s="1031"/>
      <c r="AM80" s="420"/>
      <c r="AN80" s="420"/>
      <c r="AO80" s="420"/>
      <c r="AP80" s="420"/>
      <c r="AQ80" s="420"/>
      <c r="AR80" s="420"/>
      <c r="AS80" s="420"/>
      <c r="AT80" s="420"/>
      <c r="AU80" s="420"/>
      <c r="AV80" s="420"/>
      <c r="AW80" s="420"/>
      <c r="AX80" s="421"/>
    </row>
    <row r="81" spans="1:78" ht="14.1" customHeight="1">
      <c r="A81" s="986"/>
      <c r="D81" s="2140"/>
      <c r="E81" s="2140"/>
      <c r="F81" s="2140"/>
      <c r="G81" s="2140"/>
      <c r="H81" s="2140"/>
      <c r="I81" s="2140"/>
      <c r="J81" s="2140"/>
      <c r="K81" s="2140"/>
      <c r="L81" s="2140"/>
      <c r="M81" s="2140"/>
      <c r="N81" s="2140"/>
      <c r="O81" s="2140"/>
      <c r="P81" s="2140"/>
      <c r="Q81" s="2140"/>
      <c r="R81" s="2140"/>
      <c r="S81" s="2140"/>
      <c r="T81" s="2140"/>
      <c r="U81" s="2140"/>
      <c r="V81" s="2140"/>
      <c r="W81" s="2140"/>
      <c r="X81" s="2140"/>
      <c r="Y81" s="2140"/>
      <c r="Z81" s="2140"/>
      <c r="AA81" s="2140"/>
      <c r="AB81" s="2140"/>
      <c r="AC81" s="2140"/>
      <c r="AD81" s="2140"/>
      <c r="AE81" s="2140"/>
      <c r="AF81" s="2140"/>
      <c r="AK81" s="419"/>
      <c r="AL81" s="1031"/>
      <c r="AX81" s="991"/>
      <c r="AY81" s="397"/>
      <c r="AZ81" s="397"/>
      <c r="BA81" s="397"/>
      <c r="BY81" s="596"/>
      <c r="BZ81" s="264"/>
    </row>
    <row r="82" spans="1:78" ht="5.0999999999999996" customHeight="1" thickBot="1">
      <c r="A82" s="1061"/>
      <c r="B82" s="1062"/>
      <c r="C82" s="1062"/>
      <c r="D82" s="1062"/>
      <c r="E82" s="1062"/>
      <c r="F82" s="1062"/>
      <c r="G82" s="1062"/>
      <c r="H82" s="1062"/>
      <c r="I82" s="1062"/>
      <c r="J82" s="1062"/>
      <c r="K82" s="1062"/>
      <c r="L82" s="1062"/>
      <c r="M82" s="1062"/>
      <c r="N82" s="1062"/>
      <c r="O82" s="1062"/>
      <c r="P82" s="1062"/>
      <c r="Q82" s="1062"/>
      <c r="R82" s="1062"/>
      <c r="S82" s="1062"/>
      <c r="T82" s="1062"/>
      <c r="U82" s="1062"/>
      <c r="V82" s="1062"/>
      <c r="W82" s="1062"/>
      <c r="X82" s="1062"/>
      <c r="Y82" s="1062"/>
      <c r="Z82" s="1062"/>
      <c r="AA82" s="1062"/>
      <c r="AB82" s="1062"/>
      <c r="AC82" s="1062"/>
      <c r="AD82" s="1062"/>
      <c r="AE82" s="1062"/>
      <c r="AF82" s="1062"/>
      <c r="AG82" s="1063"/>
      <c r="AH82" s="1063"/>
      <c r="AI82" s="1063"/>
      <c r="AJ82" s="1062"/>
      <c r="AK82" s="1062"/>
      <c r="AL82" s="1064"/>
      <c r="AM82" s="1065"/>
      <c r="AN82" s="1062"/>
      <c r="AO82" s="1062"/>
      <c r="AP82" s="1062"/>
      <c r="AQ82" s="1062"/>
      <c r="AR82" s="1062"/>
      <c r="AS82" s="1062"/>
      <c r="AT82" s="1062"/>
      <c r="AU82" s="1062"/>
      <c r="AV82" s="1062"/>
      <c r="AW82" s="1062"/>
      <c r="AX82" s="1066"/>
      <c r="AY82" s="397"/>
      <c r="AZ82" s="397"/>
      <c r="BA82" s="397"/>
      <c r="BY82" s="264"/>
    </row>
    <row r="83" spans="1:78" ht="14.1" customHeight="1">
      <c r="AY83" s="397"/>
      <c r="AZ83" s="397"/>
      <c r="BA83" s="397"/>
      <c r="BY83" s="264"/>
    </row>
    <row r="84" spans="1:78" ht="14.1" customHeight="1">
      <c r="AY84" s="406"/>
      <c r="AZ84" s="406"/>
      <c r="BA84" s="406"/>
      <c r="BY84" s="264"/>
    </row>
    <row r="85" spans="1:78" ht="14.1" customHeight="1">
      <c r="AY85" s="406"/>
      <c r="AZ85" s="406"/>
      <c r="BA85" s="406"/>
      <c r="BY85" s="264"/>
    </row>
    <row r="86" spans="1:78" ht="14.1" customHeight="1">
      <c r="AY86" s="1067"/>
      <c r="BY86" s="264"/>
    </row>
    <row r="87" spans="1:78" ht="14.1" customHeight="1">
      <c r="AY87" s="1067"/>
      <c r="BY87" s="264"/>
    </row>
    <row r="88" spans="1:78" ht="14.1" customHeight="1">
      <c r="AY88" s="1067"/>
      <c r="BY88" s="264"/>
    </row>
    <row r="89" spans="1:78" ht="14.1" customHeight="1">
      <c r="AY89" s="1067"/>
      <c r="BY89" s="264"/>
    </row>
    <row r="90" spans="1:78" ht="14.1" customHeight="1">
      <c r="AY90" s="1067"/>
      <c r="BY90" s="264"/>
    </row>
    <row r="91" spans="1:78" ht="14.1" customHeight="1">
      <c r="AY91" s="1067"/>
      <c r="BY91" s="264"/>
    </row>
    <row r="92" spans="1:78" ht="14.1" customHeight="1">
      <c r="AY92" s="1067"/>
      <c r="BY92" s="264"/>
    </row>
    <row r="93" spans="1:78" ht="14.1" customHeight="1">
      <c r="BY93" s="596"/>
      <c r="BZ93" s="264"/>
    </row>
    <row r="94" spans="1:78" ht="14.1" customHeight="1">
      <c r="BY94" s="596"/>
      <c r="BZ94" s="264"/>
    </row>
    <row r="95" spans="1:78" ht="14.1" customHeight="1">
      <c r="BY95" s="264"/>
    </row>
    <row r="96" spans="1:78" ht="14.1" customHeight="1">
      <c r="AY96" s="1068"/>
      <c r="BY96" s="264"/>
    </row>
    <row r="97" spans="51:104" ht="14.1" customHeight="1">
      <c r="AY97" s="1068"/>
      <c r="BY97" s="264"/>
    </row>
    <row r="98" spans="51:104" ht="14.1" customHeight="1">
      <c r="AY98" s="1068"/>
      <c r="BY98" s="264"/>
    </row>
    <row r="99" spans="51:104" ht="14.1" customHeight="1">
      <c r="AY99" s="1068"/>
      <c r="BY99" s="596"/>
      <c r="BZ99" s="264"/>
    </row>
    <row r="100" spans="51:104" ht="14.1" customHeight="1">
      <c r="BY100" s="264"/>
    </row>
    <row r="101" spans="51:104" ht="14.1" customHeight="1">
      <c r="BY101" s="264"/>
    </row>
    <row r="102" spans="51:104" ht="14.1" customHeight="1">
      <c r="BY102" s="264"/>
    </row>
    <row r="103" spans="51:104" ht="14.1" customHeight="1">
      <c r="BY103" s="264"/>
    </row>
    <row r="104" spans="51:104" ht="14.1" customHeight="1">
      <c r="BY104" s="596"/>
      <c r="BZ104" s="264"/>
    </row>
    <row r="105" spans="51:104" ht="14.1" customHeight="1">
      <c r="BY105" s="264"/>
    </row>
    <row r="106" spans="51:104" ht="14.1" customHeight="1">
      <c r="BY106" s="264"/>
    </row>
    <row r="107" spans="51:104" ht="14.1" customHeight="1">
      <c r="BY107" s="264"/>
    </row>
    <row r="108" spans="51:104" ht="14.1" customHeight="1">
      <c r="BY108" s="264"/>
    </row>
    <row r="109" spans="51:104" ht="14.1" customHeight="1">
      <c r="BY109" s="596"/>
      <c r="BZ109" s="264"/>
    </row>
    <row r="110" spans="51:104" ht="14.1" customHeight="1">
      <c r="BY110" s="264"/>
    </row>
    <row r="111" spans="51:104" ht="14.1" customHeight="1">
      <c r="BY111" s="264"/>
      <c r="CN111" s="988"/>
      <c r="CO111" s="988"/>
      <c r="CP111" s="988"/>
      <c r="CX111" s="423"/>
      <c r="CY111" s="423"/>
      <c r="CZ111" s="423"/>
    </row>
    <row r="112" spans="51:104" ht="14.1" customHeight="1">
      <c r="BY112" s="264"/>
      <c r="CN112" s="988"/>
      <c r="CO112" s="988"/>
      <c r="CP112" s="988"/>
      <c r="CQ112" s="988"/>
      <c r="CR112" s="988"/>
      <c r="CV112" s="424"/>
      <c r="CW112" s="424"/>
      <c r="CX112" s="423"/>
      <c r="CY112" s="423"/>
      <c r="CZ112" s="423"/>
    </row>
    <row r="113" spans="61:106" ht="14.1" customHeight="1">
      <c r="BY113" s="264"/>
      <c r="CS113" s="988"/>
      <c r="CT113" s="988"/>
      <c r="CU113" s="988"/>
      <c r="CV113" s="424"/>
      <c r="CW113" s="424"/>
      <c r="CX113" s="423"/>
      <c r="CY113" s="423"/>
      <c r="CZ113" s="423"/>
    </row>
    <row r="114" spans="61:106" ht="14.1" customHeight="1">
      <c r="BX114" s="387"/>
      <c r="BY114" s="596"/>
      <c r="BZ114" s="264"/>
    </row>
    <row r="115" spans="61:106" ht="14.1" customHeight="1">
      <c r="BI115" s="1069"/>
      <c r="BJ115" s="1069"/>
      <c r="BK115" s="1069"/>
      <c r="BL115" s="387"/>
      <c r="BM115" s="264"/>
      <c r="BU115" s="1055"/>
      <c r="BV115" s="1055"/>
      <c r="BW115" s="1055"/>
      <c r="BX115" s="387"/>
      <c r="BY115" s="264"/>
      <c r="CN115" s="1070"/>
      <c r="CO115" s="1070"/>
      <c r="CP115" s="1070"/>
      <c r="CQ115" s="1070"/>
    </row>
    <row r="116" spans="61:106">
      <c r="BI116" s="1069"/>
      <c r="BJ116" s="1069"/>
      <c r="BK116" s="1069"/>
      <c r="BL116" s="387"/>
      <c r="BM116" s="264"/>
      <c r="BU116" s="1055"/>
      <c r="BV116" s="1055"/>
      <c r="BW116" s="1055"/>
      <c r="BX116" s="387"/>
      <c r="BY116" s="264"/>
    </row>
    <row r="117" spans="61:106">
      <c r="BI117" s="1069"/>
      <c r="BJ117" s="1069"/>
      <c r="BK117" s="1069"/>
      <c r="BL117" s="387"/>
      <c r="BM117" s="264"/>
      <c r="BU117" s="1055"/>
      <c r="BV117" s="1055"/>
      <c r="BW117" s="1055"/>
      <c r="BX117" s="387"/>
      <c r="BY117" s="264"/>
      <c r="CN117" s="596"/>
      <c r="CO117" s="596"/>
      <c r="CP117" s="596"/>
      <c r="CQ117" s="596"/>
      <c r="CR117" s="596"/>
    </row>
    <row r="118" spans="61:106">
      <c r="BI118" s="1069"/>
      <c r="BJ118" s="1069"/>
      <c r="BK118" s="1069"/>
      <c r="BL118" s="387"/>
      <c r="BM118" s="264"/>
      <c r="BU118" s="1055"/>
      <c r="BV118" s="1055"/>
      <c r="BW118" s="1055"/>
      <c r="BX118" s="387"/>
      <c r="BY118" s="264"/>
      <c r="CS118" s="596"/>
      <c r="CT118" s="596"/>
      <c r="CU118" s="596"/>
      <c r="CV118" s="596"/>
      <c r="CW118" s="596"/>
      <c r="CX118" s="596"/>
    </row>
    <row r="119" spans="61:106" ht="12" customHeight="1">
      <c r="BI119" s="1069"/>
      <c r="BJ119" s="1069"/>
      <c r="BK119" s="1069"/>
      <c r="BL119" s="387"/>
      <c r="BM119" s="596"/>
      <c r="BN119" s="264"/>
      <c r="BU119" s="1055"/>
      <c r="BV119" s="1055"/>
      <c r="BW119" s="1055"/>
      <c r="BX119" s="387"/>
      <c r="BY119" s="596"/>
      <c r="BZ119" s="264"/>
    </row>
    <row r="120" spans="61:106">
      <c r="BI120" s="1069"/>
      <c r="BJ120" s="1069"/>
      <c r="BK120" s="1069"/>
      <c r="BL120" s="387"/>
      <c r="BM120" s="264"/>
      <c r="BU120" s="1055"/>
      <c r="BV120" s="1055"/>
      <c r="BW120" s="1055"/>
      <c r="BX120" s="387"/>
      <c r="BY120" s="264"/>
    </row>
    <row r="121" spans="61:106">
      <c r="BI121" s="1069"/>
      <c r="BJ121" s="1069"/>
      <c r="BK121" s="1069"/>
      <c r="BL121" s="387"/>
      <c r="BM121" s="264"/>
      <c r="BU121" s="1055"/>
      <c r="BV121" s="1055"/>
      <c r="BW121" s="1055"/>
      <c r="BX121" s="387"/>
      <c r="BY121" s="264"/>
      <c r="CN121" s="1070"/>
      <c r="CO121" s="1070"/>
      <c r="CP121" s="1070"/>
      <c r="CQ121" s="1070"/>
      <c r="CR121" s="1070"/>
    </row>
    <row r="122" spans="61:106" ht="13.5">
      <c r="BI122" s="1069"/>
      <c r="BJ122" s="1069"/>
      <c r="BK122" s="1069"/>
      <c r="BL122" s="387"/>
      <c r="BM122" s="264"/>
      <c r="BU122" s="1055"/>
      <c r="BV122" s="1055"/>
      <c r="BW122" s="1055"/>
      <c r="BX122" s="387"/>
      <c r="BY122" s="264"/>
      <c r="CN122" s="1070"/>
      <c r="CO122" s="1070"/>
      <c r="CP122" s="1070"/>
      <c r="CQ122" s="1070"/>
      <c r="CR122" s="1070"/>
      <c r="CS122" s="1070"/>
      <c r="CT122" s="1070"/>
      <c r="CU122" s="1070"/>
      <c r="CV122" s="1071"/>
      <c r="CW122" s="1071"/>
      <c r="CX122" s="372"/>
      <c r="CY122" s="1072"/>
      <c r="CZ122" s="1072"/>
      <c r="DA122" s="1072"/>
      <c r="DB122" s="1072"/>
    </row>
    <row r="123" spans="61:106" ht="13.5" customHeight="1">
      <c r="BI123" s="1069"/>
      <c r="BJ123" s="1069"/>
      <c r="BK123" s="1069"/>
      <c r="BL123" s="387"/>
      <c r="BM123" s="264"/>
      <c r="BU123" s="1055"/>
      <c r="BV123" s="1055"/>
      <c r="BW123" s="1055"/>
      <c r="BX123" s="387"/>
      <c r="BY123" s="264"/>
      <c r="CS123" s="1070"/>
      <c r="CT123" s="1070"/>
      <c r="CU123" s="1070"/>
      <c r="CV123" s="1071"/>
      <c r="CW123" s="1071"/>
      <c r="CX123" s="372"/>
      <c r="CY123" s="1072"/>
      <c r="CZ123" s="1072"/>
      <c r="DA123" s="1072"/>
      <c r="DB123" s="1072"/>
    </row>
    <row r="124" spans="61:106" ht="14.25" customHeight="1"/>
    <row r="125" spans="61:106" ht="13.5" customHeight="1"/>
    <row r="126" spans="61:106" ht="13.5" customHeight="1"/>
    <row r="127" spans="61:106" ht="13.5" customHeight="1"/>
    <row r="129" spans="33:50" ht="13.5" customHeight="1"/>
    <row r="134" spans="33:50">
      <c r="AG134" s="598"/>
      <c r="AH134" s="598"/>
      <c r="AI134" s="598"/>
    </row>
    <row r="135" spans="33:50">
      <c r="AG135" s="598"/>
      <c r="AH135" s="598"/>
      <c r="AI135" s="598"/>
      <c r="AR135" s="988"/>
      <c r="AS135" s="988"/>
      <c r="AT135" s="988"/>
      <c r="AU135" s="988"/>
      <c r="AW135" s="988"/>
      <c r="AX135" s="988"/>
    </row>
    <row r="136" spans="33:50" ht="13.5" customHeight="1">
      <c r="AG136" s="598"/>
      <c r="AH136" s="598"/>
      <c r="AI136" s="598"/>
      <c r="AR136" s="988"/>
      <c r="AS136" s="988"/>
      <c r="AT136" s="988"/>
      <c r="AU136" s="988"/>
      <c r="AV136" s="988"/>
      <c r="AW136" s="988"/>
      <c r="AX136" s="988"/>
    </row>
    <row r="137" spans="33:50">
      <c r="AG137" s="598"/>
      <c r="AH137" s="598"/>
      <c r="AI137" s="598"/>
      <c r="AR137" s="988"/>
      <c r="AS137" s="988"/>
      <c r="AT137" s="988"/>
      <c r="AU137" s="988"/>
      <c r="AV137" s="988"/>
      <c r="AW137" s="988"/>
      <c r="AX137" s="988"/>
    </row>
    <row r="138" spans="33:50">
      <c r="AG138" s="598"/>
      <c r="AH138" s="598"/>
      <c r="AI138" s="598"/>
      <c r="AR138" s="604"/>
      <c r="AS138" s="604"/>
      <c r="AT138" s="604"/>
      <c r="AU138" s="604"/>
      <c r="AV138" s="988"/>
      <c r="AW138" s="604"/>
      <c r="AX138" s="604"/>
    </row>
    <row r="139" spans="33:50">
      <c r="AG139" s="598"/>
      <c r="AH139" s="598"/>
      <c r="AI139" s="598"/>
      <c r="AR139" s="604"/>
      <c r="AS139" s="604"/>
      <c r="AT139" s="604"/>
      <c r="AU139" s="604"/>
      <c r="AV139" s="604"/>
      <c r="AW139" s="604"/>
      <c r="AX139" s="604"/>
    </row>
    <row r="140" spans="33:50" ht="13.5" customHeight="1">
      <c r="AG140" s="598"/>
      <c r="AH140" s="598"/>
      <c r="AI140" s="598"/>
      <c r="AR140" s="604"/>
      <c r="AS140" s="604"/>
      <c r="AT140" s="604"/>
      <c r="AU140" s="604"/>
      <c r="AV140" s="604"/>
      <c r="AW140" s="604"/>
      <c r="AX140" s="604"/>
    </row>
    <row r="141" spans="33:50" ht="13.5" customHeight="1">
      <c r="AG141" s="598"/>
      <c r="AH141" s="598"/>
      <c r="AI141" s="598"/>
      <c r="AR141" s="604"/>
      <c r="AS141" s="604"/>
      <c r="AT141" s="604"/>
      <c r="AU141" s="604"/>
      <c r="AV141" s="604"/>
      <c r="AW141" s="604"/>
      <c r="AX141" s="604"/>
    </row>
    <row r="142" spans="33:50">
      <c r="AG142" s="598"/>
      <c r="AH142" s="598"/>
      <c r="AI142" s="598"/>
      <c r="AV142" s="604"/>
    </row>
    <row r="143" spans="33:50">
      <c r="AG143" s="598"/>
      <c r="AH143" s="598"/>
      <c r="AI143" s="598"/>
    </row>
    <row r="144" spans="33:50">
      <c r="AG144" s="598"/>
      <c r="AH144" s="598"/>
      <c r="AI144" s="598"/>
    </row>
    <row r="145" spans="33:85">
      <c r="AG145" s="598"/>
      <c r="AH145" s="598"/>
      <c r="AI145" s="598"/>
      <c r="AY145" s="1073"/>
      <c r="AZ145" s="1073"/>
      <c r="BA145" s="1073"/>
      <c r="BB145" s="1073"/>
      <c r="BD145" s="425"/>
      <c r="BE145" s="425"/>
      <c r="BF145" s="1074"/>
      <c r="BG145" s="1074"/>
      <c r="BH145" s="48"/>
      <c r="BI145" s="12"/>
      <c r="BJ145" s="12"/>
      <c r="BK145" s="12"/>
      <c r="BL145" s="12"/>
      <c r="BV145" s="596"/>
    </row>
    <row r="146" spans="33:85">
      <c r="AG146" s="598"/>
      <c r="AH146" s="598"/>
      <c r="AI146" s="598"/>
      <c r="AY146" s="1073"/>
      <c r="AZ146" s="1073"/>
      <c r="BA146" s="1073"/>
      <c r="BB146" s="1073"/>
      <c r="BC146" s="1073"/>
      <c r="BD146" s="425"/>
      <c r="BE146" s="425"/>
      <c r="BF146" s="1074"/>
      <c r="BG146" s="1074"/>
      <c r="BH146" s="48"/>
      <c r="BI146" s="12"/>
      <c r="BJ146" s="12"/>
      <c r="BK146" s="12"/>
      <c r="BL146" s="12"/>
      <c r="BV146" s="596"/>
    </row>
    <row r="147" spans="33:85">
      <c r="AG147" s="598"/>
      <c r="AH147" s="598"/>
      <c r="AI147" s="598"/>
      <c r="AY147" s="1073"/>
      <c r="AZ147" s="1073"/>
      <c r="BA147" s="1073"/>
      <c r="BV147" s="596"/>
    </row>
    <row r="148" spans="33:85">
      <c r="AG148" s="598"/>
      <c r="AH148" s="598"/>
      <c r="AI148" s="598"/>
      <c r="AY148" s="1073"/>
      <c r="AZ148" s="1073"/>
      <c r="BA148" s="1073"/>
      <c r="BV148" s="596"/>
      <c r="CE148" s="988"/>
      <c r="CF148" s="988"/>
      <c r="CG148" s="988"/>
    </row>
    <row r="149" spans="33:85" ht="13.5">
      <c r="AG149" s="598"/>
      <c r="AH149" s="598"/>
      <c r="AI149" s="598"/>
      <c r="BC149" s="426"/>
      <c r="BD149" s="426"/>
      <c r="BE149" s="426"/>
      <c r="BF149" s="1075"/>
      <c r="BG149" s="1075"/>
      <c r="BH149" s="48"/>
      <c r="BI149" s="12"/>
      <c r="BJ149" s="12"/>
      <c r="BK149" s="12"/>
      <c r="BL149" s="12"/>
      <c r="BV149" s="596"/>
      <c r="CE149" s="372"/>
      <c r="CF149" s="372"/>
      <c r="CG149" s="372"/>
    </row>
    <row r="150" spans="33:85">
      <c r="AG150" s="598"/>
      <c r="AH150" s="598"/>
      <c r="AI150" s="598"/>
      <c r="BC150" s="426"/>
      <c r="BD150" s="426"/>
      <c r="BE150" s="426"/>
      <c r="BF150" s="1075"/>
      <c r="BG150" s="1075"/>
      <c r="BH150" s="48"/>
      <c r="BI150" s="12"/>
      <c r="BJ150" s="12"/>
      <c r="BK150" s="12"/>
      <c r="BL150" s="12"/>
      <c r="BV150" s="596"/>
    </row>
    <row r="151" spans="33:85">
      <c r="AG151" s="598"/>
      <c r="AH151" s="598"/>
      <c r="AI151" s="598"/>
      <c r="BC151" s="426"/>
      <c r="BD151" s="426"/>
      <c r="BE151" s="426"/>
      <c r="BF151" s="1075"/>
      <c r="BG151" s="1075"/>
      <c r="BH151" s="48"/>
      <c r="BI151" s="12"/>
      <c r="BJ151" s="12"/>
      <c r="BK151" s="12"/>
      <c r="BL151" s="12"/>
      <c r="BV151" s="596"/>
    </row>
    <row r="152" spans="33:85" ht="13.5">
      <c r="AG152" s="598"/>
      <c r="AH152" s="598"/>
      <c r="AI152" s="598"/>
      <c r="BC152" s="426"/>
      <c r="BD152" s="426"/>
      <c r="BE152" s="426"/>
      <c r="BF152" s="1075"/>
      <c r="BG152" s="1075"/>
      <c r="BH152" s="48"/>
      <c r="BI152" s="12"/>
      <c r="BJ152" s="12"/>
      <c r="BK152" s="12"/>
      <c r="BL152" s="12"/>
      <c r="BV152" s="371"/>
    </row>
    <row r="153" spans="33:85" ht="13.5">
      <c r="BC153" s="599"/>
      <c r="BD153" s="604"/>
      <c r="BE153" s="604"/>
      <c r="BF153" s="1076"/>
      <c r="BG153" s="1076"/>
      <c r="BH153" s="48"/>
      <c r="BI153" s="12"/>
      <c r="BJ153" s="12"/>
      <c r="BK153" s="12"/>
      <c r="BL153" s="12"/>
      <c r="BV153" s="371"/>
    </row>
    <row r="154" spans="33:85">
      <c r="BC154" s="604"/>
      <c r="BD154" s="604"/>
      <c r="BE154" s="604"/>
      <c r="BF154" s="1076"/>
      <c r="BG154" s="1076"/>
      <c r="BH154" s="48"/>
      <c r="BI154" s="12"/>
      <c r="BJ154" s="12"/>
      <c r="BK154" s="12"/>
      <c r="BL154" s="12"/>
    </row>
    <row r="155" spans="33:85">
      <c r="BF155" s="12"/>
      <c r="BG155" s="12"/>
      <c r="BH155" s="12"/>
      <c r="BI155" s="12"/>
      <c r="BJ155" s="12"/>
      <c r="BK155" s="12"/>
      <c r="BL155" s="12"/>
    </row>
    <row r="156" spans="33:85">
      <c r="BF156" s="1779"/>
      <c r="BG156" s="1779"/>
      <c r="BH156" s="1779"/>
      <c r="BI156" s="12"/>
      <c r="BJ156" s="12"/>
      <c r="BK156" s="12"/>
      <c r="BL156" s="12"/>
    </row>
    <row r="158" spans="33:85">
      <c r="BM158" s="988"/>
      <c r="BN158" s="988"/>
      <c r="BO158" s="988"/>
      <c r="BP158" s="988"/>
      <c r="BQ158" s="988"/>
      <c r="BR158" s="1077"/>
      <c r="BS158" s="1077"/>
      <c r="BT158" s="1077"/>
      <c r="BU158" s="1077"/>
      <c r="BV158" s="1078"/>
      <c r="BW158" s="1078"/>
    </row>
    <row r="159" spans="33:85">
      <c r="BM159" s="988"/>
      <c r="BN159" s="988"/>
      <c r="BO159" s="988"/>
      <c r="BP159" s="988"/>
      <c r="BQ159" s="988"/>
      <c r="BR159" s="1077"/>
      <c r="BS159" s="1077"/>
      <c r="BT159" s="1077"/>
      <c r="BU159" s="1077"/>
      <c r="BV159" s="1078"/>
      <c r="BW159" s="1078"/>
    </row>
    <row r="160" spans="33:85">
      <c r="BM160" s="988"/>
      <c r="BN160" s="988"/>
      <c r="BO160" s="988"/>
      <c r="BP160" s="988"/>
      <c r="BQ160" s="988"/>
      <c r="BR160" s="1079"/>
      <c r="BS160" s="1079"/>
      <c r="BT160" s="1079"/>
      <c r="BU160" s="1079"/>
      <c r="BV160" s="1078"/>
      <c r="BW160" s="1078"/>
    </row>
    <row r="164" spans="65:75">
      <c r="BM164" s="988"/>
      <c r="BN164" s="988"/>
      <c r="BO164" s="988"/>
      <c r="BP164" s="988"/>
      <c r="BQ164" s="988"/>
      <c r="BR164" s="1079"/>
      <c r="BS164" s="1079"/>
      <c r="BT164" s="1079"/>
      <c r="BU164" s="1079"/>
      <c r="BV164" s="1078"/>
      <c r="BW164" s="1078"/>
    </row>
    <row r="166" spans="65:75">
      <c r="BM166" s="988"/>
      <c r="BN166" s="988"/>
      <c r="BO166" s="988"/>
      <c r="BP166" s="988"/>
      <c r="BQ166" s="988"/>
      <c r="BR166" s="1079"/>
      <c r="BS166" s="1079"/>
      <c r="BT166" s="1079"/>
      <c r="BU166" s="1079"/>
      <c r="BV166" s="1078"/>
      <c r="BW166" s="1078"/>
    </row>
    <row r="167" spans="65:75">
      <c r="BM167" s="988"/>
      <c r="BN167" s="988"/>
      <c r="BO167" s="988"/>
      <c r="BP167" s="988"/>
      <c r="BQ167" s="988"/>
      <c r="BR167" s="1077"/>
      <c r="BS167" s="1077"/>
      <c r="BT167" s="1077"/>
      <c r="BU167" s="1077"/>
      <c r="BV167" s="1078"/>
      <c r="BW167" s="1078"/>
    </row>
  </sheetData>
  <sheetProtection algorithmName="SHA-512" hashValue="BMmImDC7Pys9cjPVgR3mvAHI1W4fb0JysSNgtyZssYtLq7Gno5gPHxNcAUTIU8aiAz78vH6ZPn1R9WIDcj8WsQ==" saltValue="hWO/xcR1W9BvuZAVPQ+MQg==" spinCount="100000" sheet="1" objects="1" scenarios="1"/>
  <mergeCells count="321">
    <mergeCell ref="D80:AF81"/>
    <mergeCell ref="D45:AJ45"/>
    <mergeCell ref="D72:AJ72"/>
    <mergeCell ref="Z10:AB10"/>
    <mergeCell ref="AF10:AH10"/>
    <mergeCell ref="AI10:AK10"/>
    <mergeCell ref="U11:V12"/>
    <mergeCell ref="W11:Y12"/>
    <mergeCell ref="Z11:AB12"/>
    <mergeCell ref="AC11:AE12"/>
    <mergeCell ref="AF11:AH12"/>
    <mergeCell ref="AI11:AK12"/>
    <mergeCell ref="G10:I10"/>
    <mergeCell ref="J10:K10"/>
    <mergeCell ref="L10:N10"/>
    <mergeCell ref="O10:Q10"/>
    <mergeCell ref="C9:D10"/>
    <mergeCell ref="E9:F10"/>
    <mergeCell ref="G9:K9"/>
    <mergeCell ref="L9:Q9"/>
    <mergeCell ref="D23:E23"/>
    <mergeCell ref="F23:AV23"/>
    <mergeCell ref="G24:AV24"/>
    <mergeCell ref="D25:E25"/>
    <mergeCell ref="F25:AV25"/>
    <mergeCell ref="G26:AV26"/>
    <mergeCell ref="A1:AX1"/>
    <mergeCell ref="A2:AK2"/>
    <mergeCell ref="AL2:AX2"/>
    <mergeCell ref="A4:B4"/>
    <mergeCell ref="C4:AI4"/>
    <mergeCell ref="A5:B5"/>
    <mergeCell ref="C5:AA5"/>
    <mergeCell ref="AB5:AJ5"/>
    <mergeCell ref="AK5:AL5"/>
    <mergeCell ref="AM5:AR5"/>
    <mergeCell ref="C6:F8"/>
    <mergeCell ref="G6:AN6"/>
    <mergeCell ref="G7:Q7"/>
    <mergeCell ref="R7:AB7"/>
    <mergeCell ref="AC7:AN7"/>
    <mergeCell ref="G8:Q8"/>
    <mergeCell ref="R8:AB8"/>
    <mergeCell ref="AC8:AN8"/>
    <mergeCell ref="R9:V9"/>
    <mergeCell ref="W9:AB9"/>
    <mergeCell ref="AC9:AE10"/>
    <mergeCell ref="AF9:AK9"/>
    <mergeCell ref="AL9:AN10"/>
    <mergeCell ref="R10:T10"/>
    <mergeCell ref="U10:V10"/>
    <mergeCell ref="W10:Y10"/>
    <mergeCell ref="AM13:AW14"/>
    <mergeCell ref="C14:N14"/>
    <mergeCell ref="O14:W14"/>
    <mergeCell ref="X14:Z16"/>
    <mergeCell ref="C15:E16"/>
    <mergeCell ref="F15:K15"/>
    <mergeCell ref="R11:T12"/>
    <mergeCell ref="L15:N16"/>
    <mergeCell ref="O15:Q16"/>
    <mergeCell ref="R15:W15"/>
    <mergeCell ref="AL15:AL17"/>
    <mergeCell ref="AM15:AW19"/>
    <mergeCell ref="F16:H16"/>
    <mergeCell ref="I16:K16"/>
    <mergeCell ref="R16:T16"/>
    <mergeCell ref="U16:W16"/>
    <mergeCell ref="U17:W18"/>
    <mergeCell ref="C11:D12"/>
    <mergeCell ref="E11:F12"/>
    <mergeCell ref="G11:I12"/>
    <mergeCell ref="J11:K12"/>
    <mergeCell ref="L11:N12"/>
    <mergeCell ref="O11:Q12"/>
    <mergeCell ref="AL11:AN12"/>
    <mergeCell ref="X17:Z18"/>
    <mergeCell ref="C20:H20"/>
    <mergeCell ref="C21:D21"/>
    <mergeCell ref="E21:AV21"/>
    <mergeCell ref="C22:D22"/>
    <mergeCell ref="E22:AV22"/>
    <mergeCell ref="C17:E18"/>
    <mergeCell ref="F17:H18"/>
    <mergeCell ref="I17:K18"/>
    <mergeCell ref="L17:N18"/>
    <mergeCell ref="O17:Q18"/>
    <mergeCell ref="R17:T18"/>
    <mergeCell ref="C33:D33"/>
    <mergeCell ref="E33:AV34"/>
    <mergeCell ref="C35:D35"/>
    <mergeCell ref="E35:AV35"/>
    <mergeCell ref="A38:B38"/>
    <mergeCell ref="C38:AJ38"/>
    <mergeCell ref="AM38:AW39"/>
    <mergeCell ref="D39:S39"/>
    <mergeCell ref="D27:E27"/>
    <mergeCell ref="F27:AV27"/>
    <mergeCell ref="G28:AV29"/>
    <mergeCell ref="C30:D30"/>
    <mergeCell ref="E30:AV30"/>
    <mergeCell ref="C31:D31"/>
    <mergeCell ref="E31:AV32"/>
    <mergeCell ref="E41:Q41"/>
    <mergeCell ref="S41:T41"/>
    <mergeCell ref="AL41:AW41"/>
    <mergeCell ref="E42:Q42"/>
    <mergeCell ref="S42:T42"/>
    <mergeCell ref="AM42:AW47"/>
    <mergeCell ref="E43:Q43"/>
    <mergeCell ref="S43:T43"/>
    <mergeCell ref="BA46:BJ47"/>
    <mergeCell ref="BM46:BV47"/>
    <mergeCell ref="D46:AH46"/>
    <mergeCell ref="D47:E48"/>
    <mergeCell ref="F47:K48"/>
    <mergeCell ref="L47:AD48"/>
    <mergeCell ref="AE47:AH48"/>
    <mergeCell ref="AM48:AW50"/>
    <mergeCell ref="BA48:BD49"/>
    <mergeCell ref="BE48:BG49"/>
    <mergeCell ref="T49:U50"/>
    <mergeCell ref="V49:Z50"/>
    <mergeCell ref="AA49:AC50"/>
    <mergeCell ref="AD49:AD50"/>
    <mergeCell ref="AE49:AH56"/>
    <mergeCell ref="AA55:AC56"/>
    <mergeCell ref="BT50:BV51"/>
    <mergeCell ref="S49:S50"/>
    <mergeCell ref="BQ48:BS49"/>
    <mergeCell ref="BH50:BJ51"/>
    <mergeCell ref="BM50:BP51"/>
    <mergeCell ref="BA56:BD56"/>
    <mergeCell ref="BE56:BJ56"/>
    <mergeCell ref="BM56:BP56"/>
    <mergeCell ref="BQ56:BV56"/>
    <mergeCell ref="BT48:BV49"/>
    <mergeCell ref="BT52:BV53"/>
    <mergeCell ref="BA54:BJ55"/>
    <mergeCell ref="BM54:BV55"/>
    <mergeCell ref="BA50:BD51"/>
    <mergeCell ref="BE50:BG51"/>
    <mergeCell ref="BQ50:BS51"/>
    <mergeCell ref="BH48:BJ49"/>
    <mergeCell ref="BM48:BP49"/>
    <mergeCell ref="H51:K52"/>
    <mergeCell ref="L51:O52"/>
    <mergeCell ref="P51:Q52"/>
    <mergeCell ref="R51:R52"/>
    <mergeCell ref="S51:S52"/>
    <mergeCell ref="BA57:BD57"/>
    <mergeCell ref="BE57:BG57"/>
    <mergeCell ref="BM57:BP57"/>
    <mergeCell ref="L53:O54"/>
    <mergeCell ref="P53:Q54"/>
    <mergeCell ref="R53:R54"/>
    <mergeCell ref="S53:S54"/>
    <mergeCell ref="T53:U54"/>
    <mergeCell ref="V53:Z54"/>
    <mergeCell ref="AA53:AC54"/>
    <mergeCell ref="AD53:AD54"/>
    <mergeCell ref="BA52:BD53"/>
    <mergeCell ref="BE52:BG53"/>
    <mergeCell ref="BH52:BJ53"/>
    <mergeCell ref="BM52:BP53"/>
    <mergeCell ref="L55:O56"/>
    <mergeCell ref="P55:Q56"/>
    <mergeCell ref="R55:R56"/>
    <mergeCell ref="S55:S56"/>
    <mergeCell ref="L59:O60"/>
    <mergeCell ref="P59:Q60"/>
    <mergeCell ref="R59:U60"/>
    <mergeCell ref="V59:Z60"/>
    <mergeCell ref="AA59:AC60"/>
    <mergeCell ref="BE60:BG60"/>
    <mergeCell ref="BA58:BD58"/>
    <mergeCell ref="L49:O50"/>
    <mergeCell ref="P49:Q50"/>
    <mergeCell ref="R49:R50"/>
    <mergeCell ref="T51:U52"/>
    <mergeCell ref="V51:Z52"/>
    <mergeCell ref="AA51:AC52"/>
    <mergeCell ref="AD51:AD52"/>
    <mergeCell ref="AM51:AW52"/>
    <mergeCell ref="H55:K56"/>
    <mergeCell ref="AD55:AD56"/>
    <mergeCell ref="H53:K54"/>
    <mergeCell ref="AD59:AD60"/>
    <mergeCell ref="BM58:BP58"/>
    <mergeCell ref="BQ58:BS58"/>
    <mergeCell ref="T55:U56"/>
    <mergeCell ref="V55:Z56"/>
    <mergeCell ref="AM53:AW54"/>
    <mergeCell ref="AN56:AW59"/>
    <mergeCell ref="AL55:AW55"/>
    <mergeCell ref="BQ52:BS53"/>
    <mergeCell ref="BQ57:BS57"/>
    <mergeCell ref="BA59:BD59"/>
    <mergeCell ref="BE59:BG59"/>
    <mergeCell ref="BM59:BP59"/>
    <mergeCell ref="BQ59:BS59"/>
    <mergeCell ref="H57:U58"/>
    <mergeCell ref="V57:Z58"/>
    <mergeCell ref="AA57:AC58"/>
    <mergeCell ref="AD57:AD58"/>
    <mergeCell ref="AE57:AH58"/>
    <mergeCell ref="BE58:BG58"/>
    <mergeCell ref="H59:K60"/>
    <mergeCell ref="F61:K64"/>
    <mergeCell ref="L61:M62"/>
    <mergeCell ref="N61:T62"/>
    <mergeCell ref="U61:Z62"/>
    <mergeCell ref="AA61:AC62"/>
    <mergeCell ref="AD61:AD62"/>
    <mergeCell ref="L63:M64"/>
    <mergeCell ref="N63:T64"/>
    <mergeCell ref="U63:Z64"/>
    <mergeCell ref="AA63:AC64"/>
    <mergeCell ref="AD63:AD64"/>
    <mergeCell ref="BA63:BD63"/>
    <mergeCell ref="BE63:BG63"/>
    <mergeCell ref="BM63:BP63"/>
    <mergeCell ref="BQ63:BS63"/>
    <mergeCell ref="AN60:AW62"/>
    <mergeCell ref="AE59:AH60"/>
    <mergeCell ref="BA60:BD60"/>
    <mergeCell ref="BM61:BP61"/>
    <mergeCell ref="BQ61:BS61"/>
    <mergeCell ref="BM60:BP60"/>
    <mergeCell ref="BE61:BG61"/>
    <mergeCell ref="D68:AJ68"/>
    <mergeCell ref="AM69:AW70"/>
    <mergeCell ref="BA69:BD69"/>
    <mergeCell ref="BE69:BG69"/>
    <mergeCell ref="BM69:BP69"/>
    <mergeCell ref="BQ69:BS69"/>
    <mergeCell ref="BA70:BD70"/>
    <mergeCell ref="AM66:AW68"/>
    <mergeCell ref="BA66:BD66"/>
    <mergeCell ref="BE66:BG66"/>
    <mergeCell ref="BM66:BP66"/>
    <mergeCell ref="BQ66:BS66"/>
    <mergeCell ref="BA67:BD67"/>
    <mergeCell ref="BE67:BG67"/>
    <mergeCell ref="BM67:BP67"/>
    <mergeCell ref="BQ67:BS67"/>
    <mergeCell ref="BA68:BD68"/>
    <mergeCell ref="F65:K66"/>
    <mergeCell ref="L65:U66"/>
    <mergeCell ref="V65:Z66"/>
    <mergeCell ref="AA65:AC66"/>
    <mergeCell ref="BE70:BG70"/>
    <mergeCell ref="BM70:BP70"/>
    <mergeCell ref="BQ70:BS70"/>
    <mergeCell ref="D70:AJ70"/>
    <mergeCell ref="AM71:AW72"/>
    <mergeCell ref="BA71:BD71"/>
    <mergeCell ref="BE71:BG71"/>
    <mergeCell ref="BM71:BP71"/>
    <mergeCell ref="BQ71:BS71"/>
    <mergeCell ref="BA72:BD72"/>
    <mergeCell ref="BE72:BG72"/>
    <mergeCell ref="BM72:BP72"/>
    <mergeCell ref="BQ72:BS72"/>
    <mergeCell ref="AD65:AD66"/>
    <mergeCell ref="AE65:AH66"/>
    <mergeCell ref="D49:E66"/>
    <mergeCell ref="F49:G60"/>
    <mergeCell ref="H49:K50"/>
    <mergeCell ref="BQ60:BS60"/>
    <mergeCell ref="BA61:BD61"/>
    <mergeCell ref="BE68:BG68"/>
    <mergeCell ref="BM68:BP68"/>
    <mergeCell ref="BQ68:BS68"/>
    <mergeCell ref="BA64:BD64"/>
    <mergeCell ref="BE64:BG64"/>
    <mergeCell ref="BM64:BP64"/>
    <mergeCell ref="BQ64:BS64"/>
    <mergeCell ref="BA65:BD65"/>
    <mergeCell ref="BE65:BG65"/>
    <mergeCell ref="BM65:BP65"/>
    <mergeCell ref="BQ65:BS65"/>
    <mergeCell ref="AE61:AH64"/>
    <mergeCell ref="BA62:BD62"/>
    <mergeCell ref="BE62:BG62"/>
    <mergeCell ref="BM62:BP62"/>
    <mergeCell ref="BQ62:BS62"/>
    <mergeCell ref="AN63:AW65"/>
    <mergeCell ref="BA73:BD73"/>
    <mergeCell ref="BE73:BG73"/>
    <mergeCell ref="BM73:BP73"/>
    <mergeCell ref="BQ73:BS73"/>
    <mergeCell ref="BA74:BD74"/>
    <mergeCell ref="BE74:BG74"/>
    <mergeCell ref="BM74:BP74"/>
    <mergeCell ref="BQ74:BS74"/>
    <mergeCell ref="AM73:AW73"/>
    <mergeCell ref="D74:AJ74"/>
    <mergeCell ref="AM75:AW75"/>
    <mergeCell ref="C76:Y76"/>
    <mergeCell ref="BA75:BD75"/>
    <mergeCell ref="BE75:BG75"/>
    <mergeCell ref="BM75:BP75"/>
    <mergeCell ref="BQ75:BS75"/>
    <mergeCell ref="BF156:BH156"/>
    <mergeCell ref="BM76:BP76"/>
    <mergeCell ref="BQ76:BS76"/>
    <mergeCell ref="E78:L78"/>
    <mergeCell ref="M78:N78"/>
    <mergeCell ref="P78:W78"/>
    <mergeCell ref="X78:Y78"/>
    <mergeCell ref="BA77:BD77"/>
    <mergeCell ref="BE77:BG77"/>
    <mergeCell ref="BM77:BP77"/>
    <mergeCell ref="BQ77:BS77"/>
    <mergeCell ref="E77:L77"/>
    <mergeCell ref="M77:O77"/>
    <mergeCell ref="P77:W77"/>
    <mergeCell ref="X77:Z77"/>
    <mergeCell ref="BA76:BD76"/>
    <mergeCell ref="BE76:BG76"/>
  </mergeCells>
  <phoneticPr fontId="4"/>
  <conditionalFormatting sqref="C11:Q12">
    <cfRule type="containsBlanks" dxfId="363" priority="10">
      <formula>LEN(TRIM(C11))=0</formula>
    </cfRule>
  </conditionalFormatting>
  <conditionalFormatting sqref="C17:W18">
    <cfRule type="containsBlanks" dxfId="362" priority="4">
      <formula>LEN(TRIM(C17))=0</formula>
    </cfRule>
  </conditionalFormatting>
  <conditionalFormatting sqref="E78:N78 P78:Y78">
    <cfRule type="containsBlanks" dxfId="361" priority="1">
      <formula>LEN(TRIM(E78))=0</formula>
    </cfRule>
  </conditionalFormatting>
  <conditionalFormatting sqref="P49 P51 P53">
    <cfRule type="containsBlanks" dxfId="360" priority="3">
      <formula>LEN(TRIM(P49))=0</formula>
    </cfRule>
  </conditionalFormatting>
  <conditionalFormatting sqref="P55">
    <cfRule type="containsBlanks" dxfId="359" priority="2">
      <formula>LEN(TRIM(P55))=0</formula>
    </cfRule>
  </conditionalFormatting>
  <conditionalFormatting sqref="R11">
    <cfRule type="containsBlanks" dxfId="358" priority="9">
      <formula>LEN(TRIM(R11))=0</formula>
    </cfRule>
  </conditionalFormatting>
  <conditionalFormatting sqref="U11:V12">
    <cfRule type="containsBlanks" dxfId="357" priority="6">
      <formula>LEN(TRIM(U11))=0</formula>
    </cfRule>
  </conditionalFormatting>
  <conditionalFormatting sqref="W11">
    <cfRule type="containsBlanks" dxfId="356" priority="8">
      <formula>LEN(TRIM(W11))=0</formula>
    </cfRule>
  </conditionalFormatting>
  <conditionalFormatting sqref="Z11:AB12">
    <cfRule type="containsBlanks" dxfId="355" priority="5">
      <formula>LEN(TRIM(Z11))=0</formula>
    </cfRule>
  </conditionalFormatting>
  <conditionalFormatting sqref="AC11 AF11 AI11">
    <cfRule type="containsBlanks" dxfId="354" priority="7">
      <formula>LEN(TRIM(AC11))=0</formula>
    </cfRule>
  </conditionalFormatting>
  <conditionalFormatting sqref="AK5">
    <cfRule type="containsBlanks" dxfId="353" priority="18">
      <formula>LEN(TRIM(AK5))=0</formula>
    </cfRule>
  </conditionalFormatting>
  <conditionalFormatting sqref="BB17:BL18">
    <cfRule type="containsBlanks" dxfId="352" priority="16">
      <formula>LEN(TRIM(BB17))=0</formula>
    </cfRule>
  </conditionalFormatting>
  <dataValidations count="2">
    <dataValidation imeMode="off" allowBlank="1" showInputMessage="1" showErrorMessage="1" sqref="BB17:BL18 P49:Q56" xr:uid="{820216BC-5DD9-41E3-A0B6-423A189EC471}"/>
    <dataValidation type="list" imeMode="off" allowBlank="1" showInputMessage="1" sqref="AK5:AL5" xr:uid="{E5606E14-16E2-42DA-B5F4-C43699449436}">
      <formula1>"　,6,7,8,9,10,11,12,1,2,3"</formula1>
    </dataValidation>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62593" r:id="rId4" name="Check Box 16">
              <controlPr defaultSize="0" autoFill="0" autoLine="0" autoPict="0">
                <anchor moveWithCells="1" sizeWithCells="1">
                  <from>
                    <xdr:col>29</xdr:col>
                    <xdr:colOff>19050</xdr:colOff>
                    <xdr:row>67</xdr:row>
                    <xdr:rowOff>0</xdr:rowOff>
                  </from>
                  <to>
                    <xdr:col>32</xdr:col>
                    <xdr:colOff>0</xdr:colOff>
                    <xdr:row>68</xdr:row>
                    <xdr:rowOff>28575</xdr:rowOff>
                  </to>
                </anchor>
              </controlPr>
            </control>
          </mc:Choice>
        </mc:AlternateContent>
        <mc:AlternateContent xmlns:mc="http://schemas.openxmlformats.org/markup-compatibility/2006">
          <mc:Choice Requires="x14">
            <control shapeId="1262594" r:id="rId5" name="Check Box 17">
              <controlPr defaultSize="0" autoFill="0" autoLine="0" autoPict="0">
                <anchor moveWithCells="1" sizeWithCells="1">
                  <from>
                    <xdr:col>32</xdr:col>
                    <xdr:colOff>57150</xdr:colOff>
                    <xdr:row>67</xdr:row>
                    <xdr:rowOff>0</xdr:rowOff>
                  </from>
                  <to>
                    <xdr:col>35</xdr:col>
                    <xdr:colOff>38100</xdr:colOff>
                    <xdr:row>68</xdr:row>
                    <xdr:rowOff>19050</xdr:rowOff>
                  </to>
                </anchor>
              </controlPr>
            </control>
          </mc:Choice>
        </mc:AlternateContent>
        <mc:AlternateContent xmlns:mc="http://schemas.openxmlformats.org/markup-compatibility/2006">
          <mc:Choice Requires="x14">
            <control shapeId="1262595" r:id="rId6" name="Check Box 3">
              <controlPr defaultSize="0" autoFill="0" autoLine="0" autoPict="0">
                <anchor moveWithCells="1" sizeWithCells="1">
                  <from>
                    <xdr:col>29</xdr:col>
                    <xdr:colOff>9525</xdr:colOff>
                    <xdr:row>68</xdr:row>
                    <xdr:rowOff>152400</xdr:rowOff>
                  </from>
                  <to>
                    <xdr:col>31</xdr:col>
                    <xdr:colOff>180975</xdr:colOff>
                    <xdr:row>70</xdr:row>
                    <xdr:rowOff>9525</xdr:rowOff>
                  </to>
                </anchor>
              </controlPr>
            </control>
          </mc:Choice>
        </mc:AlternateContent>
        <mc:AlternateContent xmlns:mc="http://schemas.openxmlformats.org/markup-compatibility/2006">
          <mc:Choice Requires="x14">
            <control shapeId="1262596" r:id="rId7" name="Check Box 4">
              <controlPr defaultSize="0" autoFill="0" autoLine="0" autoPict="0">
                <anchor moveWithCells="1" sizeWithCells="1">
                  <from>
                    <xdr:col>32</xdr:col>
                    <xdr:colOff>47625</xdr:colOff>
                    <xdr:row>68</xdr:row>
                    <xdr:rowOff>152400</xdr:rowOff>
                  </from>
                  <to>
                    <xdr:col>35</xdr:col>
                    <xdr:colOff>28575</xdr:colOff>
                    <xdr:row>70</xdr:row>
                    <xdr:rowOff>0</xdr:rowOff>
                  </to>
                </anchor>
              </controlPr>
            </control>
          </mc:Choice>
        </mc:AlternateContent>
        <mc:AlternateContent xmlns:mc="http://schemas.openxmlformats.org/markup-compatibility/2006">
          <mc:Choice Requires="x14">
            <control shapeId="1262597" r:id="rId8" name="Check Box 5">
              <controlPr defaultSize="0" autoFill="0" autoLine="0" autoPict="0">
                <anchor moveWithCells="1" sizeWithCells="1">
                  <from>
                    <xdr:col>29</xdr:col>
                    <xdr:colOff>9525</xdr:colOff>
                    <xdr:row>73</xdr:row>
                    <xdr:rowOff>0</xdr:rowOff>
                  </from>
                  <to>
                    <xdr:col>31</xdr:col>
                    <xdr:colOff>180975</xdr:colOff>
                    <xdr:row>74</xdr:row>
                    <xdr:rowOff>28575</xdr:rowOff>
                  </to>
                </anchor>
              </controlPr>
            </control>
          </mc:Choice>
        </mc:AlternateContent>
        <mc:AlternateContent xmlns:mc="http://schemas.openxmlformats.org/markup-compatibility/2006">
          <mc:Choice Requires="x14">
            <control shapeId="1262598" r:id="rId9" name="Check Box 6">
              <controlPr defaultSize="0" autoFill="0" autoLine="0" autoPict="0">
                <anchor moveWithCells="1" sizeWithCells="1">
                  <from>
                    <xdr:col>32</xdr:col>
                    <xdr:colOff>47625</xdr:colOff>
                    <xdr:row>73</xdr:row>
                    <xdr:rowOff>0</xdr:rowOff>
                  </from>
                  <to>
                    <xdr:col>35</xdr:col>
                    <xdr:colOff>28575</xdr:colOff>
                    <xdr:row>74</xdr:row>
                    <xdr:rowOff>19050</xdr:rowOff>
                  </to>
                </anchor>
              </controlPr>
            </control>
          </mc:Choice>
        </mc:AlternateContent>
        <mc:AlternateContent xmlns:mc="http://schemas.openxmlformats.org/markup-compatibility/2006">
          <mc:Choice Requires="x14">
            <control shapeId="1262599" r:id="rId10" name="Check Box 7">
              <controlPr defaultSize="0" autoFill="0" autoLine="0" autoPict="0">
                <anchor moveWithCells="1" sizeWithCells="1">
                  <from>
                    <xdr:col>29</xdr:col>
                    <xdr:colOff>19050</xdr:colOff>
                    <xdr:row>38</xdr:row>
                    <xdr:rowOff>0</xdr:rowOff>
                  </from>
                  <to>
                    <xdr:col>32</xdr:col>
                    <xdr:colOff>0</xdr:colOff>
                    <xdr:row>39</xdr:row>
                    <xdr:rowOff>47625</xdr:rowOff>
                  </to>
                </anchor>
              </controlPr>
            </control>
          </mc:Choice>
        </mc:AlternateContent>
        <mc:AlternateContent xmlns:mc="http://schemas.openxmlformats.org/markup-compatibility/2006">
          <mc:Choice Requires="x14">
            <control shapeId="1262600" r:id="rId11" name="Check Box 8">
              <controlPr defaultSize="0" autoFill="0" autoLine="0" autoPict="0">
                <anchor moveWithCells="1" sizeWithCells="1">
                  <from>
                    <xdr:col>32</xdr:col>
                    <xdr:colOff>57150</xdr:colOff>
                    <xdr:row>38</xdr:row>
                    <xdr:rowOff>0</xdr:rowOff>
                  </from>
                  <to>
                    <xdr:col>35</xdr:col>
                    <xdr:colOff>38100</xdr:colOff>
                    <xdr:row>39</xdr:row>
                    <xdr:rowOff>38100</xdr:rowOff>
                  </to>
                </anchor>
              </controlPr>
            </control>
          </mc:Choice>
        </mc:AlternateContent>
        <mc:AlternateContent xmlns:mc="http://schemas.openxmlformats.org/markup-compatibility/2006">
          <mc:Choice Requires="x14">
            <control shapeId="1262611" r:id="rId12" name="Check Box 19">
              <controlPr defaultSize="0" autoFill="0" autoLine="0" autoPict="0">
                <anchor moveWithCells="1" sizeWithCells="1">
                  <from>
                    <xdr:col>29</xdr:col>
                    <xdr:colOff>19050</xdr:colOff>
                    <xdr:row>67</xdr:row>
                    <xdr:rowOff>0</xdr:rowOff>
                  </from>
                  <to>
                    <xdr:col>32</xdr:col>
                    <xdr:colOff>0</xdr:colOff>
                    <xdr:row>68</xdr:row>
                    <xdr:rowOff>28575</xdr:rowOff>
                  </to>
                </anchor>
              </controlPr>
            </control>
          </mc:Choice>
        </mc:AlternateContent>
        <mc:AlternateContent xmlns:mc="http://schemas.openxmlformats.org/markup-compatibility/2006">
          <mc:Choice Requires="x14">
            <control shapeId="1262612" r:id="rId13" name="Check Box 20">
              <controlPr defaultSize="0" autoFill="0" autoLine="0" autoPict="0">
                <anchor moveWithCells="1" sizeWithCells="1">
                  <from>
                    <xdr:col>32</xdr:col>
                    <xdr:colOff>57150</xdr:colOff>
                    <xdr:row>67</xdr:row>
                    <xdr:rowOff>0</xdr:rowOff>
                  </from>
                  <to>
                    <xdr:col>35</xdr:col>
                    <xdr:colOff>38100</xdr:colOff>
                    <xdr:row>68</xdr:row>
                    <xdr:rowOff>19050</xdr:rowOff>
                  </to>
                </anchor>
              </controlPr>
            </control>
          </mc:Choice>
        </mc:AlternateContent>
        <mc:AlternateContent xmlns:mc="http://schemas.openxmlformats.org/markup-compatibility/2006">
          <mc:Choice Requires="x14">
            <control shapeId="1262613" r:id="rId14" name="Check Box 21">
              <controlPr defaultSize="0" autoFill="0" autoLine="0" autoPict="0">
                <anchor moveWithCells="1" sizeWithCells="1">
                  <from>
                    <xdr:col>29</xdr:col>
                    <xdr:colOff>9525</xdr:colOff>
                    <xdr:row>68</xdr:row>
                    <xdr:rowOff>152400</xdr:rowOff>
                  </from>
                  <to>
                    <xdr:col>31</xdr:col>
                    <xdr:colOff>180975</xdr:colOff>
                    <xdr:row>70</xdr:row>
                    <xdr:rowOff>9525</xdr:rowOff>
                  </to>
                </anchor>
              </controlPr>
            </control>
          </mc:Choice>
        </mc:AlternateContent>
        <mc:AlternateContent xmlns:mc="http://schemas.openxmlformats.org/markup-compatibility/2006">
          <mc:Choice Requires="x14">
            <control shapeId="1262614" r:id="rId15" name="Check Box 22">
              <controlPr defaultSize="0" autoFill="0" autoLine="0" autoPict="0">
                <anchor moveWithCells="1" sizeWithCells="1">
                  <from>
                    <xdr:col>32</xdr:col>
                    <xdr:colOff>47625</xdr:colOff>
                    <xdr:row>68</xdr:row>
                    <xdr:rowOff>152400</xdr:rowOff>
                  </from>
                  <to>
                    <xdr:col>35</xdr:col>
                    <xdr:colOff>28575</xdr:colOff>
                    <xdr:row>70</xdr:row>
                    <xdr:rowOff>0</xdr:rowOff>
                  </to>
                </anchor>
              </controlPr>
            </control>
          </mc:Choice>
        </mc:AlternateContent>
        <mc:AlternateContent xmlns:mc="http://schemas.openxmlformats.org/markup-compatibility/2006">
          <mc:Choice Requires="x14">
            <control shapeId="1262615" r:id="rId16" name="Check Box 23">
              <controlPr defaultSize="0" autoFill="0" autoLine="0" autoPict="0">
                <anchor moveWithCells="1" sizeWithCells="1">
                  <from>
                    <xdr:col>29</xdr:col>
                    <xdr:colOff>9525</xdr:colOff>
                    <xdr:row>73</xdr:row>
                    <xdr:rowOff>0</xdr:rowOff>
                  </from>
                  <to>
                    <xdr:col>31</xdr:col>
                    <xdr:colOff>180975</xdr:colOff>
                    <xdr:row>74</xdr:row>
                    <xdr:rowOff>28575</xdr:rowOff>
                  </to>
                </anchor>
              </controlPr>
            </control>
          </mc:Choice>
        </mc:AlternateContent>
        <mc:AlternateContent xmlns:mc="http://schemas.openxmlformats.org/markup-compatibility/2006">
          <mc:Choice Requires="x14">
            <control shapeId="1262616" r:id="rId17" name="Check Box 24">
              <controlPr defaultSize="0" autoFill="0" autoLine="0" autoPict="0">
                <anchor moveWithCells="1" sizeWithCells="1">
                  <from>
                    <xdr:col>32</xdr:col>
                    <xdr:colOff>47625</xdr:colOff>
                    <xdr:row>73</xdr:row>
                    <xdr:rowOff>0</xdr:rowOff>
                  </from>
                  <to>
                    <xdr:col>35</xdr:col>
                    <xdr:colOff>28575</xdr:colOff>
                    <xdr:row>74</xdr:row>
                    <xdr:rowOff>19050</xdr:rowOff>
                  </to>
                </anchor>
              </controlPr>
            </control>
          </mc:Choice>
        </mc:AlternateContent>
        <mc:AlternateContent xmlns:mc="http://schemas.openxmlformats.org/markup-compatibility/2006">
          <mc:Choice Requires="x14">
            <control shapeId="1262617" r:id="rId18" name="Check Box 25">
              <controlPr defaultSize="0" autoFill="0" autoLine="0" autoPict="0">
                <anchor moveWithCells="1" sizeWithCells="1">
                  <from>
                    <xdr:col>29</xdr:col>
                    <xdr:colOff>19050</xdr:colOff>
                    <xdr:row>38</xdr:row>
                    <xdr:rowOff>0</xdr:rowOff>
                  </from>
                  <to>
                    <xdr:col>32</xdr:col>
                    <xdr:colOff>0</xdr:colOff>
                    <xdr:row>39</xdr:row>
                    <xdr:rowOff>47625</xdr:rowOff>
                  </to>
                </anchor>
              </controlPr>
            </control>
          </mc:Choice>
        </mc:AlternateContent>
        <mc:AlternateContent xmlns:mc="http://schemas.openxmlformats.org/markup-compatibility/2006">
          <mc:Choice Requires="x14">
            <control shapeId="1262618" r:id="rId19" name="Check Box 26">
              <controlPr defaultSize="0" autoFill="0" autoLine="0" autoPict="0">
                <anchor moveWithCells="1" sizeWithCells="1">
                  <from>
                    <xdr:col>32</xdr:col>
                    <xdr:colOff>57150</xdr:colOff>
                    <xdr:row>38</xdr:row>
                    <xdr:rowOff>0</xdr:rowOff>
                  </from>
                  <to>
                    <xdr:col>35</xdr:col>
                    <xdr:colOff>38100</xdr:colOff>
                    <xdr:row>39</xdr:row>
                    <xdr:rowOff>38100</xdr:rowOff>
                  </to>
                </anchor>
              </controlPr>
            </control>
          </mc:Choice>
        </mc:AlternateContent>
        <mc:AlternateContent xmlns:mc="http://schemas.openxmlformats.org/markup-compatibility/2006">
          <mc:Choice Requires="x14">
            <control shapeId="1262624" r:id="rId20" name="Check Box 32">
              <controlPr defaultSize="0" autoFill="0" autoLine="0" autoPict="0">
                <anchor moveWithCells="1" sizeWithCells="1">
                  <from>
                    <xdr:col>29</xdr:col>
                    <xdr:colOff>9525</xdr:colOff>
                    <xdr:row>70</xdr:row>
                    <xdr:rowOff>76200</xdr:rowOff>
                  </from>
                  <to>
                    <xdr:col>31</xdr:col>
                    <xdr:colOff>180975</xdr:colOff>
                    <xdr:row>72</xdr:row>
                    <xdr:rowOff>76200</xdr:rowOff>
                  </to>
                </anchor>
              </controlPr>
            </control>
          </mc:Choice>
        </mc:AlternateContent>
        <mc:AlternateContent xmlns:mc="http://schemas.openxmlformats.org/markup-compatibility/2006">
          <mc:Choice Requires="x14">
            <control shapeId="1262625" r:id="rId21" name="Check Box 33">
              <controlPr defaultSize="0" autoFill="0" autoLine="0" autoPict="0">
                <anchor moveWithCells="1" sizeWithCells="1">
                  <from>
                    <xdr:col>32</xdr:col>
                    <xdr:colOff>47625</xdr:colOff>
                    <xdr:row>70</xdr:row>
                    <xdr:rowOff>104775</xdr:rowOff>
                  </from>
                  <to>
                    <xdr:col>35</xdr:col>
                    <xdr:colOff>28575</xdr:colOff>
                    <xdr:row>72</xdr:row>
                    <xdr:rowOff>28575</xdr:rowOff>
                  </to>
                </anchor>
              </controlPr>
            </control>
          </mc:Choice>
        </mc:AlternateContent>
        <mc:AlternateContent xmlns:mc="http://schemas.openxmlformats.org/markup-compatibility/2006">
          <mc:Choice Requires="x14">
            <control shapeId="1262627" r:id="rId22" name="Check Box 35">
              <controlPr defaultSize="0" autoFill="0" autoLine="0" autoPict="0">
                <anchor moveWithCells="1" sizeWithCells="1">
                  <from>
                    <xdr:col>29</xdr:col>
                    <xdr:colOff>9525</xdr:colOff>
                    <xdr:row>80</xdr:row>
                    <xdr:rowOff>19050</xdr:rowOff>
                  </from>
                  <to>
                    <xdr:col>31</xdr:col>
                    <xdr:colOff>180975</xdr:colOff>
                    <xdr:row>81</xdr:row>
                    <xdr:rowOff>47625</xdr:rowOff>
                  </to>
                </anchor>
              </controlPr>
            </control>
          </mc:Choice>
        </mc:AlternateContent>
        <mc:AlternateContent xmlns:mc="http://schemas.openxmlformats.org/markup-compatibility/2006">
          <mc:Choice Requires="x14">
            <control shapeId="1262628" r:id="rId23" name="Check Box 36">
              <controlPr defaultSize="0" autoFill="0" autoLine="0" autoPict="0">
                <anchor moveWithCells="1" sizeWithCells="1">
                  <from>
                    <xdr:col>32</xdr:col>
                    <xdr:colOff>47625</xdr:colOff>
                    <xdr:row>80</xdr:row>
                    <xdr:rowOff>19050</xdr:rowOff>
                  </from>
                  <to>
                    <xdr:col>35</xdr:col>
                    <xdr:colOff>28575</xdr:colOff>
                    <xdr:row>81</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ED2CE-C8AB-4D87-BFCA-708B978CFC7E}">
  <sheetPr>
    <tabColor rgb="FFFFC000"/>
  </sheetPr>
  <dimension ref="A1:DM168"/>
  <sheetViews>
    <sheetView showGridLines="0" view="pageBreakPreview" topLeftCell="A46" zoomScaleNormal="100" zoomScaleSheetLayoutView="100" workbookViewId="0">
      <selection activeCell="AL11" sqref="AL11:AN12"/>
    </sheetView>
  </sheetViews>
  <sheetFormatPr defaultColWidth="2.625" defaultRowHeight="12"/>
  <cols>
    <col min="1" max="32" width="2.5" style="598" customWidth="1"/>
    <col min="33" max="35" width="2.5" style="596" customWidth="1"/>
    <col min="36" max="38" width="2.5" style="598" customWidth="1"/>
    <col min="39" max="39" width="2.5" style="1047" customWidth="1"/>
    <col min="40" max="50" width="2.5" style="598" customWidth="1"/>
    <col min="51" max="51" width="2.625" style="598"/>
    <col min="52" max="52" width="2.625" style="598" customWidth="1"/>
    <col min="53" max="75" width="2.625" style="598"/>
    <col min="76" max="76" width="2" style="598" customWidth="1"/>
    <col min="77" max="77" width="2.625" style="598" customWidth="1"/>
    <col min="78" max="78" width="2.625" style="598"/>
    <col min="79" max="79" width="2.625" style="598" hidden="1" customWidth="1"/>
    <col min="80" max="80" width="2.625" style="598" customWidth="1"/>
    <col min="81" max="91" width="2.625" style="598"/>
    <col min="92" max="93" width="5.125" style="598" customWidth="1"/>
    <col min="94" max="16384" width="2.625" style="598"/>
  </cols>
  <sheetData>
    <row r="1" spans="1:90" ht="14.1" customHeight="1" thickBot="1">
      <c r="A1" s="2112" t="s">
        <v>1510</v>
      </c>
      <c r="B1" s="2112"/>
      <c r="C1" s="2112"/>
      <c r="D1" s="2112"/>
      <c r="E1" s="2112"/>
      <c r="F1" s="2112"/>
      <c r="G1" s="2112"/>
      <c r="H1" s="2112"/>
      <c r="I1" s="2112"/>
      <c r="J1" s="2112"/>
      <c r="K1" s="2112"/>
      <c r="L1" s="2112"/>
      <c r="M1" s="2112"/>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c r="AL1" s="2112"/>
      <c r="AM1" s="2112"/>
      <c r="AN1" s="2112"/>
      <c r="AO1" s="2112"/>
      <c r="AP1" s="2112"/>
      <c r="AQ1" s="2112"/>
      <c r="AR1" s="2112"/>
      <c r="AS1" s="2112"/>
      <c r="AT1" s="2112"/>
      <c r="AU1" s="2112"/>
      <c r="AV1" s="2112"/>
      <c r="AW1" s="2112"/>
      <c r="AX1" s="2112"/>
      <c r="AZ1" s="390"/>
      <c r="BA1" s="390"/>
      <c r="BB1" s="390"/>
      <c r="BC1" s="390"/>
      <c r="BD1" s="390"/>
    </row>
    <row r="2" spans="1:90" ht="14.25" customHeight="1">
      <c r="A2" s="2113" t="s">
        <v>29</v>
      </c>
      <c r="B2" s="2114"/>
      <c r="C2" s="2114"/>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2114"/>
      <c r="AE2" s="2114"/>
      <c r="AF2" s="2114"/>
      <c r="AG2" s="2114"/>
      <c r="AH2" s="2114"/>
      <c r="AI2" s="2114"/>
      <c r="AJ2" s="2114"/>
      <c r="AK2" s="2115"/>
      <c r="AL2" s="2116" t="s">
        <v>3</v>
      </c>
      <c r="AM2" s="2117"/>
      <c r="AN2" s="2117"/>
      <c r="AO2" s="2117"/>
      <c r="AP2" s="2117"/>
      <c r="AQ2" s="2117"/>
      <c r="AR2" s="2117"/>
      <c r="AS2" s="2117"/>
      <c r="AT2" s="2117"/>
      <c r="AU2" s="2117"/>
      <c r="AV2" s="2117"/>
      <c r="AW2" s="2117"/>
      <c r="AX2" s="2118"/>
      <c r="AZ2" s="599"/>
      <c r="CA2" s="598">
        <f>IF(COUNT($AC$11:AK12)&gt;0,1,0)</f>
        <v>0</v>
      </c>
    </row>
    <row r="3" spans="1:90" ht="9.9499999999999993" customHeight="1">
      <c r="A3" s="986"/>
      <c r="C3" s="391"/>
      <c r="D3" s="391"/>
      <c r="E3" s="391"/>
      <c r="F3" s="391"/>
      <c r="G3" s="391"/>
      <c r="H3" s="391"/>
      <c r="I3" s="391"/>
      <c r="J3" s="391"/>
      <c r="K3" s="391"/>
      <c r="L3" s="391"/>
      <c r="M3" s="391"/>
      <c r="N3" s="391"/>
      <c r="O3" s="391"/>
      <c r="P3" s="391"/>
      <c r="Q3" s="391"/>
      <c r="R3" s="391"/>
      <c r="S3" s="391"/>
      <c r="T3" s="391"/>
      <c r="U3" s="391"/>
      <c r="V3" s="391"/>
      <c r="W3" s="391"/>
      <c r="X3" s="391"/>
      <c r="Y3" s="391"/>
      <c r="Z3" s="391"/>
      <c r="AA3" s="391"/>
      <c r="AB3" s="391"/>
      <c r="AC3" s="391"/>
      <c r="AD3" s="391"/>
      <c r="AE3" s="391"/>
      <c r="AF3" s="391"/>
      <c r="AG3" s="391"/>
      <c r="AH3" s="391"/>
      <c r="AI3" s="391"/>
      <c r="AJ3" s="391"/>
      <c r="AK3" s="392"/>
      <c r="AL3" s="391"/>
      <c r="AM3" s="391"/>
      <c r="AN3" s="391"/>
      <c r="AO3" s="391"/>
      <c r="AP3" s="391"/>
      <c r="AQ3" s="391"/>
      <c r="AR3" s="391"/>
      <c r="AS3" s="391"/>
      <c r="AT3" s="391"/>
      <c r="AU3" s="391"/>
      <c r="AV3" s="391"/>
      <c r="AW3" s="391"/>
      <c r="AX3" s="393"/>
    </row>
    <row r="4" spans="1:90" ht="14.1" customHeight="1">
      <c r="A4" s="2119">
        <v>3</v>
      </c>
      <c r="B4" s="2120"/>
      <c r="C4" s="1825" t="s">
        <v>923</v>
      </c>
      <c r="D4" s="1825"/>
      <c r="E4" s="1825"/>
      <c r="F4" s="1825"/>
      <c r="G4" s="1825"/>
      <c r="H4" s="1825"/>
      <c r="I4" s="1825"/>
      <c r="J4" s="1825"/>
      <c r="K4" s="1825"/>
      <c r="L4" s="1825"/>
      <c r="M4" s="1825"/>
      <c r="N4" s="1825"/>
      <c r="O4" s="1825"/>
      <c r="P4" s="1825"/>
      <c r="Q4" s="1825"/>
      <c r="R4" s="1825"/>
      <c r="S4" s="1825"/>
      <c r="T4" s="1825"/>
      <c r="U4" s="1825"/>
      <c r="V4" s="1825"/>
      <c r="W4" s="1825"/>
      <c r="X4" s="1825"/>
      <c r="Y4" s="1825"/>
      <c r="Z4" s="1825"/>
      <c r="AA4" s="1825"/>
      <c r="AB4" s="1825"/>
      <c r="AC4" s="1825"/>
      <c r="AD4" s="1825"/>
      <c r="AE4" s="1825"/>
      <c r="AF4" s="1825"/>
      <c r="AG4" s="1825"/>
      <c r="AH4" s="1825"/>
      <c r="AI4" s="1825"/>
      <c r="AJ4" s="394"/>
      <c r="AK4" s="987"/>
      <c r="AM4" s="391"/>
      <c r="AN4" s="391"/>
      <c r="AO4" s="391"/>
      <c r="AP4" s="391"/>
      <c r="AQ4" s="391"/>
      <c r="AR4" s="391"/>
      <c r="AS4" s="391"/>
      <c r="AT4" s="391"/>
      <c r="AU4" s="391"/>
      <c r="AV4" s="391"/>
      <c r="AW4" s="391"/>
      <c r="AX4" s="393"/>
      <c r="AZ4" s="988"/>
    </row>
    <row r="5" spans="1:90" ht="13.5" customHeight="1">
      <c r="A5" s="2121" t="s">
        <v>451</v>
      </c>
      <c r="B5" s="2122"/>
      <c r="C5" s="2123" t="s">
        <v>1243</v>
      </c>
      <c r="D5" s="2123"/>
      <c r="E5" s="2123"/>
      <c r="F5" s="2123"/>
      <c r="G5" s="2123"/>
      <c r="H5" s="2123"/>
      <c r="I5" s="2123"/>
      <c r="J5" s="2123"/>
      <c r="K5" s="2123"/>
      <c r="L5" s="2123"/>
      <c r="M5" s="2123"/>
      <c r="N5" s="2123"/>
      <c r="O5" s="2123"/>
      <c r="P5" s="2123"/>
      <c r="Q5" s="2123"/>
      <c r="R5" s="2123"/>
      <c r="S5" s="2123"/>
      <c r="T5" s="2123"/>
      <c r="U5" s="2123"/>
      <c r="V5" s="2123"/>
      <c r="W5" s="2123"/>
      <c r="X5" s="2123"/>
      <c r="Y5" s="2123"/>
      <c r="Z5" s="2123"/>
      <c r="AA5" s="2123"/>
      <c r="AB5" s="2124" t="s">
        <v>836</v>
      </c>
      <c r="AC5" s="2124"/>
      <c r="AD5" s="2124"/>
      <c r="AE5" s="2124"/>
      <c r="AF5" s="2124"/>
      <c r="AG5" s="2124"/>
      <c r="AH5" s="2124"/>
      <c r="AI5" s="2124"/>
      <c r="AJ5" s="2124"/>
      <c r="AK5" s="2205"/>
      <c r="AL5" s="2205"/>
      <c r="AM5" s="2126" t="s">
        <v>837</v>
      </c>
      <c r="AN5" s="2126"/>
      <c r="AO5" s="2126"/>
      <c r="AP5" s="2126"/>
      <c r="AQ5" s="2126"/>
      <c r="AR5" s="2126"/>
      <c r="AS5" s="395"/>
      <c r="AT5" s="395"/>
      <c r="AU5" s="395"/>
      <c r="AV5" s="395"/>
      <c r="AW5" s="395"/>
      <c r="AX5" s="396"/>
    </row>
    <row r="6" spans="1:90" ht="15.75" customHeight="1">
      <c r="A6" s="986"/>
      <c r="C6" s="1645" t="s">
        <v>14</v>
      </c>
      <c r="D6" s="1646"/>
      <c r="E6" s="1646"/>
      <c r="F6" s="1646"/>
      <c r="G6" s="1862" t="s">
        <v>1549</v>
      </c>
      <c r="H6" s="1863"/>
      <c r="I6" s="1863"/>
      <c r="J6" s="1863"/>
      <c r="K6" s="1863"/>
      <c r="L6" s="1863"/>
      <c r="M6" s="1863"/>
      <c r="N6" s="1863"/>
      <c r="O6" s="1863"/>
      <c r="P6" s="1863"/>
      <c r="Q6" s="1863"/>
      <c r="R6" s="1863"/>
      <c r="S6" s="1863"/>
      <c r="T6" s="1863"/>
      <c r="U6" s="1863"/>
      <c r="V6" s="1863"/>
      <c r="W6" s="1863"/>
      <c r="X6" s="1863"/>
      <c r="Y6" s="1863"/>
      <c r="Z6" s="1863"/>
      <c r="AA6" s="1863"/>
      <c r="AB6" s="1863"/>
      <c r="AC6" s="1863"/>
      <c r="AD6" s="1863"/>
      <c r="AE6" s="1863"/>
      <c r="AF6" s="1863"/>
      <c r="AG6" s="1863"/>
      <c r="AH6" s="1863"/>
      <c r="AI6" s="1863"/>
      <c r="AJ6" s="1863"/>
      <c r="AK6" s="1863"/>
      <c r="AL6" s="1863"/>
      <c r="AM6" s="1863"/>
      <c r="AN6" s="1864"/>
      <c r="AO6" s="48"/>
      <c r="AP6" s="48"/>
      <c r="AQ6" s="48"/>
      <c r="AR6" s="12"/>
      <c r="AS6" s="12"/>
      <c r="AX6" s="991"/>
    </row>
    <row r="7" spans="1:90" ht="15.75" customHeight="1">
      <c r="A7" s="986"/>
      <c r="B7" s="992"/>
      <c r="C7" s="1884"/>
      <c r="D7" s="1779"/>
      <c r="E7" s="1779"/>
      <c r="F7" s="1779"/>
      <c r="G7" s="2150" t="s">
        <v>1547</v>
      </c>
      <c r="H7" s="2151"/>
      <c r="I7" s="2151"/>
      <c r="J7" s="2151"/>
      <c r="K7" s="2151"/>
      <c r="L7" s="2151"/>
      <c r="M7" s="2151"/>
      <c r="N7" s="2151"/>
      <c r="O7" s="2151"/>
      <c r="P7" s="2151"/>
      <c r="Q7" s="2152"/>
      <c r="R7" s="2147" t="s">
        <v>1550</v>
      </c>
      <c r="S7" s="2148"/>
      <c r="T7" s="2148"/>
      <c r="U7" s="2148"/>
      <c r="V7" s="2148"/>
      <c r="W7" s="2148"/>
      <c r="X7" s="2148"/>
      <c r="Y7" s="2148"/>
      <c r="Z7" s="2148"/>
      <c r="AA7" s="2148"/>
      <c r="AB7" s="2149"/>
      <c r="AC7" s="2150" t="s">
        <v>1547</v>
      </c>
      <c r="AD7" s="2151"/>
      <c r="AE7" s="2151"/>
      <c r="AF7" s="2151"/>
      <c r="AG7" s="2151"/>
      <c r="AH7" s="2151"/>
      <c r="AI7" s="2151"/>
      <c r="AJ7" s="2151"/>
      <c r="AK7" s="2151"/>
      <c r="AL7" s="2151"/>
      <c r="AM7" s="2151"/>
      <c r="AN7" s="2152"/>
      <c r="AO7" s="48"/>
      <c r="AP7" s="48"/>
      <c r="AQ7" s="48"/>
      <c r="AR7" s="12"/>
      <c r="AS7" s="12"/>
      <c r="AX7" s="991"/>
    </row>
    <row r="8" spans="1:90" ht="15.75" customHeight="1">
      <c r="A8" s="986"/>
      <c r="B8" s="12"/>
      <c r="C8" s="2127"/>
      <c r="D8" s="1969"/>
      <c r="E8" s="1969"/>
      <c r="F8" s="1969"/>
      <c r="G8" s="2156" t="s">
        <v>1548</v>
      </c>
      <c r="H8" s="2157"/>
      <c r="I8" s="2157"/>
      <c r="J8" s="2157"/>
      <c r="K8" s="2157"/>
      <c r="L8" s="2157"/>
      <c r="M8" s="2157"/>
      <c r="N8" s="2157"/>
      <c r="O8" s="2157"/>
      <c r="P8" s="2157"/>
      <c r="Q8" s="2158"/>
      <c r="R8" s="2153" t="s">
        <v>1551</v>
      </c>
      <c r="S8" s="2154"/>
      <c r="T8" s="2154"/>
      <c r="U8" s="2154"/>
      <c r="V8" s="2154"/>
      <c r="W8" s="2154"/>
      <c r="X8" s="2154"/>
      <c r="Y8" s="2154"/>
      <c r="Z8" s="2154"/>
      <c r="AA8" s="2154"/>
      <c r="AB8" s="2155"/>
      <c r="AC8" s="2156" t="s">
        <v>1552</v>
      </c>
      <c r="AD8" s="2157"/>
      <c r="AE8" s="2157"/>
      <c r="AF8" s="2157"/>
      <c r="AG8" s="2157"/>
      <c r="AH8" s="2157"/>
      <c r="AI8" s="2157"/>
      <c r="AJ8" s="2157"/>
      <c r="AK8" s="2157"/>
      <c r="AL8" s="2157"/>
      <c r="AM8" s="2157"/>
      <c r="AN8" s="2158"/>
      <c r="AO8" s="12"/>
      <c r="AP8" s="12"/>
      <c r="AQ8" s="12"/>
      <c r="AR8" s="12"/>
      <c r="AS8" s="12"/>
      <c r="AT8" s="988"/>
      <c r="AU8" s="988"/>
      <c r="AX8" s="991"/>
    </row>
    <row r="9" spans="1:90" ht="15.75" customHeight="1">
      <c r="A9" s="986"/>
      <c r="B9" s="12"/>
      <c r="C9" s="2143" t="s">
        <v>320</v>
      </c>
      <c r="D9" s="2135"/>
      <c r="E9" s="2145" t="s">
        <v>248</v>
      </c>
      <c r="F9" s="2143"/>
      <c r="G9" s="2108" t="s">
        <v>321</v>
      </c>
      <c r="H9" s="1956"/>
      <c r="I9" s="1956"/>
      <c r="J9" s="1956"/>
      <c r="K9" s="1956"/>
      <c r="L9" s="1955" t="s">
        <v>248</v>
      </c>
      <c r="M9" s="1956"/>
      <c r="N9" s="1956"/>
      <c r="O9" s="1956"/>
      <c r="P9" s="1956"/>
      <c r="Q9" s="2128"/>
      <c r="R9" s="2135" t="s">
        <v>321</v>
      </c>
      <c r="S9" s="1923"/>
      <c r="T9" s="1923"/>
      <c r="U9" s="1923"/>
      <c r="V9" s="2136"/>
      <c r="W9" s="2137" t="s">
        <v>248</v>
      </c>
      <c r="X9" s="2138"/>
      <c r="Y9" s="2138"/>
      <c r="Z9" s="2138"/>
      <c r="AA9" s="2138"/>
      <c r="AB9" s="2138"/>
      <c r="AC9" s="2135" t="s">
        <v>321</v>
      </c>
      <c r="AD9" s="1923"/>
      <c r="AE9" s="2136"/>
      <c r="AF9" s="2137" t="s">
        <v>248</v>
      </c>
      <c r="AG9" s="2138"/>
      <c r="AH9" s="2138"/>
      <c r="AI9" s="2138"/>
      <c r="AJ9" s="2138"/>
      <c r="AK9" s="2138"/>
      <c r="AL9" s="2079" t="s">
        <v>323</v>
      </c>
      <c r="AM9" s="1897"/>
      <c r="AN9" s="1898"/>
      <c r="AO9" s="48"/>
      <c r="AP9" s="48"/>
      <c r="AQ9" s="48"/>
      <c r="AR9" s="12"/>
      <c r="AS9" s="48"/>
      <c r="AT9" s="988"/>
      <c r="AU9" s="988"/>
      <c r="AX9" s="991"/>
    </row>
    <row r="10" spans="1:90" ht="15.75" customHeight="1">
      <c r="A10" s="986"/>
      <c r="B10" s="12"/>
      <c r="C10" s="2144"/>
      <c r="D10" s="2083"/>
      <c r="E10" s="2146"/>
      <c r="F10" s="2144"/>
      <c r="G10" s="2127"/>
      <c r="H10" s="1969"/>
      <c r="I10" s="2099"/>
      <c r="J10" s="2084" t="s">
        <v>322</v>
      </c>
      <c r="K10" s="2085"/>
      <c r="L10" s="2084" t="s">
        <v>50</v>
      </c>
      <c r="M10" s="2085"/>
      <c r="N10" s="2085"/>
      <c r="O10" s="2084" t="s">
        <v>1420</v>
      </c>
      <c r="P10" s="2085"/>
      <c r="Q10" s="1916"/>
      <c r="R10" s="2083"/>
      <c r="S10" s="1912"/>
      <c r="T10" s="1912"/>
      <c r="U10" s="2084" t="s">
        <v>322</v>
      </c>
      <c r="V10" s="2085"/>
      <c r="W10" s="2084" t="s">
        <v>50</v>
      </c>
      <c r="X10" s="2085"/>
      <c r="Y10" s="2085"/>
      <c r="Z10" s="2084" t="s">
        <v>1420</v>
      </c>
      <c r="AA10" s="2085"/>
      <c r="AB10" s="1916"/>
      <c r="AC10" s="2083"/>
      <c r="AD10" s="1912"/>
      <c r="AE10" s="2139"/>
      <c r="AF10" s="2084" t="s">
        <v>50</v>
      </c>
      <c r="AG10" s="2085"/>
      <c r="AH10" s="2106"/>
      <c r="AI10" s="2084" t="s">
        <v>1420</v>
      </c>
      <c r="AJ10" s="2085"/>
      <c r="AK10" s="2085"/>
      <c r="AL10" s="2080"/>
      <c r="AM10" s="2081"/>
      <c r="AN10" s="2082"/>
      <c r="AO10" s="48"/>
      <c r="AP10" s="954"/>
      <c r="AQ10" s="954"/>
      <c r="AR10" s="12"/>
      <c r="AS10" s="12"/>
      <c r="AX10" s="991"/>
    </row>
    <row r="11" spans="1:90" ht="15.75" customHeight="1">
      <c r="A11" s="986"/>
      <c r="B11" s="12"/>
      <c r="C11" s="2195"/>
      <c r="D11" s="2196"/>
      <c r="E11" s="2199"/>
      <c r="F11" s="2195"/>
      <c r="G11" s="2186"/>
      <c r="H11" s="2163"/>
      <c r="I11" s="2163"/>
      <c r="J11" s="2201"/>
      <c r="K11" s="2202"/>
      <c r="L11" s="2159"/>
      <c r="M11" s="2163"/>
      <c r="N11" s="2163"/>
      <c r="O11" s="2159"/>
      <c r="P11" s="2163"/>
      <c r="Q11" s="2165"/>
      <c r="R11" s="2186"/>
      <c r="S11" s="2163"/>
      <c r="T11" s="2163"/>
      <c r="U11" s="2159"/>
      <c r="V11" s="2160"/>
      <c r="W11" s="2159"/>
      <c r="X11" s="2163"/>
      <c r="Y11" s="2160"/>
      <c r="Z11" s="2163"/>
      <c r="AA11" s="2163"/>
      <c r="AB11" s="2163"/>
      <c r="AC11" s="2186"/>
      <c r="AD11" s="2163"/>
      <c r="AE11" s="2160"/>
      <c r="AF11" s="2159"/>
      <c r="AG11" s="2163"/>
      <c r="AH11" s="2160"/>
      <c r="AI11" s="2159"/>
      <c r="AJ11" s="2163"/>
      <c r="AK11" s="2160"/>
      <c r="AL11" s="2056" t="str">
        <f>IF(OR(AC11&gt;=1,AF11&gt;=1,AI11&gt;=1),"（1）","")</f>
        <v/>
      </c>
      <c r="AM11" s="2057"/>
      <c r="AN11" s="2058"/>
      <c r="AO11" s="12"/>
      <c r="AP11" s="12"/>
      <c r="AQ11" s="12"/>
      <c r="AR11" s="12"/>
      <c r="AS11" s="12"/>
      <c r="AX11" s="991"/>
    </row>
    <row r="12" spans="1:90" ht="15.75" customHeight="1">
      <c r="A12" s="986"/>
      <c r="B12" s="12"/>
      <c r="C12" s="2197"/>
      <c r="D12" s="2198"/>
      <c r="E12" s="2200"/>
      <c r="F12" s="2197"/>
      <c r="G12" s="1817"/>
      <c r="H12" s="2164"/>
      <c r="I12" s="2164"/>
      <c r="J12" s="2203"/>
      <c r="K12" s="2204"/>
      <c r="L12" s="2161"/>
      <c r="M12" s="2164"/>
      <c r="N12" s="2164"/>
      <c r="O12" s="2161"/>
      <c r="P12" s="2164"/>
      <c r="Q12" s="1818"/>
      <c r="R12" s="1817"/>
      <c r="S12" s="2164"/>
      <c r="T12" s="2164"/>
      <c r="U12" s="2161"/>
      <c r="V12" s="2162"/>
      <c r="W12" s="2161"/>
      <c r="X12" s="2164"/>
      <c r="Y12" s="2162"/>
      <c r="Z12" s="2164"/>
      <c r="AA12" s="2164"/>
      <c r="AB12" s="2164"/>
      <c r="AC12" s="1817"/>
      <c r="AD12" s="2164"/>
      <c r="AE12" s="2162"/>
      <c r="AF12" s="2161"/>
      <c r="AG12" s="2164"/>
      <c r="AH12" s="2162"/>
      <c r="AI12" s="2161"/>
      <c r="AJ12" s="2164"/>
      <c r="AK12" s="2162"/>
      <c r="AL12" s="2059"/>
      <c r="AM12" s="2060"/>
      <c r="AN12" s="2061"/>
      <c r="AO12" s="12"/>
      <c r="AP12" s="12"/>
      <c r="AQ12" s="12"/>
      <c r="AR12" s="12"/>
      <c r="AS12" s="12"/>
      <c r="AX12" s="991"/>
    </row>
    <row r="13" spans="1:90" ht="9.9499999999999993" customHeight="1">
      <c r="A13" s="986"/>
      <c r="B13" s="12"/>
      <c r="C13" s="12"/>
      <c r="D13" s="12"/>
      <c r="E13" s="12"/>
      <c r="F13" s="12"/>
      <c r="G13" s="12"/>
      <c r="H13" s="12"/>
      <c r="I13" s="12"/>
      <c r="J13" s="12"/>
      <c r="K13" s="12"/>
      <c r="L13" s="998"/>
      <c r="M13" s="998"/>
      <c r="N13" s="998"/>
      <c r="O13" s="999"/>
      <c r="P13" s="999"/>
      <c r="Q13" s="998"/>
      <c r="R13" s="998"/>
      <c r="S13" s="998"/>
      <c r="T13" s="998"/>
      <c r="U13" s="998"/>
      <c r="V13" s="998"/>
      <c r="W13" s="998"/>
      <c r="X13" s="998"/>
      <c r="Y13" s="998"/>
      <c r="Z13" s="999"/>
      <c r="AA13" s="999"/>
      <c r="AB13" s="998"/>
      <c r="AC13" s="998"/>
      <c r="AD13" s="998"/>
      <c r="AE13" s="998"/>
      <c r="AF13" s="998"/>
      <c r="AG13" s="998"/>
      <c r="AH13" s="998"/>
      <c r="AI13" s="998"/>
      <c r="AJ13" s="998"/>
      <c r="AK13" s="1000"/>
      <c r="AL13" s="239" t="s">
        <v>15</v>
      </c>
      <c r="AM13" s="1638" t="s">
        <v>1511</v>
      </c>
      <c r="AN13" s="1638"/>
      <c r="AO13" s="1638"/>
      <c r="AP13" s="1638"/>
      <c r="AQ13" s="1638"/>
      <c r="AR13" s="1638"/>
      <c r="AS13" s="1638"/>
      <c r="AT13" s="1638"/>
      <c r="AU13" s="1638"/>
      <c r="AV13" s="1638"/>
      <c r="AW13" s="1638"/>
      <c r="AX13" s="159"/>
      <c r="AZ13" s="988"/>
      <c r="BA13" s="12"/>
      <c r="BB13" s="1001"/>
      <c r="CH13" s="12"/>
      <c r="CI13" s="12"/>
      <c r="CJ13" s="12"/>
      <c r="CK13" s="12"/>
      <c r="CL13" s="12"/>
    </row>
    <row r="14" spans="1:90" ht="15.75" customHeight="1">
      <c r="A14" s="986"/>
      <c r="B14" s="12"/>
      <c r="C14" s="1862" t="s">
        <v>324</v>
      </c>
      <c r="D14" s="1863"/>
      <c r="E14" s="1863"/>
      <c r="F14" s="1863"/>
      <c r="G14" s="1863"/>
      <c r="H14" s="1863"/>
      <c r="I14" s="1863"/>
      <c r="J14" s="1863"/>
      <c r="K14" s="1863"/>
      <c r="L14" s="1863"/>
      <c r="M14" s="1863"/>
      <c r="N14" s="1864"/>
      <c r="O14" s="2086" t="s">
        <v>1242</v>
      </c>
      <c r="P14" s="2087"/>
      <c r="Q14" s="2087"/>
      <c r="R14" s="2087"/>
      <c r="S14" s="2087"/>
      <c r="T14" s="2087"/>
      <c r="U14" s="2087"/>
      <c r="V14" s="2087"/>
      <c r="W14" s="2087"/>
      <c r="X14" s="2088" t="s">
        <v>141</v>
      </c>
      <c r="Y14" s="2089"/>
      <c r="Z14" s="2090"/>
      <c r="AK14" s="987"/>
      <c r="AL14" s="10"/>
      <c r="AM14" s="1638"/>
      <c r="AN14" s="1638"/>
      <c r="AO14" s="1638"/>
      <c r="AP14" s="1638"/>
      <c r="AQ14" s="1638"/>
      <c r="AR14" s="1638"/>
      <c r="AS14" s="1638"/>
      <c r="AT14" s="1638"/>
      <c r="AU14" s="1638"/>
      <c r="AV14" s="1638"/>
      <c r="AW14" s="1638"/>
      <c r="AX14" s="159"/>
      <c r="BA14" s="12"/>
      <c r="BB14" s="1002"/>
      <c r="CH14" s="12"/>
      <c r="CI14" s="12"/>
      <c r="CJ14" s="12"/>
      <c r="CK14" s="48"/>
      <c r="CL14" s="12"/>
    </row>
    <row r="15" spans="1:90" ht="15.75" customHeight="1">
      <c r="A15" s="986"/>
      <c r="B15" s="12"/>
      <c r="C15" s="2097" t="s">
        <v>321</v>
      </c>
      <c r="D15" s="1972"/>
      <c r="E15" s="1972"/>
      <c r="F15" s="2098" t="s">
        <v>248</v>
      </c>
      <c r="G15" s="1969"/>
      <c r="H15" s="1969"/>
      <c r="I15" s="1969"/>
      <c r="J15" s="1969"/>
      <c r="K15" s="2099"/>
      <c r="L15" s="1945" t="s">
        <v>325</v>
      </c>
      <c r="M15" s="1946"/>
      <c r="N15" s="2101"/>
      <c r="O15" s="2097" t="s">
        <v>321</v>
      </c>
      <c r="P15" s="1972"/>
      <c r="Q15" s="1972"/>
      <c r="R15" s="2098" t="s">
        <v>248</v>
      </c>
      <c r="S15" s="1969"/>
      <c r="T15" s="1969"/>
      <c r="U15" s="1969"/>
      <c r="V15" s="1969"/>
      <c r="W15" s="2102"/>
      <c r="X15" s="2091"/>
      <c r="Y15" s="2092"/>
      <c r="Z15" s="2093"/>
      <c r="AK15" s="987"/>
      <c r="AL15" s="2103" t="s">
        <v>466</v>
      </c>
      <c r="AM15" s="2104" t="s">
        <v>1228</v>
      </c>
      <c r="AN15" s="2104"/>
      <c r="AO15" s="2104"/>
      <c r="AP15" s="2104"/>
      <c r="AQ15" s="2104"/>
      <c r="AR15" s="2104"/>
      <c r="AS15" s="2104"/>
      <c r="AT15" s="2104"/>
      <c r="AU15" s="2104"/>
      <c r="AV15" s="2104"/>
      <c r="AW15" s="2104"/>
      <c r="AX15" s="159"/>
      <c r="BA15" s="12"/>
      <c r="BB15" s="12"/>
      <c r="CH15" s="1003"/>
      <c r="CI15" s="1003"/>
      <c r="CJ15" s="1003"/>
      <c r="CK15" s="1003"/>
      <c r="CL15" s="1003"/>
    </row>
    <row r="16" spans="1:90" ht="15.75" customHeight="1">
      <c r="A16" s="986"/>
      <c r="B16" s="12"/>
      <c r="C16" s="2083"/>
      <c r="D16" s="1912"/>
      <c r="E16" s="1912"/>
      <c r="F16" s="2105" t="s">
        <v>50</v>
      </c>
      <c r="G16" s="1912"/>
      <c r="H16" s="1912"/>
      <c r="I16" s="2084" t="s">
        <v>1420</v>
      </c>
      <c r="J16" s="2085"/>
      <c r="K16" s="2106"/>
      <c r="L16" s="2081"/>
      <c r="M16" s="2081"/>
      <c r="N16" s="2082"/>
      <c r="O16" s="2083"/>
      <c r="P16" s="1912"/>
      <c r="Q16" s="1912"/>
      <c r="R16" s="2105" t="s">
        <v>50</v>
      </c>
      <c r="S16" s="1912"/>
      <c r="T16" s="1912"/>
      <c r="U16" s="2084" t="s">
        <v>1420</v>
      </c>
      <c r="V16" s="2085"/>
      <c r="W16" s="1916"/>
      <c r="X16" s="2094"/>
      <c r="Y16" s="2095"/>
      <c r="Z16" s="2096"/>
      <c r="AK16" s="987"/>
      <c r="AL16" s="2103"/>
      <c r="AM16" s="2104"/>
      <c r="AN16" s="2104"/>
      <c r="AO16" s="2104"/>
      <c r="AP16" s="2104"/>
      <c r="AQ16" s="2104"/>
      <c r="AR16" s="2104"/>
      <c r="AS16" s="2104"/>
      <c r="AT16" s="2104"/>
      <c r="AU16" s="2104"/>
      <c r="AV16" s="2104"/>
      <c r="AW16" s="2104"/>
      <c r="AX16" s="159"/>
      <c r="BA16" s="12"/>
      <c r="BB16" s="12"/>
      <c r="CH16" s="1003"/>
      <c r="CI16" s="1003"/>
      <c r="CJ16" s="1003"/>
      <c r="CK16" s="1003"/>
      <c r="CL16" s="1003"/>
    </row>
    <row r="17" spans="1:117" ht="15.75" customHeight="1">
      <c r="A17" s="986"/>
      <c r="B17" s="12"/>
      <c r="C17" s="2187"/>
      <c r="D17" s="2188"/>
      <c r="E17" s="2188"/>
      <c r="F17" s="2189"/>
      <c r="G17" s="2188"/>
      <c r="H17" s="2188"/>
      <c r="I17" s="2189"/>
      <c r="J17" s="2188"/>
      <c r="K17" s="2190"/>
      <c r="L17" s="2191"/>
      <c r="M17" s="2191"/>
      <c r="N17" s="2192"/>
      <c r="O17" s="2188"/>
      <c r="P17" s="2188"/>
      <c r="Q17" s="2188"/>
      <c r="R17" s="2159"/>
      <c r="S17" s="2163"/>
      <c r="T17" s="2163"/>
      <c r="U17" s="2159"/>
      <c r="V17" s="2163"/>
      <c r="W17" s="2165"/>
      <c r="X17" s="2062">
        <f>C11+E11+G11+L11+O11+R11+W11+Z11+AC11+AF11+AI11+C17+F17+I17+O17+R17+U17</f>
        <v>0</v>
      </c>
      <c r="Y17" s="2038"/>
      <c r="Z17" s="2063"/>
      <c r="AK17" s="987"/>
      <c r="AL17" s="2103"/>
      <c r="AM17" s="2104"/>
      <c r="AN17" s="2104"/>
      <c r="AO17" s="2104"/>
      <c r="AP17" s="2104"/>
      <c r="AQ17" s="2104"/>
      <c r="AR17" s="2104"/>
      <c r="AS17" s="2104"/>
      <c r="AT17" s="2104"/>
      <c r="AU17" s="2104"/>
      <c r="AV17" s="2104"/>
      <c r="AW17" s="2104"/>
      <c r="AX17" s="398"/>
      <c r="BA17" s="399"/>
      <c r="BB17" s="998"/>
      <c r="BC17" s="998"/>
      <c r="BD17" s="998"/>
      <c r="BE17" s="999"/>
      <c r="BF17" s="999"/>
      <c r="BG17" s="998"/>
      <c r="BH17" s="998"/>
      <c r="BI17" s="998"/>
      <c r="BJ17" s="998"/>
      <c r="BK17" s="998"/>
      <c r="BL17" s="998"/>
      <c r="CH17" s="240"/>
      <c r="CI17" s="240"/>
      <c r="CJ17" s="240"/>
      <c r="CK17" s="240"/>
      <c r="CL17" s="240"/>
    </row>
    <row r="18" spans="1:117" ht="15.75" customHeight="1">
      <c r="A18" s="986"/>
      <c r="B18" s="12"/>
      <c r="C18" s="1817"/>
      <c r="D18" s="2164"/>
      <c r="E18" s="2164"/>
      <c r="F18" s="2161"/>
      <c r="G18" s="2164"/>
      <c r="H18" s="2164"/>
      <c r="I18" s="2161"/>
      <c r="J18" s="2164"/>
      <c r="K18" s="2162"/>
      <c r="L18" s="2193"/>
      <c r="M18" s="2193"/>
      <c r="N18" s="2194"/>
      <c r="O18" s="2164"/>
      <c r="P18" s="2164"/>
      <c r="Q18" s="2164"/>
      <c r="R18" s="2161"/>
      <c r="S18" s="2164"/>
      <c r="T18" s="2164"/>
      <c r="U18" s="2161"/>
      <c r="V18" s="2164"/>
      <c r="W18" s="1818"/>
      <c r="X18" s="2064"/>
      <c r="Y18" s="1960"/>
      <c r="Z18" s="2065"/>
      <c r="AK18" s="987"/>
      <c r="AM18" s="2104"/>
      <c r="AN18" s="2104"/>
      <c r="AO18" s="2104"/>
      <c r="AP18" s="2104"/>
      <c r="AQ18" s="2104"/>
      <c r="AR18" s="2104"/>
      <c r="AS18" s="2104"/>
      <c r="AT18" s="2104"/>
      <c r="AU18" s="2104"/>
      <c r="AV18" s="2104"/>
      <c r="AW18" s="2104"/>
      <c r="AX18" s="398"/>
      <c r="BA18" s="460"/>
      <c r="BB18" s="998"/>
      <c r="BC18" s="998"/>
      <c r="BD18" s="998"/>
      <c r="BE18" s="999"/>
      <c r="BF18" s="999"/>
      <c r="BG18" s="998"/>
      <c r="BH18" s="998"/>
      <c r="BI18" s="998"/>
      <c r="BJ18" s="998"/>
      <c r="BK18" s="998"/>
      <c r="BL18" s="998"/>
      <c r="CH18" s="231"/>
      <c r="CI18" s="231"/>
      <c r="CJ18" s="231"/>
      <c r="CK18" s="231"/>
      <c r="CL18" s="231"/>
    </row>
    <row r="19" spans="1:117" ht="9.9499999999999993" customHeight="1">
      <c r="A19" s="986"/>
      <c r="B19" s="12"/>
      <c r="C19" s="273"/>
      <c r="D19" s="332"/>
      <c r="E19" s="332"/>
      <c r="F19" s="332"/>
      <c r="AK19" s="987"/>
      <c r="AM19" s="2206"/>
      <c r="AN19" s="2206"/>
      <c r="AO19" s="2206"/>
      <c r="AP19" s="2206"/>
      <c r="AQ19" s="2206"/>
      <c r="AR19" s="2206"/>
      <c r="AS19" s="2206"/>
      <c r="AT19" s="2206"/>
      <c r="AU19" s="2206"/>
      <c r="AV19" s="2206"/>
      <c r="AW19" s="2206"/>
      <c r="AX19" s="398"/>
      <c r="BA19" s="400"/>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row>
    <row r="20" spans="1:117" ht="14.1" customHeight="1">
      <c r="A20" s="986"/>
      <c r="B20" s="12"/>
      <c r="C20" s="2066" t="s">
        <v>148</v>
      </c>
      <c r="D20" s="2067"/>
      <c r="E20" s="2067"/>
      <c r="F20" s="2067"/>
      <c r="G20" s="2067"/>
      <c r="H20" s="2067"/>
      <c r="I20" s="1004"/>
      <c r="J20" s="1004"/>
      <c r="K20" s="1004"/>
      <c r="L20" s="1004"/>
      <c r="M20" s="1004"/>
      <c r="N20" s="1004"/>
      <c r="O20" s="1004"/>
      <c r="P20" s="1004"/>
      <c r="Q20" s="1004"/>
      <c r="R20" s="1004"/>
      <c r="S20" s="1004"/>
      <c r="T20" s="1004"/>
      <c r="U20" s="1004"/>
      <c r="V20" s="1004"/>
      <c r="W20" s="1004"/>
      <c r="X20" s="1004"/>
      <c r="Y20" s="1004"/>
      <c r="Z20" s="1004"/>
      <c r="AA20" s="1004"/>
      <c r="AB20" s="1004"/>
      <c r="AC20" s="1004"/>
      <c r="AD20" s="1004"/>
      <c r="AE20" s="1004"/>
      <c r="AF20" s="1004"/>
      <c r="AG20" s="1004"/>
      <c r="AH20" s="1004"/>
      <c r="AI20" s="1004"/>
      <c r="AJ20" s="1005"/>
      <c r="AK20" s="1005"/>
      <c r="AL20" s="461"/>
      <c r="AM20" s="1006"/>
      <c r="AN20" s="1005"/>
      <c r="AO20" s="1005"/>
      <c r="AP20" s="1005"/>
      <c r="AQ20" s="1005"/>
      <c r="AR20" s="1005"/>
      <c r="AS20" s="1005"/>
      <c r="AT20" s="1005"/>
      <c r="AU20" s="1005"/>
      <c r="AV20" s="1005"/>
      <c r="AW20" s="1007"/>
      <c r="AX20" s="398"/>
      <c r="AZ20" s="1008"/>
      <c r="BA20" s="12"/>
      <c r="BO20" s="12"/>
      <c r="BP20" s="12"/>
      <c r="BQ20" s="12"/>
      <c r="BR20" s="12"/>
      <c r="BS20" s="12"/>
      <c r="BT20" s="12"/>
      <c r="BU20" s="12"/>
      <c r="BV20" s="12"/>
      <c r="BW20" s="12"/>
      <c r="BX20" s="23"/>
      <c r="BY20" s="23"/>
      <c r="BZ20" s="23"/>
      <c r="CA20" s="12"/>
      <c r="CB20" s="12"/>
      <c r="CC20" s="12"/>
      <c r="CD20" s="12"/>
      <c r="CE20" s="12"/>
      <c r="CF20" s="12"/>
      <c r="CG20" s="12"/>
      <c r="CH20" s="12"/>
      <c r="CI20" s="12"/>
      <c r="CJ20" s="12"/>
      <c r="CK20" s="12"/>
      <c r="CL20" s="12"/>
    </row>
    <row r="21" spans="1:117" ht="14.1" customHeight="1">
      <c r="A21" s="986"/>
      <c r="B21" s="12"/>
      <c r="C21" s="2068" t="s">
        <v>454</v>
      </c>
      <c r="D21" s="1631"/>
      <c r="E21" s="1632" t="s">
        <v>1553</v>
      </c>
      <c r="F21" s="1632"/>
      <c r="G21" s="1632"/>
      <c r="H21" s="1632"/>
      <c r="I21" s="1632"/>
      <c r="J21" s="1632"/>
      <c r="K21" s="1632"/>
      <c r="L21" s="1632"/>
      <c r="M21" s="1632"/>
      <c r="N21" s="1632"/>
      <c r="O21" s="1632"/>
      <c r="P21" s="1632"/>
      <c r="Q21" s="1632"/>
      <c r="R21" s="1632"/>
      <c r="S21" s="1632"/>
      <c r="T21" s="1632"/>
      <c r="U21" s="1632"/>
      <c r="V21" s="1632"/>
      <c r="W21" s="1632"/>
      <c r="X21" s="1632"/>
      <c r="Y21" s="1632"/>
      <c r="Z21" s="1632"/>
      <c r="AA21" s="1632"/>
      <c r="AB21" s="1632"/>
      <c r="AC21" s="1632"/>
      <c r="AD21" s="1632"/>
      <c r="AE21" s="1632"/>
      <c r="AF21" s="1632"/>
      <c r="AG21" s="1632"/>
      <c r="AH21" s="1632"/>
      <c r="AI21" s="1632"/>
      <c r="AJ21" s="1632"/>
      <c r="AK21" s="1632"/>
      <c r="AL21" s="1632"/>
      <c r="AM21" s="1632"/>
      <c r="AN21" s="1632"/>
      <c r="AO21" s="1632"/>
      <c r="AP21" s="1632"/>
      <c r="AQ21" s="1632"/>
      <c r="AR21" s="1632"/>
      <c r="AS21" s="1632"/>
      <c r="AT21" s="1632"/>
      <c r="AU21" s="1632"/>
      <c r="AV21" s="1632"/>
      <c r="AW21" s="1009"/>
      <c r="AX21" s="1010"/>
      <c r="AY21" s="401"/>
      <c r="BA21" s="12"/>
      <c r="BO21" s="12"/>
      <c r="BP21" s="12"/>
      <c r="BQ21" s="12"/>
      <c r="BR21" s="12"/>
      <c r="BS21" s="12"/>
      <c r="BT21" s="12"/>
      <c r="BU21" s="12"/>
      <c r="BV21" s="12"/>
      <c r="BW21" s="12"/>
      <c r="BX21" s="253"/>
      <c r="BY21" s="253"/>
      <c r="BZ21" s="253"/>
      <c r="CA21" s="12"/>
      <c r="CB21" s="12"/>
      <c r="CC21" s="12"/>
      <c r="CD21" s="12"/>
      <c r="CE21" s="12"/>
      <c r="CF21" s="12"/>
      <c r="CG21" s="12"/>
      <c r="CH21" s="12"/>
      <c r="CI21" s="12"/>
      <c r="CJ21" s="12"/>
      <c r="CK21" s="12"/>
      <c r="CL21" s="12"/>
    </row>
    <row r="22" spans="1:117" ht="14.1" customHeight="1">
      <c r="A22" s="986"/>
      <c r="B22" s="12"/>
      <c r="C22" s="2068" t="s">
        <v>401</v>
      </c>
      <c r="D22" s="1631"/>
      <c r="E22" s="2044" t="s">
        <v>1197</v>
      </c>
      <c r="F22" s="2044"/>
      <c r="G22" s="2044"/>
      <c r="H22" s="2044"/>
      <c r="I22" s="2044"/>
      <c r="J22" s="2044"/>
      <c r="K22" s="2044"/>
      <c r="L22" s="2044"/>
      <c r="M22" s="2044"/>
      <c r="N22" s="2044"/>
      <c r="O22" s="2044"/>
      <c r="P22" s="2044"/>
      <c r="Q22" s="2044"/>
      <c r="R22" s="2044"/>
      <c r="S22" s="2044"/>
      <c r="T22" s="2044"/>
      <c r="U22" s="2044"/>
      <c r="V22" s="2044"/>
      <c r="W22" s="2044"/>
      <c r="X22" s="2044"/>
      <c r="Y22" s="2044"/>
      <c r="Z22" s="2044"/>
      <c r="AA22" s="2044"/>
      <c r="AB22" s="2044"/>
      <c r="AC22" s="2044"/>
      <c r="AD22" s="2044"/>
      <c r="AE22" s="2044"/>
      <c r="AF22" s="2044"/>
      <c r="AG22" s="2044"/>
      <c r="AH22" s="2044"/>
      <c r="AI22" s="2044"/>
      <c r="AJ22" s="2044"/>
      <c r="AK22" s="2044"/>
      <c r="AL22" s="2044"/>
      <c r="AM22" s="2044"/>
      <c r="AN22" s="2044"/>
      <c r="AO22" s="2044"/>
      <c r="AP22" s="2044"/>
      <c r="AQ22" s="2044"/>
      <c r="AR22" s="2044"/>
      <c r="AS22" s="2044"/>
      <c r="AT22" s="2044"/>
      <c r="AU22" s="2044"/>
      <c r="AV22" s="2044"/>
      <c r="AW22" s="1009"/>
      <c r="AX22" s="991"/>
      <c r="AY22" s="397"/>
      <c r="AZ22" s="596"/>
      <c r="BA22" s="12"/>
      <c r="BO22" s="12"/>
      <c r="BP22" s="12"/>
      <c r="BQ22" s="12"/>
      <c r="BR22" s="12"/>
      <c r="BS22" s="12"/>
      <c r="BT22" s="12"/>
      <c r="BU22" s="12"/>
      <c r="BV22" s="12"/>
      <c r="BW22" s="12"/>
      <c r="BX22" s="253"/>
      <c r="BY22" s="253"/>
      <c r="BZ22" s="253"/>
      <c r="CA22" s="12"/>
      <c r="CB22" s="12"/>
      <c r="CC22" s="12"/>
      <c r="CD22" s="12"/>
      <c r="CE22" s="12"/>
      <c r="CF22" s="12"/>
      <c r="CG22" s="12"/>
      <c r="CH22" s="12"/>
      <c r="CI22" s="12"/>
      <c r="CJ22" s="12"/>
      <c r="CK22" s="12"/>
      <c r="CL22" s="12"/>
    </row>
    <row r="23" spans="1:117" ht="14.1" customHeight="1">
      <c r="A23" s="986"/>
      <c r="C23" s="1011"/>
      <c r="D23" s="2042" t="s">
        <v>769</v>
      </c>
      <c r="E23" s="2042"/>
      <c r="F23" s="1632" t="s">
        <v>1609</v>
      </c>
      <c r="G23" s="1632"/>
      <c r="H23" s="1632"/>
      <c r="I23" s="1632"/>
      <c r="J23" s="1632"/>
      <c r="K23" s="1632"/>
      <c r="L23" s="1632"/>
      <c r="M23" s="1632"/>
      <c r="N23" s="1632"/>
      <c r="O23" s="1632"/>
      <c r="P23" s="1632"/>
      <c r="Q23" s="1632"/>
      <c r="R23" s="1632"/>
      <c r="S23" s="1632"/>
      <c r="T23" s="1632"/>
      <c r="U23" s="1632"/>
      <c r="V23" s="1632"/>
      <c r="W23" s="1632"/>
      <c r="X23" s="1632"/>
      <c r="Y23" s="1632"/>
      <c r="Z23" s="1632"/>
      <c r="AA23" s="1632"/>
      <c r="AB23" s="1632"/>
      <c r="AC23" s="1632"/>
      <c r="AD23" s="1632"/>
      <c r="AE23" s="1632"/>
      <c r="AF23" s="1632"/>
      <c r="AG23" s="1632"/>
      <c r="AH23" s="1632"/>
      <c r="AI23" s="1632"/>
      <c r="AJ23" s="1632"/>
      <c r="AK23" s="1632"/>
      <c r="AL23" s="1632"/>
      <c r="AM23" s="1632"/>
      <c r="AN23" s="1632"/>
      <c r="AO23" s="1632"/>
      <c r="AP23" s="1632"/>
      <c r="AQ23" s="1632"/>
      <c r="AR23" s="1632"/>
      <c r="AS23" s="1632"/>
      <c r="AT23" s="1632"/>
      <c r="AU23" s="1632"/>
      <c r="AV23" s="1632"/>
      <c r="AW23" s="1009"/>
      <c r="AX23" s="991"/>
      <c r="AY23" s="397"/>
      <c r="AZ23" s="596"/>
      <c r="BA23" s="12"/>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12"/>
      <c r="CJ23" s="12"/>
      <c r="CK23" s="12"/>
      <c r="CL23" s="12"/>
    </row>
    <row r="24" spans="1:117" ht="14.1" customHeight="1">
      <c r="A24" s="986"/>
      <c r="B24" s="1013"/>
      <c r="C24" s="1011"/>
      <c r="E24" s="48"/>
      <c r="F24" s="228" t="s">
        <v>124</v>
      </c>
      <c r="G24" s="1889" t="s">
        <v>1421</v>
      </c>
      <c r="H24" s="1889"/>
      <c r="I24" s="1889"/>
      <c r="J24" s="1889"/>
      <c r="K24" s="1889"/>
      <c r="L24" s="1889"/>
      <c r="M24" s="1889"/>
      <c r="N24" s="1889"/>
      <c r="O24" s="1889"/>
      <c r="P24" s="1889"/>
      <c r="Q24" s="1889"/>
      <c r="R24" s="1889"/>
      <c r="S24" s="1889"/>
      <c r="T24" s="1889"/>
      <c r="U24" s="1889"/>
      <c r="V24" s="1889"/>
      <c r="W24" s="1889"/>
      <c r="X24" s="1889"/>
      <c r="Y24" s="1889"/>
      <c r="Z24" s="1889"/>
      <c r="AA24" s="1889"/>
      <c r="AB24" s="1889"/>
      <c r="AC24" s="1889"/>
      <c r="AD24" s="1889"/>
      <c r="AE24" s="1889"/>
      <c r="AF24" s="1889"/>
      <c r="AG24" s="1889"/>
      <c r="AH24" s="1889"/>
      <c r="AI24" s="1889"/>
      <c r="AJ24" s="1889"/>
      <c r="AK24" s="1889"/>
      <c r="AL24" s="1889"/>
      <c r="AM24" s="1889"/>
      <c r="AN24" s="1889"/>
      <c r="AO24" s="1889"/>
      <c r="AP24" s="1889"/>
      <c r="AQ24" s="1889"/>
      <c r="AR24" s="1889"/>
      <c r="AS24" s="1889"/>
      <c r="AT24" s="1889"/>
      <c r="AU24" s="1889"/>
      <c r="AV24" s="1889"/>
      <c r="AW24" s="1014"/>
      <c r="AX24" s="991"/>
      <c r="AY24" s="397"/>
      <c r="AZ24" s="596"/>
      <c r="BA24" s="12"/>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12"/>
      <c r="CJ24" s="12"/>
      <c r="CK24" s="12"/>
      <c r="CL24" s="12"/>
    </row>
    <row r="25" spans="1:117" ht="14.1" customHeight="1">
      <c r="A25" s="986"/>
      <c r="C25" s="1015"/>
      <c r="D25" s="2042" t="s">
        <v>1198</v>
      </c>
      <c r="E25" s="2042"/>
      <c r="F25" s="1632" t="s">
        <v>1610</v>
      </c>
      <c r="G25" s="1632"/>
      <c r="H25" s="1632"/>
      <c r="I25" s="1632"/>
      <c r="J25" s="1632"/>
      <c r="K25" s="1632"/>
      <c r="L25" s="1632"/>
      <c r="M25" s="1632"/>
      <c r="N25" s="1632"/>
      <c r="O25" s="1632"/>
      <c r="P25" s="1632"/>
      <c r="Q25" s="1632"/>
      <c r="R25" s="1632"/>
      <c r="S25" s="1632"/>
      <c r="T25" s="1632"/>
      <c r="U25" s="1632"/>
      <c r="V25" s="1632"/>
      <c r="W25" s="1632"/>
      <c r="X25" s="1632"/>
      <c r="Y25" s="1632"/>
      <c r="Z25" s="1632"/>
      <c r="AA25" s="1632"/>
      <c r="AB25" s="1632"/>
      <c r="AC25" s="1632"/>
      <c r="AD25" s="1632"/>
      <c r="AE25" s="1632"/>
      <c r="AF25" s="1632"/>
      <c r="AG25" s="1632"/>
      <c r="AH25" s="1632"/>
      <c r="AI25" s="1632"/>
      <c r="AJ25" s="1632"/>
      <c r="AK25" s="1632"/>
      <c r="AL25" s="1632"/>
      <c r="AM25" s="1632"/>
      <c r="AN25" s="1632"/>
      <c r="AO25" s="1632"/>
      <c r="AP25" s="1632"/>
      <c r="AQ25" s="1632"/>
      <c r="AR25" s="1632"/>
      <c r="AS25" s="1632"/>
      <c r="AT25" s="1632"/>
      <c r="AU25" s="1632"/>
      <c r="AV25" s="1632"/>
      <c r="AW25" s="1009"/>
      <c r="AX25" s="991"/>
      <c r="AY25" s="397"/>
      <c r="AZ25" s="402"/>
      <c r="BA25" s="12"/>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12"/>
      <c r="CJ25" s="12"/>
      <c r="CK25" s="12"/>
      <c r="CL25" s="12"/>
    </row>
    <row r="26" spans="1:117" ht="14.1" customHeight="1">
      <c r="A26" s="986"/>
      <c r="B26" s="1013"/>
      <c r="C26" s="1011"/>
      <c r="F26" s="1012" t="s">
        <v>124</v>
      </c>
      <c r="G26" s="1632" t="s">
        <v>326</v>
      </c>
      <c r="H26" s="1632"/>
      <c r="I26" s="1632"/>
      <c r="J26" s="1632"/>
      <c r="K26" s="1632"/>
      <c r="L26" s="1632"/>
      <c r="M26" s="1632"/>
      <c r="N26" s="1632"/>
      <c r="O26" s="1632"/>
      <c r="P26" s="1632"/>
      <c r="Q26" s="1632"/>
      <c r="R26" s="1632"/>
      <c r="S26" s="1632"/>
      <c r="T26" s="1632"/>
      <c r="U26" s="1632"/>
      <c r="V26" s="1632"/>
      <c r="W26" s="1632"/>
      <c r="X26" s="1632"/>
      <c r="Y26" s="1632"/>
      <c r="Z26" s="1632"/>
      <c r="AA26" s="1632"/>
      <c r="AB26" s="1632"/>
      <c r="AC26" s="1632"/>
      <c r="AD26" s="1632"/>
      <c r="AE26" s="1632"/>
      <c r="AF26" s="1632"/>
      <c r="AG26" s="1632"/>
      <c r="AH26" s="1632"/>
      <c r="AI26" s="1632"/>
      <c r="AJ26" s="1632"/>
      <c r="AK26" s="1632"/>
      <c r="AL26" s="1632"/>
      <c r="AM26" s="1632"/>
      <c r="AN26" s="1632"/>
      <c r="AO26" s="1632"/>
      <c r="AP26" s="1632"/>
      <c r="AQ26" s="1632"/>
      <c r="AR26" s="1632"/>
      <c r="AS26" s="1632"/>
      <c r="AT26" s="1632"/>
      <c r="AU26" s="1632"/>
      <c r="AV26" s="1632"/>
      <c r="AW26" s="1009"/>
      <c r="AX26" s="991"/>
      <c r="AY26" s="397"/>
      <c r="AZ26" s="403"/>
      <c r="BA26" s="12"/>
      <c r="BB26" s="12"/>
      <c r="BC26" s="12"/>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12"/>
      <c r="CJ26" s="12"/>
      <c r="CK26" s="12"/>
      <c r="CL26" s="12"/>
    </row>
    <row r="27" spans="1:117" ht="13.5" customHeight="1">
      <c r="A27" s="986"/>
      <c r="C27" s="1011"/>
      <c r="D27" s="2042" t="s">
        <v>1200</v>
      </c>
      <c r="E27" s="2042"/>
      <c r="F27" s="1632" t="s">
        <v>1199</v>
      </c>
      <c r="G27" s="1632"/>
      <c r="H27" s="1632"/>
      <c r="I27" s="1632"/>
      <c r="J27" s="1632"/>
      <c r="K27" s="1632"/>
      <c r="L27" s="1632"/>
      <c r="M27" s="1632"/>
      <c r="N27" s="1632"/>
      <c r="O27" s="1632"/>
      <c r="P27" s="1632"/>
      <c r="Q27" s="1632"/>
      <c r="R27" s="1632"/>
      <c r="S27" s="1632"/>
      <c r="T27" s="1632"/>
      <c r="U27" s="1632"/>
      <c r="V27" s="1632"/>
      <c r="W27" s="1632"/>
      <c r="X27" s="1632"/>
      <c r="Y27" s="1632"/>
      <c r="Z27" s="1632"/>
      <c r="AA27" s="1632"/>
      <c r="AB27" s="1632"/>
      <c r="AC27" s="1632"/>
      <c r="AD27" s="1632"/>
      <c r="AE27" s="1632"/>
      <c r="AF27" s="1632"/>
      <c r="AG27" s="1632"/>
      <c r="AH27" s="1632"/>
      <c r="AI27" s="1632"/>
      <c r="AJ27" s="1632"/>
      <c r="AK27" s="1632"/>
      <c r="AL27" s="1632"/>
      <c r="AM27" s="1632"/>
      <c r="AN27" s="1632"/>
      <c r="AO27" s="1632"/>
      <c r="AP27" s="1632"/>
      <c r="AQ27" s="1632"/>
      <c r="AR27" s="1632"/>
      <c r="AS27" s="1632"/>
      <c r="AT27" s="1632"/>
      <c r="AU27" s="1632"/>
      <c r="AV27" s="1632"/>
      <c r="AW27" s="1009"/>
      <c r="AX27" s="991"/>
      <c r="BA27" s="12"/>
      <c r="CH27" s="253"/>
      <c r="CI27" s="253"/>
      <c r="CJ27" s="253"/>
      <c r="CK27" s="253"/>
      <c r="CL27" s="253"/>
      <c r="CM27" s="977"/>
      <c r="CN27" s="977"/>
      <c r="CO27" s="977"/>
      <c r="CP27" s="977"/>
      <c r="CQ27" s="977"/>
      <c r="CR27" s="977"/>
      <c r="CS27" s="977"/>
      <c r="CT27" s="977"/>
      <c r="CU27" s="977"/>
      <c r="CV27" s="977"/>
      <c r="CW27" s="977"/>
      <c r="CX27" s="977"/>
      <c r="CY27" s="977"/>
      <c r="CZ27" s="977"/>
      <c r="DA27" s="977"/>
      <c r="DB27" s="977"/>
      <c r="DC27" s="977"/>
      <c r="DD27" s="977"/>
      <c r="DE27" s="977"/>
      <c r="DF27" s="977"/>
      <c r="DG27" s="977"/>
      <c r="DH27" s="977"/>
      <c r="DI27" s="977"/>
      <c r="DJ27" s="977"/>
      <c r="DK27" s="977"/>
      <c r="DL27" s="977"/>
      <c r="DM27" s="977"/>
    </row>
    <row r="28" spans="1:117" ht="13.5" customHeight="1">
      <c r="A28" s="986"/>
      <c r="C28" s="1011"/>
      <c r="F28" s="1012" t="s">
        <v>124</v>
      </c>
      <c r="G28" s="2043" t="s">
        <v>1606</v>
      </c>
      <c r="H28" s="2043"/>
      <c r="I28" s="2043"/>
      <c r="J28" s="2043"/>
      <c r="K28" s="2043"/>
      <c r="L28" s="2043"/>
      <c r="M28" s="2043"/>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2043"/>
      <c r="AL28" s="2043"/>
      <c r="AM28" s="2043"/>
      <c r="AN28" s="2043"/>
      <c r="AO28" s="2043"/>
      <c r="AP28" s="2043"/>
      <c r="AQ28" s="2043"/>
      <c r="AR28" s="2043"/>
      <c r="AS28" s="2043"/>
      <c r="AT28" s="2043"/>
      <c r="AU28" s="2043"/>
      <c r="AV28" s="2043"/>
      <c r="AW28" s="1009"/>
      <c r="AX28" s="1016"/>
      <c r="AY28" s="253"/>
      <c r="AZ28" s="404"/>
      <c r="BA28" s="12"/>
      <c r="CH28" s="253"/>
      <c r="CI28" s="253"/>
      <c r="CJ28" s="253"/>
      <c r="CK28" s="253"/>
      <c r="CL28" s="253"/>
      <c r="CM28" s="977"/>
      <c r="CN28" s="977"/>
      <c r="CO28" s="977"/>
      <c r="CP28" s="977"/>
      <c r="CQ28" s="977"/>
      <c r="CR28" s="977"/>
      <c r="CS28" s="977"/>
      <c r="CT28" s="977"/>
      <c r="CU28" s="977"/>
      <c r="CV28" s="977"/>
      <c r="CW28" s="977"/>
      <c r="CX28" s="977"/>
      <c r="CY28" s="977"/>
      <c r="CZ28" s="977"/>
      <c r="DA28" s="977"/>
      <c r="DB28" s="977"/>
      <c r="DC28" s="977"/>
      <c r="DD28" s="977"/>
      <c r="DE28" s="977"/>
      <c r="DF28" s="977"/>
      <c r="DG28" s="977"/>
      <c r="DH28" s="977"/>
      <c r="DI28" s="977"/>
      <c r="DJ28" s="977"/>
      <c r="DK28" s="977"/>
      <c r="DL28" s="977"/>
      <c r="DM28" s="977"/>
    </row>
    <row r="29" spans="1:117" ht="14.1" customHeight="1">
      <c r="A29" s="986"/>
      <c r="B29" s="1013"/>
      <c r="C29" s="1011"/>
      <c r="G29" s="2043"/>
      <c r="H29" s="2043"/>
      <c r="I29" s="2043"/>
      <c r="J29" s="2043"/>
      <c r="K29" s="2043"/>
      <c r="L29" s="2043"/>
      <c r="M29" s="2043"/>
      <c r="N29" s="2043"/>
      <c r="O29" s="2043"/>
      <c r="P29" s="2043"/>
      <c r="Q29" s="2043"/>
      <c r="R29" s="2043"/>
      <c r="S29" s="2043"/>
      <c r="T29" s="2043"/>
      <c r="U29" s="2043"/>
      <c r="V29" s="2043"/>
      <c r="W29" s="2043"/>
      <c r="X29" s="2043"/>
      <c r="Y29" s="2043"/>
      <c r="Z29" s="2043"/>
      <c r="AA29" s="2043"/>
      <c r="AB29" s="2043"/>
      <c r="AC29" s="2043"/>
      <c r="AD29" s="2043"/>
      <c r="AE29" s="2043"/>
      <c r="AF29" s="2043"/>
      <c r="AG29" s="2043"/>
      <c r="AH29" s="2043"/>
      <c r="AI29" s="2043"/>
      <c r="AJ29" s="2043"/>
      <c r="AK29" s="2043"/>
      <c r="AL29" s="2043"/>
      <c r="AM29" s="2043"/>
      <c r="AN29" s="2043"/>
      <c r="AO29" s="2043"/>
      <c r="AP29" s="2043"/>
      <c r="AQ29" s="2043"/>
      <c r="AR29" s="2043"/>
      <c r="AS29" s="2043"/>
      <c r="AT29" s="2043"/>
      <c r="AU29" s="2043"/>
      <c r="AV29" s="2043"/>
      <c r="AW29" s="1017"/>
      <c r="AX29" s="1018"/>
      <c r="AY29" s="253"/>
      <c r="AZ29" s="12"/>
      <c r="BA29" s="12"/>
      <c r="BF29" s="12"/>
      <c r="BG29" s="12"/>
      <c r="BH29" s="12"/>
      <c r="BI29" s="1019"/>
      <c r="BJ29" s="1019"/>
      <c r="BK29" s="1019"/>
      <c r="CK29" s="253"/>
      <c r="CL29" s="253"/>
      <c r="CM29" s="977"/>
      <c r="CN29" s="977"/>
      <c r="CO29" s="977"/>
    </row>
    <row r="30" spans="1:117" ht="14.1" customHeight="1">
      <c r="A30" s="986"/>
      <c r="C30" s="2041" t="s">
        <v>715</v>
      </c>
      <c r="D30" s="2042"/>
      <c r="E30" s="2044" t="s">
        <v>1697</v>
      </c>
      <c r="F30" s="2044"/>
      <c r="G30" s="2044"/>
      <c r="H30" s="2044"/>
      <c r="I30" s="2044"/>
      <c r="J30" s="2044"/>
      <c r="K30" s="2044"/>
      <c r="L30" s="2044"/>
      <c r="M30" s="2044"/>
      <c r="N30" s="2044"/>
      <c r="O30" s="2044"/>
      <c r="P30" s="2044"/>
      <c r="Q30" s="2044"/>
      <c r="R30" s="2044"/>
      <c r="S30" s="2044"/>
      <c r="T30" s="2044"/>
      <c r="U30" s="2044"/>
      <c r="V30" s="2044"/>
      <c r="W30" s="2044"/>
      <c r="X30" s="2044"/>
      <c r="Y30" s="2044"/>
      <c r="Z30" s="2044"/>
      <c r="AA30" s="2044"/>
      <c r="AB30" s="2044"/>
      <c r="AC30" s="2044"/>
      <c r="AD30" s="2044"/>
      <c r="AE30" s="2044"/>
      <c r="AF30" s="2044"/>
      <c r="AG30" s="2044"/>
      <c r="AH30" s="2044"/>
      <c r="AI30" s="2044"/>
      <c r="AJ30" s="2044"/>
      <c r="AK30" s="2044"/>
      <c r="AL30" s="2044"/>
      <c r="AM30" s="2044"/>
      <c r="AN30" s="2044"/>
      <c r="AO30" s="2044"/>
      <c r="AP30" s="2044"/>
      <c r="AQ30" s="2044"/>
      <c r="AR30" s="2044"/>
      <c r="AS30" s="2044"/>
      <c r="AT30" s="2044"/>
      <c r="AU30" s="2044"/>
      <c r="AV30" s="2044"/>
      <c r="AW30" s="462"/>
      <c r="AX30" s="159"/>
      <c r="BF30" s="12"/>
      <c r="BG30" s="12"/>
      <c r="BH30" s="12"/>
      <c r="BI30" s="1019"/>
      <c r="BJ30" s="1019"/>
      <c r="BK30" s="1019"/>
      <c r="CK30" s="12"/>
      <c r="CL30" s="12"/>
    </row>
    <row r="31" spans="1:117" ht="14.1" customHeight="1">
      <c r="A31" s="986"/>
      <c r="C31" s="2041" t="s">
        <v>1201</v>
      </c>
      <c r="D31" s="2042"/>
      <c r="E31" s="1641" t="s">
        <v>1698</v>
      </c>
      <c r="F31" s="1641"/>
      <c r="G31" s="1641"/>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c r="AN31" s="1641"/>
      <c r="AO31" s="1641"/>
      <c r="AP31" s="1641"/>
      <c r="AQ31" s="1641"/>
      <c r="AR31" s="1641"/>
      <c r="AS31" s="1641"/>
      <c r="AT31" s="1641"/>
      <c r="AU31" s="1641"/>
      <c r="AV31" s="1641"/>
      <c r="AW31" s="462"/>
      <c r="AX31" s="159"/>
      <c r="BF31" s="12"/>
      <c r="BG31" s="12"/>
      <c r="BH31" s="12"/>
      <c r="BI31" s="1019"/>
      <c r="BJ31" s="1019"/>
      <c r="BK31" s="1019"/>
      <c r="BX31" s="12"/>
      <c r="BY31" s="12"/>
      <c r="BZ31" s="12"/>
      <c r="CA31" s="12"/>
      <c r="CB31" s="12"/>
      <c r="CC31" s="12"/>
      <c r="CD31" s="12"/>
      <c r="CE31" s="12"/>
      <c r="CF31" s="12"/>
      <c r="CG31" s="12"/>
      <c r="CH31" s="12"/>
      <c r="CI31" s="12"/>
      <c r="CJ31" s="12"/>
      <c r="CK31" s="12"/>
      <c r="CL31" s="12"/>
    </row>
    <row r="32" spans="1:117" ht="14.1" customHeight="1">
      <c r="A32" s="986"/>
      <c r="C32" s="1011"/>
      <c r="E32" s="1641"/>
      <c r="F32" s="1641"/>
      <c r="G32" s="1641"/>
      <c r="H32" s="1641"/>
      <c r="I32" s="1641"/>
      <c r="J32" s="1641"/>
      <c r="K32" s="1641"/>
      <c r="L32" s="1641"/>
      <c r="M32" s="1641"/>
      <c r="N32" s="1641"/>
      <c r="O32" s="1641"/>
      <c r="P32" s="1641"/>
      <c r="Q32" s="1641"/>
      <c r="R32" s="1641"/>
      <c r="S32" s="1641"/>
      <c r="T32" s="1641"/>
      <c r="U32" s="1641"/>
      <c r="V32" s="1641"/>
      <c r="W32" s="1641"/>
      <c r="X32" s="1641"/>
      <c r="Y32" s="1641"/>
      <c r="Z32" s="1641"/>
      <c r="AA32" s="1641"/>
      <c r="AB32" s="1641"/>
      <c r="AC32" s="1641"/>
      <c r="AD32" s="1641"/>
      <c r="AE32" s="1641"/>
      <c r="AF32" s="1641"/>
      <c r="AG32" s="1641"/>
      <c r="AH32" s="1641"/>
      <c r="AI32" s="1641"/>
      <c r="AJ32" s="1641"/>
      <c r="AK32" s="1641"/>
      <c r="AL32" s="1641"/>
      <c r="AM32" s="1641"/>
      <c r="AN32" s="1641"/>
      <c r="AO32" s="1641"/>
      <c r="AP32" s="1641"/>
      <c r="AQ32" s="1641"/>
      <c r="AR32" s="1641"/>
      <c r="AS32" s="1641"/>
      <c r="AT32" s="1641"/>
      <c r="AU32" s="1641"/>
      <c r="AV32" s="1641"/>
      <c r="AW32" s="462"/>
      <c r="AX32" s="991"/>
      <c r="BF32" s="12"/>
      <c r="BG32" s="12"/>
      <c r="BH32" s="12"/>
      <c r="BI32" s="1019"/>
      <c r="BJ32" s="1019"/>
      <c r="BK32" s="1019"/>
      <c r="BX32" s="12"/>
      <c r="BY32" s="12"/>
      <c r="BZ32" s="12"/>
      <c r="CA32" s="12"/>
      <c r="CB32" s="12"/>
      <c r="CC32" s="12"/>
      <c r="CD32" s="12"/>
      <c r="CE32" s="12"/>
      <c r="CF32" s="12"/>
      <c r="CG32" s="12"/>
      <c r="CH32" s="12"/>
      <c r="CI32" s="12"/>
      <c r="CJ32" s="12"/>
      <c r="CK32" s="12"/>
      <c r="CL32" s="12"/>
    </row>
    <row r="33" spans="1:90" ht="14.1" customHeight="1">
      <c r="A33" s="986"/>
      <c r="C33" s="2041" t="s">
        <v>408</v>
      </c>
      <c r="D33" s="2042"/>
      <c r="E33" s="2043" t="s">
        <v>1422</v>
      </c>
      <c r="F33" s="2043"/>
      <c r="G33" s="2043"/>
      <c r="H33" s="2043"/>
      <c r="I33" s="2043"/>
      <c r="J33" s="2043"/>
      <c r="K33" s="2043"/>
      <c r="L33" s="2043"/>
      <c r="M33" s="2043"/>
      <c r="N33" s="2043"/>
      <c r="O33" s="2043"/>
      <c r="P33" s="2043"/>
      <c r="Q33" s="2043"/>
      <c r="R33" s="2043"/>
      <c r="S33" s="2043"/>
      <c r="T33" s="2043"/>
      <c r="U33" s="2043"/>
      <c r="V33" s="2043"/>
      <c r="W33" s="2043"/>
      <c r="X33" s="2043"/>
      <c r="Y33" s="2043"/>
      <c r="Z33" s="2043"/>
      <c r="AA33" s="2043"/>
      <c r="AB33" s="2043"/>
      <c r="AC33" s="2043"/>
      <c r="AD33" s="2043"/>
      <c r="AE33" s="2043"/>
      <c r="AF33" s="2043"/>
      <c r="AG33" s="2043"/>
      <c r="AH33" s="2043"/>
      <c r="AI33" s="2043"/>
      <c r="AJ33" s="2043"/>
      <c r="AK33" s="2043"/>
      <c r="AL33" s="2043"/>
      <c r="AM33" s="2043"/>
      <c r="AN33" s="2043"/>
      <c r="AO33" s="2043"/>
      <c r="AP33" s="2043"/>
      <c r="AQ33" s="2043"/>
      <c r="AR33" s="2043"/>
      <c r="AS33" s="2043"/>
      <c r="AT33" s="2043"/>
      <c r="AU33" s="2043"/>
      <c r="AV33" s="2043"/>
      <c r="AW33" s="1009"/>
      <c r="AX33" s="159"/>
      <c r="BX33" s="12"/>
      <c r="BY33" s="12"/>
      <c r="BZ33" s="12"/>
      <c r="CA33" s="12"/>
      <c r="CB33" s="12"/>
      <c r="CC33" s="12"/>
      <c r="CD33" s="12"/>
      <c r="CE33" s="12"/>
      <c r="CF33" s="12"/>
      <c r="CG33" s="12"/>
      <c r="CH33" s="12"/>
      <c r="CI33" s="12"/>
      <c r="CJ33" s="12"/>
      <c r="CK33" s="12"/>
      <c r="CL33" s="12"/>
    </row>
    <row r="34" spans="1:90" ht="14.1" customHeight="1">
      <c r="A34" s="17"/>
      <c r="C34" s="1020"/>
      <c r="D34" s="12"/>
      <c r="E34" s="2043"/>
      <c r="F34" s="2043"/>
      <c r="G34" s="2043"/>
      <c r="H34" s="2043"/>
      <c r="I34" s="2043"/>
      <c r="J34" s="2043"/>
      <c r="K34" s="2043"/>
      <c r="L34" s="2043"/>
      <c r="M34" s="2043"/>
      <c r="N34" s="2043"/>
      <c r="O34" s="2043"/>
      <c r="P34" s="2043"/>
      <c r="Q34" s="2043"/>
      <c r="R34" s="2043"/>
      <c r="S34" s="2043"/>
      <c r="T34" s="2043"/>
      <c r="U34" s="2043"/>
      <c r="V34" s="2043"/>
      <c r="W34" s="2043"/>
      <c r="X34" s="2043"/>
      <c r="Y34" s="2043"/>
      <c r="Z34" s="2043"/>
      <c r="AA34" s="2043"/>
      <c r="AB34" s="2043"/>
      <c r="AC34" s="2043"/>
      <c r="AD34" s="2043"/>
      <c r="AE34" s="2043"/>
      <c r="AF34" s="2043"/>
      <c r="AG34" s="2043"/>
      <c r="AH34" s="2043"/>
      <c r="AI34" s="2043"/>
      <c r="AJ34" s="2043"/>
      <c r="AK34" s="2043"/>
      <c r="AL34" s="2043"/>
      <c r="AM34" s="2043"/>
      <c r="AN34" s="2043"/>
      <c r="AO34" s="2043"/>
      <c r="AP34" s="2043"/>
      <c r="AQ34" s="2043"/>
      <c r="AR34" s="2043"/>
      <c r="AS34" s="2043"/>
      <c r="AT34" s="2043"/>
      <c r="AU34" s="2043"/>
      <c r="AV34" s="2043"/>
      <c r="AW34" s="1009"/>
      <c r="AX34" s="159"/>
      <c r="BX34" s="12"/>
      <c r="BY34" s="12"/>
      <c r="BZ34" s="12"/>
      <c r="CA34" s="12"/>
      <c r="CB34" s="12"/>
      <c r="CC34" s="12"/>
      <c r="CD34" s="12"/>
      <c r="CE34" s="12"/>
      <c r="CF34" s="12"/>
      <c r="CG34" s="12"/>
      <c r="CH34" s="12"/>
      <c r="CI34" s="12"/>
      <c r="CJ34" s="12"/>
      <c r="CK34" s="12"/>
      <c r="CL34" s="12"/>
    </row>
    <row r="35" spans="1:90" ht="14.1" customHeight="1">
      <c r="A35" s="17"/>
      <c r="C35" s="2041" t="s">
        <v>1423</v>
      </c>
      <c r="D35" s="2042"/>
      <c r="E35" s="2044" t="s">
        <v>1607</v>
      </c>
      <c r="F35" s="2044"/>
      <c r="G35" s="2044"/>
      <c r="H35" s="2044"/>
      <c r="I35" s="2044"/>
      <c r="J35" s="2044"/>
      <c r="K35" s="2044"/>
      <c r="L35" s="2044"/>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4"/>
      <c r="AK35" s="2044"/>
      <c r="AL35" s="2044"/>
      <c r="AM35" s="2044"/>
      <c r="AN35" s="2044"/>
      <c r="AO35" s="2044"/>
      <c r="AP35" s="2044"/>
      <c r="AQ35" s="2044"/>
      <c r="AR35" s="2044"/>
      <c r="AS35" s="2044"/>
      <c r="AT35" s="2044"/>
      <c r="AU35" s="2044"/>
      <c r="AV35" s="2044"/>
      <c r="AW35" s="1021"/>
      <c r="AX35" s="1016"/>
      <c r="BA35" s="12"/>
      <c r="BX35" s="12"/>
      <c r="BY35" s="12"/>
      <c r="BZ35" s="12"/>
      <c r="CA35" s="12"/>
      <c r="CB35" s="12"/>
      <c r="CC35" s="12"/>
      <c r="CD35" s="12"/>
      <c r="CE35" s="12"/>
      <c r="CF35" s="12"/>
      <c r="CG35" s="12"/>
      <c r="CH35" s="12"/>
      <c r="CI35" s="12"/>
      <c r="CJ35" s="12"/>
      <c r="CK35" s="12"/>
      <c r="CL35" s="12"/>
    </row>
    <row r="36" spans="1:90" ht="14.1" customHeight="1">
      <c r="A36" s="986"/>
      <c r="C36" s="1022"/>
      <c r="D36" s="1023"/>
      <c r="E36" s="1023"/>
      <c r="F36" s="1023"/>
      <c r="G36" s="1023"/>
      <c r="H36" s="1023"/>
      <c r="I36" s="1023"/>
      <c r="J36" s="1023"/>
      <c r="K36" s="1023"/>
      <c r="L36" s="1023"/>
      <c r="M36" s="1023"/>
      <c r="N36" s="1023"/>
      <c r="O36" s="1023"/>
      <c r="P36" s="1023"/>
      <c r="Q36" s="1023"/>
      <c r="R36" s="1023"/>
      <c r="S36" s="1023"/>
      <c r="T36" s="1023"/>
      <c r="U36" s="1023"/>
      <c r="V36" s="1023"/>
      <c r="W36" s="1023"/>
      <c r="X36" s="1023"/>
      <c r="Y36" s="1023"/>
      <c r="Z36" s="1023"/>
      <c r="AA36" s="1023"/>
      <c r="AB36" s="1023"/>
      <c r="AC36" s="1023"/>
      <c r="AD36" s="1023"/>
      <c r="AE36" s="1023"/>
      <c r="AF36" s="1023"/>
      <c r="AG36" s="1024"/>
      <c r="AH36" s="1024"/>
      <c r="AI36" s="1024"/>
      <c r="AJ36" s="1023"/>
      <c r="AK36" s="1025"/>
      <c r="AL36" s="1026"/>
      <c r="AM36" s="1026"/>
      <c r="AN36" s="1026"/>
      <c r="AO36" s="1026"/>
      <c r="AP36" s="1026"/>
      <c r="AQ36" s="1026"/>
      <c r="AR36" s="1026"/>
      <c r="AS36" s="1026"/>
      <c r="AT36" s="1026"/>
      <c r="AU36" s="1026"/>
      <c r="AV36" s="1026"/>
      <c r="AW36" s="1027"/>
      <c r="AX36" s="1016"/>
      <c r="BM36" s="12"/>
      <c r="BX36" s="12"/>
      <c r="BY36" s="12"/>
      <c r="BZ36" s="12"/>
      <c r="CA36" s="12"/>
      <c r="CB36" s="12"/>
      <c r="CC36" s="12"/>
      <c r="CD36" s="12"/>
      <c r="CE36" s="12"/>
      <c r="CF36" s="12"/>
      <c r="CG36" s="12"/>
      <c r="CH36" s="12"/>
      <c r="CI36" s="12"/>
      <c r="CJ36" s="12"/>
      <c r="CK36" s="12"/>
      <c r="CL36" s="12"/>
    </row>
    <row r="37" spans="1:90" ht="9.9499999999999993" customHeight="1">
      <c r="A37" s="986"/>
      <c r="C37" s="600"/>
      <c r="D37" s="600"/>
      <c r="E37" s="600"/>
      <c r="F37" s="600"/>
      <c r="G37" s="600"/>
      <c r="H37" s="600"/>
      <c r="I37" s="600"/>
      <c r="J37" s="600"/>
      <c r="K37" s="600"/>
      <c r="L37" s="600"/>
      <c r="M37" s="600"/>
      <c r="N37" s="600"/>
      <c r="O37" s="600"/>
      <c r="P37" s="600"/>
      <c r="Q37" s="600"/>
      <c r="R37" s="600"/>
      <c r="S37" s="600"/>
      <c r="T37" s="600"/>
      <c r="U37" s="600"/>
      <c r="V37" s="600"/>
      <c r="W37" s="600"/>
      <c r="X37" s="600"/>
      <c r="Y37" s="600"/>
      <c r="Z37" s="600"/>
      <c r="AA37" s="600"/>
      <c r="AB37" s="600"/>
      <c r="AC37" s="600"/>
      <c r="AD37" s="600"/>
      <c r="AE37" s="600"/>
      <c r="AF37" s="600"/>
      <c r="AG37" s="600"/>
      <c r="AH37" s="600"/>
      <c r="AI37" s="600"/>
      <c r="AK37" s="1028"/>
      <c r="AL37" s="601"/>
      <c r="AM37" s="601"/>
      <c r="AN37" s="601"/>
      <c r="AO37" s="601"/>
      <c r="AP37" s="601"/>
      <c r="AQ37" s="601"/>
      <c r="AR37" s="601"/>
      <c r="AS37" s="601"/>
      <c r="AT37" s="601"/>
      <c r="AU37" s="601"/>
      <c r="AV37" s="601"/>
      <c r="AW37" s="601"/>
      <c r="AX37" s="1016"/>
      <c r="BM37" s="12"/>
      <c r="BX37" s="12"/>
      <c r="BY37" s="12"/>
      <c r="BZ37" s="12"/>
      <c r="CA37" s="12"/>
      <c r="CB37" s="12"/>
      <c r="CC37" s="12"/>
      <c r="CD37" s="12"/>
      <c r="CE37" s="12"/>
      <c r="CF37" s="12"/>
      <c r="CG37" s="12"/>
      <c r="CH37" s="12"/>
      <c r="CI37" s="12"/>
      <c r="CJ37" s="12"/>
      <c r="CK37" s="12"/>
      <c r="CL37" s="12"/>
    </row>
    <row r="38" spans="1:90" ht="14.1" customHeight="1">
      <c r="A38" s="1630" t="s">
        <v>450</v>
      </c>
      <c r="B38" s="1631"/>
      <c r="C38" s="1632" t="s">
        <v>1641</v>
      </c>
      <c r="D38" s="1632"/>
      <c r="E38" s="1632"/>
      <c r="F38" s="1632"/>
      <c r="G38" s="1632"/>
      <c r="H38" s="1632"/>
      <c r="I38" s="1632"/>
      <c r="J38" s="1632"/>
      <c r="K38" s="1632"/>
      <c r="L38" s="1632"/>
      <c r="M38" s="1632"/>
      <c r="N38" s="1632"/>
      <c r="O38" s="1632"/>
      <c r="P38" s="1632"/>
      <c r="Q38" s="1632"/>
      <c r="R38" s="1632"/>
      <c r="S38" s="1632"/>
      <c r="T38" s="1632"/>
      <c r="U38" s="1632"/>
      <c r="V38" s="1632"/>
      <c r="W38" s="1632"/>
      <c r="X38" s="1632"/>
      <c r="Y38" s="1632"/>
      <c r="Z38" s="1632"/>
      <c r="AA38" s="1632"/>
      <c r="AB38" s="1632"/>
      <c r="AC38" s="1632"/>
      <c r="AD38" s="1632"/>
      <c r="AE38" s="1632"/>
      <c r="AF38" s="1632"/>
      <c r="AG38" s="1632"/>
      <c r="AH38" s="1632"/>
      <c r="AI38" s="1632"/>
      <c r="AJ38" s="1632"/>
      <c r="AK38" s="1029"/>
      <c r="AL38" s="239" t="s">
        <v>124</v>
      </c>
      <c r="AM38" s="1638" t="s">
        <v>1512</v>
      </c>
      <c r="AN38" s="1638"/>
      <c r="AO38" s="1638"/>
      <c r="AP38" s="1638"/>
      <c r="AQ38" s="1638"/>
      <c r="AR38" s="1638"/>
      <c r="AS38" s="1638"/>
      <c r="AT38" s="1638"/>
      <c r="AU38" s="1638"/>
      <c r="AV38" s="1638"/>
      <c r="AW38" s="1638"/>
      <c r="AX38" s="1030"/>
      <c r="BM38" s="12"/>
      <c r="BX38" s="12"/>
      <c r="BY38" s="12"/>
      <c r="BZ38" s="12"/>
      <c r="CA38" s="12"/>
      <c r="CB38" s="12"/>
      <c r="CC38" s="12"/>
      <c r="CD38" s="12"/>
      <c r="CE38" s="12"/>
      <c r="CF38" s="12"/>
      <c r="CG38" s="12"/>
      <c r="CH38" s="12"/>
      <c r="CI38" s="12"/>
      <c r="CJ38" s="12"/>
      <c r="CK38" s="12"/>
      <c r="CL38" s="12"/>
    </row>
    <row r="39" spans="1:90" ht="14.1" customHeight="1">
      <c r="A39" s="17"/>
      <c r="B39" s="12"/>
      <c r="C39" s="939" t="s">
        <v>36</v>
      </c>
      <c r="D39" s="2045" t="s">
        <v>1424</v>
      </c>
      <c r="E39" s="2045"/>
      <c r="F39" s="2045"/>
      <c r="G39" s="2045"/>
      <c r="H39" s="2045"/>
      <c r="I39" s="2045"/>
      <c r="J39" s="2045"/>
      <c r="K39" s="2045"/>
      <c r="L39" s="2045"/>
      <c r="M39" s="2045"/>
      <c r="N39" s="2045"/>
      <c r="O39" s="2045"/>
      <c r="P39" s="2045"/>
      <c r="Q39" s="2045"/>
      <c r="R39" s="2045"/>
      <c r="S39" s="2045"/>
      <c r="T39" s="12"/>
      <c r="U39" s="12"/>
      <c r="V39" s="12"/>
      <c r="W39" s="12"/>
      <c r="X39" s="12"/>
      <c r="Y39" s="12"/>
      <c r="Z39" s="998"/>
      <c r="AA39" s="12"/>
      <c r="AB39" s="48"/>
      <c r="AC39" s="12"/>
      <c r="AD39" s="12"/>
      <c r="AE39" s="12"/>
      <c r="AF39" s="12"/>
      <c r="AG39" s="12"/>
      <c r="AH39" s="12"/>
      <c r="AI39" s="12"/>
      <c r="AJ39" s="12"/>
      <c r="AK39" s="12"/>
      <c r="AL39" s="11"/>
      <c r="AM39" s="1638"/>
      <c r="AN39" s="1638"/>
      <c r="AO39" s="1638"/>
      <c r="AP39" s="1638"/>
      <c r="AQ39" s="1638"/>
      <c r="AR39" s="1638"/>
      <c r="AS39" s="1638"/>
      <c r="AT39" s="1638"/>
      <c r="AU39" s="1638"/>
      <c r="AV39" s="1638"/>
      <c r="AW39" s="1638"/>
      <c r="AX39" s="405"/>
      <c r="AZ39" s="390"/>
      <c r="BA39" s="598" t="s">
        <v>1202</v>
      </c>
      <c r="BL39" s="12"/>
      <c r="BM39" s="12"/>
      <c r="BX39" s="12"/>
      <c r="BY39" s="12"/>
      <c r="BZ39" s="12"/>
      <c r="CA39" s="12"/>
      <c r="CB39" s="12"/>
      <c r="CC39" s="12"/>
      <c r="CD39" s="12"/>
      <c r="CE39" s="12"/>
      <c r="CF39" s="12"/>
      <c r="CG39" s="12"/>
      <c r="CH39" s="12"/>
      <c r="CI39" s="12"/>
      <c r="CJ39" s="12"/>
      <c r="CK39" s="12"/>
      <c r="CL39" s="12"/>
    </row>
    <row r="40" spans="1:90" ht="14.25" customHeight="1">
      <c r="A40" s="17"/>
      <c r="B40" s="12"/>
      <c r="C40" s="939"/>
      <c r="D40" s="246"/>
      <c r="E40" s="246"/>
      <c r="F40" s="246"/>
      <c r="G40" s="246"/>
      <c r="H40" s="246"/>
      <c r="I40" s="246"/>
      <c r="J40" s="246"/>
      <c r="K40" s="246"/>
      <c r="L40" s="246"/>
      <c r="M40" s="246"/>
      <c r="N40" s="246"/>
      <c r="O40" s="246"/>
      <c r="P40" s="246"/>
      <c r="Q40" s="246"/>
      <c r="R40" s="246"/>
      <c r="S40" s="246"/>
      <c r="T40" s="12"/>
      <c r="U40" s="12"/>
      <c r="V40" s="12"/>
      <c r="W40" s="12"/>
      <c r="X40" s="12"/>
      <c r="Y40" s="12"/>
      <c r="Z40" s="998"/>
      <c r="AA40" s="12"/>
      <c r="AB40" s="48"/>
      <c r="AC40" s="12"/>
      <c r="AD40" s="12"/>
      <c r="AE40" s="12"/>
      <c r="AF40" s="12"/>
      <c r="AG40" s="12"/>
      <c r="AH40" s="12"/>
      <c r="AI40" s="12"/>
      <c r="AJ40" s="12"/>
      <c r="AK40" s="12"/>
      <c r="AL40" s="1031"/>
      <c r="AM40" s="200"/>
      <c r="AN40" s="200"/>
      <c r="AO40" s="200"/>
      <c r="AP40" s="200"/>
      <c r="AQ40" s="200"/>
      <c r="AR40" s="200"/>
      <c r="AS40" s="200"/>
      <c r="AT40" s="200"/>
      <c r="AU40" s="200"/>
      <c r="AV40" s="200"/>
      <c r="AW40" s="200"/>
      <c r="AX40" s="405"/>
      <c r="AZ40" s="406"/>
      <c r="BA40" s="3" t="s">
        <v>1196</v>
      </c>
      <c r="BB40" s="12"/>
      <c r="BC40" s="12"/>
      <c r="BD40" s="12"/>
      <c r="BE40" s="12"/>
      <c r="BF40" s="12"/>
      <c r="BG40" s="12"/>
      <c r="BH40" s="12"/>
      <c r="BI40" s="12"/>
      <c r="BJ40" s="12"/>
      <c r="BK40" s="12"/>
      <c r="BL40" s="12"/>
      <c r="BM40" s="12"/>
      <c r="BX40" s="12"/>
      <c r="BY40" s="12"/>
      <c r="BZ40" s="12"/>
      <c r="CA40" s="12"/>
      <c r="CB40" s="12"/>
      <c r="CC40" s="12"/>
      <c r="CD40" s="12"/>
      <c r="CE40" s="12"/>
      <c r="CF40" s="12"/>
      <c r="CG40" s="12"/>
      <c r="CH40" s="12"/>
      <c r="CI40" s="12"/>
      <c r="CJ40" s="12"/>
      <c r="CK40" s="12"/>
      <c r="CL40" s="12"/>
    </row>
    <row r="41" spans="1:90" ht="14.1" customHeight="1">
      <c r="A41" s="14"/>
      <c r="B41" s="12"/>
      <c r="C41" s="12"/>
      <c r="D41" s="245" t="s">
        <v>210</v>
      </c>
      <c r="E41" s="2034" t="s">
        <v>1559</v>
      </c>
      <c r="F41" s="2034"/>
      <c r="G41" s="2034"/>
      <c r="H41" s="2034"/>
      <c r="I41" s="2034"/>
      <c r="J41" s="2034"/>
      <c r="K41" s="2034"/>
      <c r="L41" s="2034"/>
      <c r="M41" s="2034"/>
      <c r="N41" s="2034"/>
      <c r="O41" s="2034"/>
      <c r="P41" s="2034"/>
      <c r="Q41" s="2034"/>
      <c r="R41" s="12"/>
      <c r="S41" s="2035" t="str">
        <f>$AA$65</f>
        <v/>
      </c>
      <c r="T41" s="2035"/>
      <c r="U41" s="48" t="s">
        <v>112</v>
      </c>
      <c r="V41" s="12"/>
      <c r="W41" s="12"/>
      <c r="X41" s="12"/>
      <c r="Y41" s="12"/>
      <c r="Z41" s="12"/>
      <c r="AA41" s="12"/>
      <c r="AB41" s="12"/>
      <c r="AC41" s="12"/>
      <c r="AD41" s="12"/>
      <c r="AE41" s="12"/>
      <c r="AF41" s="12"/>
      <c r="AG41" s="12"/>
      <c r="AH41" s="12"/>
      <c r="AI41" s="12"/>
      <c r="AJ41" s="12"/>
      <c r="AK41" s="12"/>
      <c r="AL41" s="2036" t="s">
        <v>1608</v>
      </c>
      <c r="AM41" s="2037"/>
      <c r="AN41" s="2037"/>
      <c r="AO41" s="2037"/>
      <c r="AP41" s="2037"/>
      <c r="AQ41" s="2037"/>
      <c r="AR41" s="2037"/>
      <c r="AS41" s="2037"/>
      <c r="AT41" s="2037"/>
      <c r="AU41" s="2037"/>
      <c r="AV41" s="2037"/>
      <c r="AW41" s="2037"/>
      <c r="AX41" s="991"/>
      <c r="AZ41" s="406"/>
      <c r="BA41" s="12"/>
      <c r="BB41" s="12" t="s">
        <v>329</v>
      </c>
      <c r="BC41" s="12"/>
      <c r="BD41" s="12"/>
      <c r="BE41" s="12"/>
      <c r="BF41" s="12"/>
      <c r="BG41" s="12"/>
      <c r="BH41" s="12"/>
      <c r="BI41" s="12"/>
      <c r="BJ41" s="12"/>
      <c r="BK41" s="12"/>
      <c r="BL41" s="12"/>
      <c r="BM41" s="12"/>
      <c r="BX41" s="12"/>
      <c r="BY41" s="12"/>
      <c r="BZ41" s="12"/>
      <c r="CA41" s="12"/>
      <c r="CB41" s="12"/>
      <c r="CC41" s="12"/>
      <c r="CD41" s="12"/>
      <c r="CE41" s="12"/>
      <c r="CF41" s="12"/>
      <c r="CG41" s="12"/>
      <c r="CH41" s="12"/>
      <c r="CI41" s="12"/>
      <c r="CJ41" s="12"/>
      <c r="CK41" s="12"/>
      <c r="CL41" s="12"/>
    </row>
    <row r="42" spans="1:90" ht="14.1" customHeight="1" thickBot="1">
      <c r="A42" s="14"/>
      <c r="B42" s="12"/>
      <c r="C42" s="12"/>
      <c r="D42" s="12" t="s">
        <v>1425</v>
      </c>
      <c r="E42" s="2034" t="s">
        <v>1126</v>
      </c>
      <c r="F42" s="2034"/>
      <c r="G42" s="2034"/>
      <c r="H42" s="2034"/>
      <c r="I42" s="2034"/>
      <c r="J42" s="2034"/>
      <c r="K42" s="2034"/>
      <c r="L42" s="2034"/>
      <c r="M42" s="2034"/>
      <c r="N42" s="2034"/>
      <c r="O42" s="2034"/>
      <c r="P42" s="2034"/>
      <c r="Q42" s="2034"/>
      <c r="R42" s="12"/>
      <c r="S42" s="2038">
        <f>G11+L11+O11+R11+W11+Z11+CA2</f>
        <v>0</v>
      </c>
      <c r="T42" s="2038"/>
      <c r="U42" s="48" t="s">
        <v>112</v>
      </c>
      <c r="V42" s="12"/>
      <c r="W42" s="12"/>
      <c r="X42" s="12"/>
      <c r="Y42" s="231"/>
      <c r="Z42" s="231"/>
      <c r="AA42" s="231"/>
      <c r="AB42" s="12"/>
      <c r="AC42" s="231"/>
      <c r="AD42" s="231"/>
      <c r="AE42" s="231"/>
      <c r="AF42" s="1019"/>
      <c r="AG42" s="1019"/>
      <c r="AH42" s="1019"/>
      <c r="AI42" s="12"/>
      <c r="AJ42" s="12"/>
      <c r="AK42" s="231"/>
      <c r="AL42" s="214" t="s">
        <v>30</v>
      </c>
      <c r="AM42" s="1638" t="s">
        <v>1699</v>
      </c>
      <c r="AN42" s="1638"/>
      <c r="AO42" s="1638"/>
      <c r="AP42" s="1638"/>
      <c r="AQ42" s="1638"/>
      <c r="AR42" s="1638"/>
      <c r="AS42" s="1638"/>
      <c r="AT42" s="1638"/>
      <c r="AU42" s="1638"/>
      <c r="AV42" s="1638"/>
      <c r="AW42" s="1638"/>
      <c r="AX42" s="159"/>
      <c r="AZ42" s="406"/>
      <c r="BA42" s="12"/>
      <c r="BB42" s="12"/>
      <c r="BC42" s="12" t="s">
        <v>172</v>
      </c>
      <c r="BD42" s="12"/>
      <c r="BE42" s="12"/>
      <c r="BF42" s="12"/>
      <c r="BG42" s="12"/>
      <c r="BH42" s="12"/>
      <c r="BI42" s="12"/>
      <c r="BJ42" s="12"/>
      <c r="BK42" s="12"/>
      <c r="BL42" s="240"/>
      <c r="BM42" s="12"/>
      <c r="BX42" s="12"/>
      <c r="BY42" s="12"/>
      <c r="BZ42" s="12"/>
      <c r="CA42" s="12"/>
      <c r="CB42" s="12"/>
      <c r="CC42" s="12"/>
      <c r="CD42" s="12"/>
      <c r="CE42" s="12"/>
      <c r="CF42" s="12"/>
      <c r="CG42" s="12"/>
      <c r="CH42" s="12"/>
      <c r="CI42" s="12"/>
      <c r="CJ42" s="12"/>
      <c r="CK42" s="12"/>
      <c r="CL42" s="12"/>
    </row>
    <row r="43" spans="1:90" ht="14.1" customHeight="1" thickBot="1">
      <c r="A43" s="14"/>
      <c r="B43" s="12"/>
      <c r="C43" s="245"/>
      <c r="D43" s="245" t="s">
        <v>1426</v>
      </c>
      <c r="E43" s="2034" t="s">
        <v>1560</v>
      </c>
      <c r="F43" s="2034"/>
      <c r="G43" s="2034"/>
      <c r="H43" s="2034"/>
      <c r="I43" s="2034"/>
      <c r="J43" s="2034"/>
      <c r="K43" s="2034"/>
      <c r="L43" s="2034"/>
      <c r="M43" s="2034"/>
      <c r="N43" s="2034"/>
      <c r="O43" s="2034"/>
      <c r="P43" s="2034"/>
      <c r="Q43" s="2034"/>
      <c r="R43" s="12"/>
      <c r="S43" s="2039" t="str">
        <f>$BE$52</f>
        <v/>
      </c>
      <c r="T43" s="2040"/>
      <c r="U43" s="48" t="s">
        <v>112</v>
      </c>
      <c r="V43" s="12"/>
      <c r="W43" s="12"/>
      <c r="X43" s="12"/>
      <c r="Y43" s="1032"/>
      <c r="Z43" s="1032"/>
      <c r="AA43" s="1032"/>
      <c r="AB43" s="1033"/>
      <c r="AC43" s="1032"/>
      <c r="AD43" s="1032"/>
      <c r="AE43" s="1032"/>
      <c r="AF43" s="1019"/>
      <c r="AG43" s="1019"/>
      <c r="AH43" s="1019"/>
      <c r="AI43" s="12"/>
      <c r="AJ43" s="12"/>
      <c r="AK43" s="231"/>
      <c r="AL43" s="978"/>
      <c r="AM43" s="1638"/>
      <c r="AN43" s="1638"/>
      <c r="AO43" s="1638"/>
      <c r="AP43" s="1638"/>
      <c r="AQ43" s="1638"/>
      <c r="AR43" s="1638"/>
      <c r="AS43" s="1638"/>
      <c r="AT43" s="1638"/>
      <c r="AU43" s="1638"/>
      <c r="AV43" s="1638"/>
      <c r="AW43" s="1638"/>
      <c r="AX43" s="159"/>
      <c r="AZ43" s="406"/>
      <c r="BA43" s="12"/>
      <c r="BB43" s="48"/>
      <c r="BC43" s="12" t="s">
        <v>173</v>
      </c>
      <c r="BD43" s="48"/>
      <c r="BE43" s="407"/>
      <c r="BF43" s="240"/>
      <c r="BG43" s="240"/>
      <c r="BH43" s="240"/>
      <c r="BI43" s="240"/>
      <c r="BJ43" s="240"/>
      <c r="BK43" s="240"/>
      <c r="BL43" s="12"/>
      <c r="BX43" s="12"/>
      <c r="BY43" s="12"/>
      <c r="BZ43" s="12"/>
      <c r="CA43" s="12"/>
      <c r="CB43" s="12"/>
      <c r="CC43" s="12"/>
      <c r="CD43" s="12"/>
      <c r="CE43" s="12"/>
      <c r="CF43" s="12"/>
      <c r="CG43" s="12"/>
      <c r="CH43" s="12"/>
      <c r="CI43" s="12"/>
      <c r="CJ43" s="12"/>
      <c r="CK43" s="12"/>
      <c r="CL43" s="12"/>
    </row>
    <row r="44" spans="1:90" ht="14.1" customHeight="1">
      <c r="A44" s="14"/>
      <c r="B44" s="12"/>
      <c r="C44" s="245"/>
      <c r="V44" s="12"/>
      <c r="W44" s="12"/>
      <c r="X44" s="12"/>
      <c r="Y44" s="231"/>
      <c r="Z44" s="231"/>
      <c r="AA44" s="231"/>
      <c r="AB44" s="1033"/>
      <c r="AC44" s="231"/>
      <c r="AD44" s="231"/>
      <c r="AE44" s="231"/>
      <c r="AF44" s="1019"/>
      <c r="AG44" s="1019"/>
      <c r="AH44" s="1019"/>
      <c r="AI44" s="12"/>
      <c r="AJ44" s="12"/>
      <c r="AK44" s="231"/>
      <c r="AL44" s="978"/>
      <c r="AM44" s="1638"/>
      <c r="AN44" s="1638"/>
      <c r="AO44" s="1638"/>
      <c r="AP44" s="1638"/>
      <c r="AQ44" s="1638"/>
      <c r="AR44" s="1638"/>
      <c r="AS44" s="1638"/>
      <c r="AT44" s="1638"/>
      <c r="AU44" s="1638"/>
      <c r="AV44" s="1638"/>
      <c r="AW44" s="1638"/>
      <c r="AX44" s="159"/>
      <c r="AZ44" s="406"/>
      <c r="BA44" s="12"/>
      <c r="BB44" s="12"/>
      <c r="BC44" s="12" t="s">
        <v>174</v>
      </c>
      <c r="BD44" s="12"/>
      <c r="BE44" s="12"/>
      <c r="BF44" s="12"/>
      <c r="BG44" s="12"/>
      <c r="BH44" s="12"/>
      <c r="BI44" s="12"/>
      <c r="BJ44" s="12"/>
      <c r="BK44" s="12"/>
      <c r="BX44" s="12"/>
      <c r="BY44" s="12"/>
      <c r="BZ44" s="12"/>
      <c r="CA44" s="12"/>
      <c r="CB44" s="12"/>
      <c r="CC44" s="12"/>
      <c r="CD44" s="12"/>
      <c r="CE44" s="12"/>
      <c r="CF44" s="12"/>
      <c r="CG44" s="12"/>
      <c r="CH44" s="12"/>
    </row>
    <row r="45" spans="1:90" ht="14.1" customHeight="1">
      <c r="A45" s="14"/>
      <c r="B45" s="12"/>
      <c r="C45" s="939" t="s">
        <v>467</v>
      </c>
      <c r="D45" s="1641" t="s">
        <v>1561</v>
      </c>
      <c r="E45" s="1641"/>
      <c r="F45" s="1641"/>
      <c r="G45" s="1641"/>
      <c r="H45" s="1641"/>
      <c r="I45" s="1641"/>
      <c r="J45" s="1641"/>
      <c r="K45" s="1641"/>
      <c r="L45" s="1641"/>
      <c r="M45" s="1641"/>
      <c r="N45" s="1641"/>
      <c r="O45" s="1641"/>
      <c r="P45" s="1641"/>
      <c r="Q45" s="1641"/>
      <c r="R45" s="1641"/>
      <c r="S45" s="1641"/>
      <c r="T45" s="1641"/>
      <c r="U45" s="1641"/>
      <c r="V45" s="1641"/>
      <c r="W45" s="1641"/>
      <c r="X45" s="1641"/>
      <c r="Y45" s="1641"/>
      <c r="Z45" s="1641"/>
      <c r="AA45" s="1641"/>
      <c r="AB45" s="1641"/>
      <c r="AC45" s="1641"/>
      <c r="AD45" s="1641"/>
      <c r="AE45" s="1641"/>
      <c r="AF45" s="1641"/>
      <c r="AG45" s="1641"/>
      <c r="AH45" s="1641"/>
      <c r="AI45" s="1641"/>
      <c r="AJ45" s="1641"/>
      <c r="AK45" s="231"/>
      <c r="AL45" s="1034"/>
      <c r="AM45" s="1638"/>
      <c r="AN45" s="1638"/>
      <c r="AO45" s="1638"/>
      <c r="AP45" s="1638"/>
      <c r="AQ45" s="1638"/>
      <c r="AR45" s="1638"/>
      <c r="AS45" s="1638"/>
      <c r="AT45" s="1638"/>
      <c r="AU45" s="1638"/>
      <c r="AV45" s="1638"/>
      <c r="AW45" s="1638"/>
      <c r="AX45" s="159"/>
      <c r="BA45" s="12"/>
      <c r="BB45" s="12"/>
      <c r="BC45" s="12"/>
      <c r="BD45" s="12"/>
      <c r="BE45" s="12"/>
      <c r="BF45" s="12"/>
      <c r="BG45" s="12"/>
      <c r="BH45" s="12"/>
      <c r="BI45" s="12"/>
      <c r="BJ45" s="12"/>
      <c r="BK45" s="12"/>
      <c r="BM45" s="1035" t="s">
        <v>327</v>
      </c>
      <c r="BN45" s="1035"/>
      <c r="BO45" s="1035"/>
      <c r="BR45" s="12"/>
      <c r="BV45" s="12"/>
      <c r="BX45" s="12"/>
      <c r="BY45" s="12"/>
      <c r="BZ45" s="12"/>
      <c r="CA45" s="12"/>
      <c r="CB45" s="12"/>
      <c r="CC45" s="12"/>
      <c r="CD45" s="12"/>
      <c r="CE45" s="12"/>
      <c r="CF45" s="12"/>
      <c r="CG45" s="12"/>
      <c r="CH45" s="12"/>
    </row>
    <row r="46" spans="1:90" ht="14.1" customHeight="1">
      <c r="A46" s="986"/>
      <c r="B46" s="12"/>
      <c r="D46" s="2003" t="s">
        <v>1562</v>
      </c>
      <c r="E46" s="2003"/>
      <c r="F46" s="2003"/>
      <c r="G46" s="2003"/>
      <c r="H46" s="2003"/>
      <c r="I46" s="2003"/>
      <c r="J46" s="2003"/>
      <c r="K46" s="2003"/>
      <c r="L46" s="2003"/>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J46" s="12"/>
      <c r="AK46" s="15"/>
      <c r="AL46" s="1037"/>
      <c r="AM46" s="1638"/>
      <c r="AN46" s="1638"/>
      <c r="AO46" s="1638"/>
      <c r="AP46" s="1638"/>
      <c r="AQ46" s="1638"/>
      <c r="AR46" s="1638"/>
      <c r="AS46" s="1638"/>
      <c r="AT46" s="1638"/>
      <c r="AU46" s="1638"/>
      <c r="AV46" s="1638"/>
      <c r="AW46" s="1638"/>
      <c r="AX46" s="159"/>
      <c r="BA46" s="1779" t="s">
        <v>167</v>
      </c>
      <c r="BB46" s="1779"/>
      <c r="BC46" s="1779"/>
      <c r="BD46" s="1779"/>
      <c r="BE46" s="1779"/>
      <c r="BF46" s="1779"/>
      <c r="BG46" s="1779"/>
      <c r="BH46" s="1779"/>
      <c r="BI46" s="1779"/>
      <c r="BJ46" s="1779"/>
      <c r="BK46" s="1038"/>
      <c r="BL46" s="1039"/>
      <c r="BM46" s="1779" t="s">
        <v>167</v>
      </c>
      <c r="BN46" s="1779"/>
      <c r="BO46" s="1779"/>
      <c r="BP46" s="1779"/>
      <c r="BQ46" s="1779"/>
      <c r="BR46" s="1779"/>
      <c r="BS46" s="1779"/>
      <c r="BT46" s="1779"/>
      <c r="BU46" s="1779"/>
      <c r="BV46" s="1779"/>
      <c r="BX46" s="12"/>
    </row>
    <row r="47" spans="1:90" ht="14.1" customHeight="1">
      <c r="A47" s="986"/>
      <c r="B47" s="12"/>
      <c r="D47" s="2004"/>
      <c r="E47" s="2005"/>
      <c r="F47" s="2008" t="s">
        <v>150</v>
      </c>
      <c r="G47" s="2009"/>
      <c r="H47" s="2009"/>
      <c r="I47" s="2009"/>
      <c r="J47" s="2009"/>
      <c r="K47" s="2009"/>
      <c r="L47" s="2008" t="s">
        <v>1563</v>
      </c>
      <c r="M47" s="2009"/>
      <c r="N47" s="2009"/>
      <c r="O47" s="2009"/>
      <c r="P47" s="2009"/>
      <c r="Q47" s="2009"/>
      <c r="R47" s="2009"/>
      <c r="S47" s="2009"/>
      <c r="T47" s="2009"/>
      <c r="U47" s="2009"/>
      <c r="V47" s="2009"/>
      <c r="W47" s="2009"/>
      <c r="X47" s="2009"/>
      <c r="Y47" s="2009"/>
      <c r="Z47" s="2009"/>
      <c r="AA47" s="2009"/>
      <c r="AB47" s="2009"/>
      <c r="AC47" s="2009"/>
      <c r="AD47" s="2012"/>
      <c r="AE47" s="2014" t="s">
        <v>12</v>
      </c>
      <c r="AF47" s="2015"/>
      <c r="AG47" s="2015"/>
      <c r="AH47" s="2016"/>
      <c r="AJ47" s="12"/>
      <c r="AK47" s="247"/>
      <c r="AL47" s="11"/>
      <c r="AM47" s="1638"/>
      <c r="AN47" s="1638"/>
      <c r="AO47" s="1638"/>
      <c r="AP47" s="1638"/>
      <c r="AQ47" s="1638"/>
      <c r="AR47" s="1638"/>
      <c r="AS47" s="1638"/>
      <c r="AT47" s="1638"/>
      <c r="AU47" s="1638"/>
      <c r="AV47" s="1638"/>
      <c r="AW47" s="1638"/>
      <c r="AX47" s="159"/>
      <c r="AZ47" s="406"/>
      <c r="BA47" s="1649"/>
      <c r="BB47" s="1649"/>
      <c r="BC47" s="1649"/>
      <c r="BD47" s="1649"/>
      <c r="BE47" s="1649"/>
      <c r="BF47" s="1649"/>
      <c r="BG47" s="1649"/>
      <c r="BH47" s="1649"/>
      <c r="BI47" s="1649"/>
      <c r="BJ47" s="1649"/>
      <c r="BK47" s="1038"/>
      <c r="BL47" s="1039"/>
      <c r="BM47" s="1649"/>
      <c r="BN47" s="1649"/>
      <c r="BO47" s="1649"/>
      <c r="BP47" s="1649"/>
      <c r="BQ47" s="1649"/>
      <c r="BR47" s="1649"/>
      <c r="BS47" s="1649"/>
      <c r="BT47" s="1649"/>
      <c r="BU47" s="1649"/>
      <c r="BV47" s="1649"/>
      <c r="BX47" s="12"/>
    </row>
    <row r="48" spans="1:90" ht="14.1" customHeight="1" thickBot="1">
      <c r="A48" s="986"/>
      <c r="B48" s="12"/>
      <c r="D48" s="2006"/>
      <c r="E48" s="2007"/>
      <c r="F48" s="2010"/>
      <c r="G48" s="2011"/>
      <c r="H48" s="2011"/>
      <c r="I48" s="2011"/>
      <c r="J48" s="2011"/>
      <c r="K48" s="2011"/>
      <c r="L48" s="2010"/>
      <c r="M48" s="2011"/>
      <c r="N48" s="2011"/>
      <c r="O48" s="2011"/>
      <c r="P48" s="2011"/>
      <c r="Q48" s="2011"/>
      <c r="R48" s="2011"/>
      <c r="S48" s="2011"/>
      <c r="T48" s="2011"/>
      <c r="U48" s="2011"/>
      <c r="V48" s="2011"/>
      <c r="W48" s="2011"/>
      <c r="X48" s="2011"/>
      <c r="Y48" s="2011"/>
      <c r="Z48" s="2011"/>
      <c r="AA48" s="2011"/>
      <c r="AB48" s="2011"/>
      <c r="AC48" s="2011"/>
      <c r="AD48" s="2013"/>
      <c r="AE48" s="2017"/>
      <c r="AF48" s="2018"/>
      <c r="AG48" s="2018"/>
      <c r="AH48" s="2019"/>
      <c r="AI48" s="12"/>
      <c r="AJ48" s="12"/>
      <c r="AK48" s="247"/>
      <c r="AL48" s="214" t="s">
        <v>30</v>
      </c>
      <c r="AM48" s="2020" t="s">
        <v>1564</v>
      </c>
      <c r="AN48" s="2020"/>
      <c r="AO48" s="2020"/>
      <c r="AP48" s="2020"/>
      <c r="AQ48" s="2020"/>
      <c r="AR48" s="2020"/>
      <c r="AS48" s="2020"/>
      <c r="AT48" s="2020"/>
      <c r="AU48" s="2020"/>
      <c r="AV48" s="2020"/>
      <c r="AW48" s="2020"/>
      <c r="AX48" s="159"/>
      <c r="AZ48" s="406"/>
      <c r="BA48" s="2000" t="s">
        <v>1030</v>
      </c>
      <c r="BB48" s="2001"/>
      <c r="BC48" s="2001"/>
      <c r="BD48" s="2002"/>
      <c r="BE48" s="2181"/>
      <c r="BF48" s="2182"/>
      <c r="BG48" s="2182"/>
      <c r="BH48" s="1985" t="s">
        <v>170</v>
      </c>
      <c r="BI48" s="1985"/>
      <c r="BJ48" s="1986"/>
      <c r="BK48" s="1038"/>
      <c r="BL48" s="1039"/>
      <c r="BM48" s="2000" t="s">
        <v>1030</v>
      </c>
      <c r="BN48" s="2001"/>
      <c r="BO48" s="2001"/>
      <c r="BP48" s="2002"/>
      <c r="BQ48" s="1996">
        <v>173</v>
      </c>
      <c r="BR48" s="1997"/>
      <c r="BS48" s="1997"/>
      <c r="BT48" s="1985" t="s">
        <v>170</v>
      </c>
      <c r="BU48" s="1985"/>
      <c r="BV48" s="1986"/>
      <c r="BX48" s="12"/>
    </row>
    <row r="49" spans="1:76" ht="14.1" customHeight="1" thickTop="1">
      <c r="A49" s="986"/>
      <c r="B49" s="12"/>
      <c r="D49" s="1871" t="s">
        <v>1565</v>
      </c>
      <c r="E49" s="1872"/>
      <c r="F49" s="1871" t="s">
        <v>1035</v>
      </c>
      <c r="G49" s="1877"/>
      <c r="H49" s="1880" t="s">
        <v>751</v>
      </c>
      <c r="I49" s="1881"/>
      <c r="J49" s="1881"/>
      <c r="K49" s="1881"/>
      <c r="L49" s="1964" t="s">
        <v>31</v>
      </c>
      <c r="M49" s="1965"/>
      <c r="N49" s="1965"/>
      <c r="O49" s="1965"/>
      <c r="P49" s="2185"/>
      <c r="Q49" s="2185"/>
      <c r="R49" s="1965" t="s">
        <v>43</v>
      </c>
      <c r="S49" s="1965" t="s">
        <v>800</v>
      </c>
      <c r="T49" s="2023">
        <v>3</v>
      </c>
      <c r="U49" s="2023"/>
      <c r="V49" s="1962" t="s">
        <v>1566</v>
      </c>
      <c r="W49" s="1962"/>
      <c r="X49" s="1962"/>
      <c r="Y49" s="1962"/>
      <c r="Z49" s="1962"/>
      <c r="AA49" s="1973" t="str">
        <f>IF($P$49=0,"",ROUNDDOWN($P$49/$T$49,1))</f>
        <v/>
      </c>
      <c r="AB49" s="1973"/>
      <c r="AC49" s="1973"/>
      <c r="AD49" s="1974" t="s">
        <v>43</v>
      </c>
      <c r="AE49" s="2024" t="s">
        <v>752</v>
      </c>
      <c r="AF49" s="2025"/>
      <c r="AG49" s="2025"/>
      <c r="AH49" s="2026"/>
      <c r="AK49" s="12"/>
      <c r="AL49" s="1031"/>
      <c r="AM49" s="2020"/>
      <c r="AN49" s="2020"/>
      <c r="AO49" s="2020"/>
      <c r="AP49" s="2020"/>
      <c r="AQ49" s="2020"/>
      <c r="AR49" s="2020"/>
      <c r="AS49" s="2020"/>
      <c r="AT49" s="2020"/>
      <c r="AU49" s="2020"/>
      <c r="AV49" s="2020"/>
      <c r="AW49" s="2020"/>
      <c r="AX49" s="159"/>
      <c r="AZ49" s="406"/>
      <c r="BA49" s="1899"/>
      <c r="BB49" s="1900"/>
      <c r="BC49" s="1900"/>
      <c r="BD49" s="1901"/>
      <c r="BE49" s="2183"/>
      <c r="BF49" s="2184"/>
      <c r="BG49" s="2184"/>
      <c r="BH49" s="1987"/>
      <c r="BI49" s="1987"/>
      <c r="BJ49" s="1988"/>
      <c r="BK49" s="1038"/>
      <c r="BL49" s="1039"/>
      <c r="BM49" s="1899"/>
      <c r="BN49" s="1900"/>
      <c r="BO49" s="1900"/>
      <c r="BP49" s="1901"/>
      <c r="BQ49" s="2021"/>
      <c r="BR49" s="2022"/>
      <c r="BS49" s="2022"/>
      <c r="BT49" s="1987"/>
      <c r="BU49" s="1987"/>
      <c r="BV49" s="1988"/>
      <c r="BX49" s="12"/>
    </row>
    <row r="50" spans="1:76" ht="14.1" customHeight="1">
      <c r="A50" s="986"/>
      <c r="B50" s="12"/>
      <c r="D50" s="1873"/>
      <c r="E50" s="1874"/>
      <c r="F50" s="1873"/>
      <c r="G50" s="1878"/>
      <c r="H50" s="1882"/>
      <c r="I50" s="1883"/>
      <c r="J50" s="1883"/>
      <c r="K50" s="1883"/>
      <c r="L50" s="1892"/>
      <c r="M50" s="1779"/>
      <c r="N50" s="1779"/>
      <c r="O50" s="1779"/>
      <c r="P50" s="1793"/>
      <c r="Q50" s="1793"/>
      <c r="R50" s="1779"/>
      <c r="S50" s="1779"/>
      <c r="T50" s="1972"/>
      <c r="U50" s="1972"/>
      <c r="V50" s="1962"/>
      <c r="W50" s="1962"/>
      <c r="X50" s="1962"/>
      <c r="Y50" s="1962"/>
      <c r="Z50" s="1962"/>
      <c r="AA50" s="1973"/>
      <c r="AB50" s="1973"/>
      <c r="AC50" s="1973"/>
      <c r="AD50" s="1974"/>
      <c r="AE50" s="2024"/>
      <c r="AF50" s="2025"/>
      <c r="AG50" s="2025"/>
      <c r="AH50" s="2026"/>
      <c r="AK50" s="247"/>
      <c r="AL50" s="1031"/>
      <c r="AM50" s="2020"/>
      <c r="AN50" s="2020"/>
      <c r="AO50" s="2020"/>
      <c r="AP50" s="2020"/>
      <c r="AQ50" s="2020"/>
      <c r="AR50" s="2020"/>
      <c r="AS50" s="2020"/>
      <c r="AT50" s="2020"/>
      <c r="AU50" s="2020"/>
      <c r="AV50" s="2020"/>
      <c r="AW50" s="2020"/>
      <c r="AX50" s="159"/>
      <c r="AZ50" s="397"/>
      <c r="BA50" s="1991" t="s">
        <v>1642</v>
      </c>
      <c r="BB50" s="1906"/>
      <c r="BC50" s="1906"/>
      <c r="BD50" s="1992"/>
      <c r="BE50" s="1996">
        <f>BE57</f>
        <v>0</v>
      </c>
      <c r="BF50" s="1997"/>
      <c r="BG50" s="1997"/>
      <c r="BH50" s="1985" t="s">
        <v>170</v>
      </c>
      <c r="BI50" s="1985"/>
      <c r="BJ50" s="1986"/>
      <c r="BK50" s="1038"/>
      <c r="BL50" s="1039"/>
      <c r="BM50" s="1991" t="s">
        <v>1642</v>
      </c>
      <c r="BN50" s="1906"/>
      <c r="BO50" s="1906"/>
      <c r="BP50" s="1992"/>
      <c r="BQ50" s="1996">
        <f>BQ57</f>
        <v>1792</v>
      </c>
      <c r="BR50" s="1997"/>
      <c r="BS50" s="1997"/>
      <c r="BT50" s="1985" t="s">
        <v>170</v>
      </c>
      <c r="BU50" s="1985"/>
      <c r="BV50" s="1986"/>
      <c r="BX50" s="12"/>
    </row>
    <row r="51" spans="1:76" ht="14.1" customHeight="1" thickBot="1">
      <c r="A51" s="986"/>
      <c r="B51" s="12"/>
      <c r="D51" s="1873"/>
      <c r="E51" s="1874"/>
      <c r="F51" s="1873"/>
      <c r="G51" s="1878"/>
      <c r="H51" s="1928" t="s">
        <v>753</v>
      </c>
      <c r="I51" s="1929"/>
      <c r="J51" s="1929"/>
      <c r="K51" s="1929"/>
      <c r="L51" s="1958" t="s">
        <v>31</v>
      </c>
      <c r="M51" s="1956"/>
      <c r="N51" s="1956"/>
      <c r="O51" s="1956"/>
      <c r="P51" s="2179"/>
      <c r="Q51" s="2179"/>
      <c r="R51" s="1956" t="s">
        <v>43</v>
      </c>
      <c r="S51" s="1956" t="s">
        <v>800</v>
      </c>
      <c r="T51" s="1923">
        <v>6</v>
      </c>
      <c r="U51" s="1923"/>
      <c r="V51" s="1936" t="s">
        <v>1566</v>
      </c>
      <c r="W51" s="1936"/>
      <c r="X51" s="1936"/>
      <c r="Y51" s="1936"/>
      <c r="Z51" s="1936"/>
      <c r="AA51" s="1966" t="str">
        <f>IF($P$51=0,"",ROUNDDOWN($P$51/$T$51,1))</f>
        <v/>
      </c>
      <c r="AB51" s="1966"/>
      <c r="AC51" s="1966"/>
      <c r="AD51" s="1932" t="s">
        <v>43</v>
      </c>
      <c r="AE51" s="2024"/>
      <c r="AF51" s="2025"/>
      <c r="AG51" s="2025"/>
      <c r="AH51" s="2026"/>
      <c r="AK51" s="12"/>
      <c r="AL51" s="239" t="s">
        <v>15</v>
      </c>
      <c r="AM51" s="1638" t="s">
        <v>1513</v>
      </c>
      <c r="AN51" s="1638"/>
      <c r="AO51" s="1638"/>
      <c r="AP51" s="1638"/>
      <c r="AQ51" s="1638"/>
      <c r="AR51" s="1638"/>
      <c r="AS51" s="1638"/>
      <c r="AT51" s="1638"/>
      <c r="AU51" s="1638"/>
      <c r="AV51" s="1638"/>
      <c r="AW51" s="1638"/>
      <c r="AX51" s="44"/>
      <c r="AZ51" s="397"/>
      <c r="BA51" s="1993"/>
      <c r="BB51" s="1994"/>
      <c r="BC51" s="1994"/>
      <c r="BD51" s="1995"/>
      <c r="BE51" s="1998"/>
      <c r="BF51" s="1999"/>
      <c r="BG51" s="1999"/>
      <c r="BH51" s="1851"/>
      <c r="BI51" s="1851"/>
      <c r="BJ51" s="2030"/>
      <c r="BK51" s="1038"/>
      <c r="BL51" s="1039"/>
      <c r="BM51" s="1993"/>
      <c r="BN51" s="1994"/>
      <c r="BO51" s="1994"/>
      <c r="BP51" s="1995"/>
      <c r="BQ51" s="1998"/>
      <c r="BR51" s="1999"/>
      <c r="BS51" s="1999"/>
      <c r="BT51" s="1851"/>
      <c r="BU51" s="1851"/>
      <c r="BV51" s="2030"/>
      <c r="BX51" s="12"/>
    </row>
    <row r="52" spans="1:76" ht="14.1" customHeight="1">
      <c r="A52" s="986"/>
      <c r="B52" s="12"/>
      <c r="D52" s="1873"/>
      <c r="E52" s="1874"/>
      <c r="F52" s="1873"/>
      <c r="G52" s="1878"/>
      <c r="H52" s="1930"/>
      <c r="I52" s="1931"/>
      <c r="J52" s="1931"/>
      <c r="K52" s="1931"/>
      <c r="L52" s="1968"/>
      <c r="M52" s="1969"/>
      <c r="N52" s="1969"/>
      <c r="O52" s="1969"/>
      <c r="P52" s="2180"/>
      <c r="Q52" s="2180"/>
      <c r="R52" s="1969"/>
      <c r="S52" s="1969"/>
      <c r="T52" s="1912"/>
      <c r="U52" s="1912"/>
      <c r="V52" s="1936"/>
      <c r="W52" s="1936"/>
      <c r="X52" s="1936"/>
      <c r="Y52" s="1936"/>
      <c r="Z52" s="1936"/>
      <c r="AA52" s="1967"/>
      <c r="AB52" s="1967"/>
      <c r="AC52" s="1967"/>
      <c r="AD52" s="1933"/>
      <c r="AE52" s="2024"/>
      <c r="AF52" s="2025"/>
      <c r="AG52" s="2025"/>
      <c r="AH52" s="2026"/>
      <c r="AK52" s="12"/>
      <c r="AL52" s="244"/>
      <c r="AM52" s="1638"/>
      <c r="AN52" s="1638"/>
      <c r="AO52" s="1638"/>
      <c r="AP52" s="1638"/>
      <c r="AQ52" s="1638"/>
      <c r="AR52" s="1638"/>
      <c r="AS52" s="1638"/>
      <c r="AT52" s="1638"/>
      <c r="AU52" s="1638"/>
      <c r="AV52" s="1638"/>
      <c r="AW52" s="1638"/>
      <c r="AX52" s="159"/>
      <c r="AZ52" s="406"/>
      <c r="BA52" s="1975" t="s">
        <v>166</v>
      </c>
      <c r="BB52" s="1976"/>
      <c r="BC52" s="1976"/>
      <c r="BD52" s="1977"/>
      <c r="BE52" s="1939" t="str">
        <f>IF(ISERROR(BE50/BE48),"",(BE50/BE48))</f>
        <v/>
      </c>
      <c r="BF52" s="1940"/>
      <c r="BG52" s="1940"/>
      <c r="BH52" s="1981" t="s">
        <v>108</v>
      </c>
      <c r="BI52" s="1981"/>
      <c r="BJ52" s="1982"/>
      <c r="BK52" s="1038"/>
      <c r="BL52" s="1039"/>
      <c r="BM52" s="1975" t="s">
        <v>166</v>
      </c>
      <c r="BN52" s="1976"/>
      <c r="BO52" s="1976"/>
      <c r="BP52" s="1977"/>
      <c r="BQ52" s="1939">
        <f>IF(ISERROR(BQ50/BQ48),"",(BQ50/BQ48))</f>
        <v>10.358381502890174</v>
      </c>
      <c r="BR52" s="1940"/>
      <c r="BS52" s="1940"/>
      <c r="BT52" s="1981" t="s">
        <v>108</v>
      </c>
      <c r="BU52" s="1981"/>
      <c r="BV52" s="1982"/>
      <c r="BX52" s="12"/>
    </row>
    <row r="53" spans="1:76" ht="14.1" customHeight="1" thickBot="1">
      <c r="A53" s="986"/>
      <c r="B53" s="12"/>
      <c r="D53" s="1873"/>
      <c r="E53" s="1874"/>
      <c r="F53" s="1873"/>
      <c r="G53" s="1878"/>
      <c r="H53" s="1934" t="s">
        <v>754</v>
      </c>
      <c r="I53" s="1779"/>
      <c r="J53" s="1779"/>
      <c r="K53" s="1779"/>
      <c r="L53" s="1892" t="s">
        <v>31</v>
      </c>
      <c r="M53" s="1779"/>
      <c r="N53" s="1779"/>
      <c r="O53" s="1779"/>
      <c r="P53" s="1793"/>
      <c r="Q53" s="1793"/>
      <c r="R53" s="1779" t="s">
        <v>43</v>
      </c>
      <c r="S53" s="1779" t="s">
        <v>800</v>
      </c>
      <c r="T53" s="1972">
        <v>15</v>
      </c>
      <c r="U53" s="1972"/>
      <c r="V53" s="1936" t="s">
        <v>1566</v>
      </c>
      <c r="W53" s="1936"/>
      <c r="X53" s="1936"/>
      <c r="Y53" s="1936"/>
      <c r="Z53" s="1936"/>
      <c r="AA53" s="1973" t="str">
        <f>IF($P$53=0,"",ROUNDDOWN($P$53/$T$53,1))</f>
        <v/>
      </c>
      <c r="AB53" s="1973"/>
      <c r="AC53" s="1973"/>
      <c r="AD53" s="1974" t="s">
        <v>43</v>
      </c>
      <c r="AE53" s="2024"/>
      <c r="AF53" s="2025"/>
      <c r="AG53" s="2025"/>
      <c r="AH53" s="2026"/>
      <c r="AK53" s="12"/>
      <c r="AL53" s="239" t="s">
        <v>15</v>
      </c>
      <c r="AM53" s="1638" t="s">
        <v>1700</v>
      </c>
      <c r="AN53" s="1638"/>
      <c r="AO53" s="1638"/>
      <c r="AP53" s="1638"/>
      <c r="AQ53" s="1638"/>
      <c r="AR53" s="1638"/>
      <c r="AS53" s="1638"/>
      <c r="AT53" s="1638"/>
      <c r="AU53" s="1638"/>
      <c r="AV53" s="1638"/>
      <c r="AW53" s="1638"/>
      <c r="AX53" s="991"/>
      <c r="AZ53" s="406"/>
      <c r="BA53" s="1978"/>
      <c r="BB53" s="1979"/>
      <c r="BC53" s="1979"/>
      <c r="BD53" s="1980"/>
      <c r="BE53" s="1941"/>
      <c r="BF53" s="1942"/>
      <c r="BG53" s="1942"/>
      <c r="BH53" s="1983"/>
      <c r="BI53" s="1983"/>
      <c r="BJ53" s="1984"/>
      <c r="BK53" s="1038"/>
      <c r="BL53" s="1039"/>
      <c r="BM53" s="1978"/>
      <c r="BN53" s="1979"/>
      <c r="BO53" s="1979"/>
      <c r="BP53" s="1980"/>
      <c r="BQ53" s="1941"/>
      <c r="BR53" s="1942"/>
      <c r="BS53" s="1942"/>
      <c r="BT53" s="1983"/>
      <c r="BU53" s="1983"/>
      <c r="BV53" s="1984"/>
      <c r="BX53" s="12"/>
    </row>
    <row r="54" spans="1:76" ht="14.1" customHeight="1">
      <c r="A54" s="986"/>
      <c r="B54" s="12"/>
      <c r="D54" s="1873"/>
      <c r="E54" s="1874"/>
      <c r="F54" s="1873"/>
      <c r="G54" s="1878"/>
      <c r="H54" s="1934"/>
      <c r="I54" s="1779"/>
      <c r="J54" s="1779"/>
      <c r="K54" s="1779"/>
      <c r="L54" s="1892"/>
      <c r="M54" s="1779"/>
      <c r="N54" s="1779"/>
      <c r="O54" s="1779"/>
      <c r="P54" s="1793"/>
      <c r="Q54" s="1793"/>
      <c r="R54" s="1779"/>
      <c r="S54" s="1779"/>
      <c r="T54" s="1972"/>
      <c r="U54" s="1972"/>
      <c r="V54" s="1936"/>
      <c r="W54" s="1936"/>
      <c r="X54" s="1936"/>
      <c r="Y54" s="1936"/>
      <c r="Z54" s="1936"/>
      <c r="AA54" s="1973"/>
      <c r="AB54" s="1973"/>
      <c r="AC54" s="1973"/>
      <c r="AD54" s="1974"/>
      <c r="AE54" s="2024"/>
      <c r="AF54" s="2025"/>
      <c r="AG54" s="2025"/>
      <c r="AH54" s="2026"/>
      <c r="AK54" s="12"/>
      <c r="AL54" s="11"/>
      <c r="AM54" s="1638"/>
      <c r="AN54" s="1638"/>
      <c r="AO54" s="1638"/>
      <c r="AP54" s="1638"/>
      <c r="AQ54" s="1638"/>
      <c r="AR54" s="1638"/>
      <c r="AS54" s="1638"/>
      <c r="AT54" s="1638"/>
      <c r="AU54" s="1638"/>
      <c r="AV54" s="1638"/>
      <c r="AW54" s="1638"/>
      <c r="AX54" s="251"/>
      <c r="BA54" s="1989" t="s">
        <v>1427</v>
      </c>
      <c r="BB54" s="1989"/>
      <c r="BC54" s="1989"/>
      <c r="BD54" s="1989"/>
      <c r="BE54" s="1989"/>
      <c r="BF54" s="1989"/>
      <c r="BG54" s="1989"/>
      <c r="BH54" s="1989"/>
      <c r="BI54" s="1989"/>
      <c r="BJ54" s="1989"/>
      <c r="BK54" s="1038"/>
      <c r="BL54" s="1039"/>
      <c r="BM54" s="1989" t="s">
        <v>1427</v>
      </c>
      <c r="BN54" s="1989"/>
      <c r="BO54" s="1989"/>
      <c r="BP54" s="1989"/>
      <c r="BQ54" s="1989"/>
      <c r="BR54" s="1989"/>
      <c r="BS54" s="1989"/>
      <c r="BT54" s="1989"/>
      <c r="BU54" s="1989"/>
      <c r="BV54" s="1989"/>
      <c r="BX54" s="12"/>
    </row>
    <row r="55" spans="1:76" ht="14.1" customHeight="1">
      <c r="A55" s="986"/>
      <c r="B55" s="12"/>
      <c r="D55" s="1873"/>
      <c r="E55" s="1874"/>
      <c r="F55" s="1873"/>
      <c r="G55" s="1878"/>
      <c r="H55" s="1928" t="s">
        <v>755</v>
      </c>
      <c r="I55" s="1929"/>
      <c r="J55" s="1929"/>
      <c r="K55" s="1929"/>
      <c r="L55" s="1958" t="s">
        <v>31</v>
      </c>
      <c r="M55" s="1956"/>
      <c r="N55" s="1956"/>
      <c r="O55" s="1956"/>
      <c r="P55" s="2179"/>
      <c r="Q55" s="2179"/>
      <c r="R55" s="1956" t="s">
        <v>43</v>
      </c>
      <c r="S55" s="1956" t="s">
        <v>800</v>
      </c>
      <c r="T55" s="1923">
        <v>25</v>
      </c>
      <c r="U55" s="1923"/>
      <c r="V55" s="1936" t="s">
        <v>1566</v>
      </c>
      <c r="W55" s="1936"/>
      <c r="X55" s="1936"/>
      <c r="Y55" s="1936"/>
      <c r="Z55" s="1936"/>
      <c r="AA55" s="1966" t="str">
        <f>IF($P$55=0,"",ROUNDDOWN($P$55/$T$55,1))</f>
        <v/>
      </c>
      <c r="AB55" s="1966"/>
      <c r="AC55" s="1966"/>
      <c r="AD55" s="1932" t="s">
        <v>43</v>
      </c>
      <c r="AE55" s="2024"/>
      <c r="AF55" s="2025"/>
      <c r="AG55" s="2025"/>
      <c r="AH55" s="2026"/>
      <c r="AK55" s="388"/>
      <c r="AL55" s="1937" t="s">
        <v>1572</v>
      </c>
      <c r="AM55" s="1938"/>
      <c r="AN55" s="1938"/>
      <c r="AO55" s="1938"/>
      <c r="AP55" s="1938"/>
      <c r="AQ55" s="1938"/>
      <c r="AR55" s="1938"/>
      <c r="AS55" s="1938"/>
      <c r="AT55" s="1938"/>
      <c r="AU55" s="1938"/>
      <c r="AV55" s="1938"/>
      <c r="AW55" s="1938"/>
      <c r="AX55" s="251"/>
      <c r="BA55" s="1990"/>
      <c r="BB55" s="1990"/>
      <c r="BC55" s="1990"/>
      <c r="BD55" s="1990"/>
      <c r="BE55" s="1990"/>
      <c r="BF55" s="1990"/>
      <c r="BG55" s="1990"/>
      <c r="BH55" s="1990"/>
      <c r="BI55" s="1990"/>
      <c r="BJ55" s="1990"/>
      <c r="BK55" s="1038"/>
      <c r="BL55" s="1039"/>
      <c r="BM55" s="1990"/>
      <c r="BN55" s="1990"/>
      <c r="BO55" s="1990"/>
      <c r="BP55" s="1990"/>
      <c r="BQ55" s="1990"/>
      <c r="BR55" s="1990"/>
      <c r="BS55" s="1990"/>
      <c r="BT55" s="1990"/>
      <c r="BU55" s="1990"/>
      <c r="BV55" s="1990"/>
      <c r="BX55" s="12"/>
    </row>
    <row r="56" spans="1:76" ht="14.1" customHeight="1" thickBot="1">
      <c r="A56" s="986"/>
      <c r="B56" s="12"/>
      <c r="D56" s="1873"/>
      <c r="E56" s="1874"/>
      <c r="F56" s="1873"/>
      <c r="G56" s="1878"/>
      <c r="H56" s="1930"/>
      <c r="I56" s="1931"/>
      <c r="J56" s="1931"/>
      <c r="K56" s="1931"/>
      <c r="L56" s="1968"/>
      <c r="M56" s="1969"/>
      <c r="N56" s="1969"/>
      <c r="O56" s="1969"/>
      <c r="P56" s="2180"/>
      <c r="Q56" s="2180"/>
      <c r="R56" s="1969"/>
      <c r="S56" s="1969"/>
      <c r="T56" s="1912"/>
      <c r="U56" s="1912"/>
      <c r="V56" s="1936"/>
      <c r="W56" s="1936"/>
      <c r="X56" s="1936"/>
      <c r="Y56" s="1936"/>
      <c r="Z56" s="1936"/>
      <c r="AA56" s="1967"/>
      <c r="AB56" s="1967"/>
      <c r="AC56" s="1967"/>
      <c r="AD56" s="1933"/>
      <c r="AE56" s="2027"/>
      <c r="AF56" s="2028"/>
      <c r="AG56" s="2028"/>
      <c r="AH56" s="2029"/>
      <c r="AK56" s="388"/>
      <c r="AL56" s="239" t="s">
        <v>466</v>
      </c>
      <c r="AM56" s="383" t="s">
        <v>802</v>
      </c>
      <c r="AN56" s="1683" t="s">
        <v>1514</v>
      </c>
      <c r="AO56" s="1683"/>
      <c r="AP56" s="1683"/>
      <c r="AQ56" s="1683"/>
      <c r="AR56" s="1683"/>
      <c r="AS56" s="1683"/>
      <c r="AT56" s="1683"/>
      <c r="AU56" s="1683"/>
      <c r="AV56" s="1683"/>
      <c r="AW56" s="1683"/>
      <c r="AX56" s="251"/>
      <c r="BA56" s="1852"/>
      <c r="BB56" s="1853"/>
      <c r="BC56" s="1853"/>
      <c r="BD56" s="1854"/>
      <c r="BE56" s="2031" t="s">
        <v>330</v>
      </c>
      <c r="BF56" s="2032"/>
      <c r="BG56" s="2032"/>
      <c r="BH56" s="2032"/>
      <c r="BI56" s="2032"/>
      <c r="BJ56" s="2033"/>
      <c r="BK56" s="1038"/>
      <c r="BL56" s="1039"/>
      <c r="BM56" s="1852"/>
      <c r="BN56" s="1853"/>
      <c r="BO56" s="1853"/>
      <c r="BP56" s="1854"/>
      <c r="BQ56" s="2031" t="s">
        <v>330</v>
      </c>
      <c r="BR56" s="2032"/>
      <c r="BS56" s="2032"/>
      <c r="BT56" s="2032"/>
      <c r="BU56" s="2032"/>
      <c r="BV56" s="2033"/>
      <c r="BX56" s="12"/>
    </row>
    <row r="57" spans="1:76" ht="14.1" customHeight="1" thickBot="1">
      <c r="A57" s="986"/>
      <c r="B57" s="12"/>
      <c r="D57" s="1873"/>
      <c r="E57" s="1874"/>
      <c r="F57" s="1873"/>
      <c r="G57" s="1878"/>
      <c r="H57" s="1945" t="s">
        <v>1573</v>
      </c>
      <c r="I57" s="1946"/>
      <c r="J57" s="1946"/>
      <c r="K57" s="1946"/>
      <c r="L57" s="1946"/>
      <c r="M57" s="1946"/>
      <c r="N57" s="1946"/>
      <c r="O57" s="1946"/>
      <c r="P57" s="1946"/>
      <c r="Q57" s="1946"/>
      <c r="R57" s="1946"/>
      <c r="S57" s="1946"/>
      <c r="T57" s="1946"/>
      <c r="U57" s="1946"/>
      <c r="V57" s="1936" t="s">
        <v>1566</v>
      </c>
      <c r="W57" s="1936"/>
      <c r="X57" s="1936"/>
      <c r="Y57" s="1936"/>
      <c r="Z57" s="1936"/>
      <c r="AA57" s="1947">
        <v>1</v>
      </c>
      <c r="AB57" s="1947"/>
      <c r="AC57" s="1947"/>
      <c r="AD57" s="1948" t="s">
        <v>13</v>
      </c>
      <c r="AE57" s="1949"/>
      <c r="AF57" s="1950"/>
      <c r="AG57" s="1950"/>
      <c r="AH57" s="1951"/>
      <c r="AK57" s="388"/>
      <c r="AL57" s="11"/>
      <c r="AM57" s="12"/>
      <c r="AN57" s="1683"/>
      <c r="AO57" s="1683"/>
      <c r="AP57" s="1683"/>
      <c r="AQ57" s="1683"/>
      <c r="AR57" s="1683"/>
      <c r="AS57" s="1683"/>
      <c r="AT57" s="1683"/>
      <c r="AU57" s="1683"/>
      <c r="AV57" s="1683"/>
      <c r="AW57" s="1683"/>
      <c r="AX57" s="251"/>
      <c r="BA57" s="1970">
        <f>COUNTA(BE58:BG77)</f>
        <v>0</v>
      </c>
      <c r="BB57" s="1971"/>
      <c r="BC57" s="1971"/>
      <c r="BD57" s="1971"/>
      <c r="BE57" s="1943">
        <f>SUM(BE58:BG77)</f>
        <v>0</v>
      </c>
      <c r="BF57" s="1943"/>
      <c r="BG57" s="1944"/>
      <c r="BH57" s="1043" t="s">
        <v>328</v>
      </c>
      <c r="BI57" s="1044"/>
      <c r="BJ57" s="1045"/>
      <c r="BK57" s="1038"/>
      <c r="BL57" s="1039"/>
      <c r="BM57" s="1970">
        <f>COUNTA(BQ58:BS77)</f>
        <v>13</v>
      </c>
      <c r="BN57" s="1971"/>
      <c r="BO57" s="1971"/>
      <c r="BP57" s="1971"/>
      <c r="BQ57" s="1943">
        <f>SUM(BQ58:BS77)</f>
        <v>1792</v>
      </c>
      <c r="BR57" s="1943"/>
      <c r="BS57" s="1944"/>
      <c r="BT57" s="1043" t="s">
        <v>328</v>
      </c>
      <c r="BU57" s="1044"/>
      <c r="BV57" s="1045"/>
      <c r="BX57" s="12"/>
    </row>
    <row r="58" spans="1:76" ht="14.1" customHeight="1">
      <c r="A58" s="17"/>
      <c r="B58" s="12"/>
      <c r="D58" s="1873"/>
      <c r="E58" s="1874"/>
      <c r="F58" s="1873"/>
      <c r="G58" s="1878"/>
      <c r="H58" s="1945"/>
      <c r="I58" s="1946"/>
      <c r="J58" s="1946"/>
      <c r="K58" s="1946"/>
      <c r="L58" s="1946"/>
      <c r="M58" s="1946"/>
      <c r="N58" s="1946"/>
      <c r="O58" s="1946"/>
      <c r="P58" s="1946"/>
      <c r="Q58" s="1946"/>
      <c r="R58" s="1946"/>
      <c r="S58" s="1946"/>
      <c r="T58" s="1946"/>
      <c r="U58" s="1946"/>
      <c r="V58" s="1936"/>
      <c r="W58" s="1936"/>
      <c r="X58" s="1936"/>
      <c r="Y58" s="1936"/>
      <c r="Z58" s="1936"/>
      <c r="AA58" s="1947"/>
      <c r="AB58" s="1947"/>
      <c r="AC58" s="1947"/>
      <c r="AD58" s="1948"/>
      <c r="AE58" s="1952"/>
      <c r="AF58" s="1953"/>
      <c r="AG58" s="1953"/>
      <c r="AH58" s="1954"/>
      <c r="AK58" s="4"/>
      <c r="AL58" s="239"/>
      <c r="AM58" s="12"/>
      <c r="AN58" s="1683"/>
      <c r="AO58" s="1683"/>
      <c r="AP58" s="1683"/>
      <c r="AQ58" s="1683"/>
      <c r="AR58" s="1683"/>
      <c r="AS58" s="1683"/>
      <c r="AT58" s="1683"/>
      <c r="AU58" s="1683"/>
      <c r="AV58" s="1683"/>
      <c r="AW58" s="1683"/>
      <c r="AX58" s="251"/>
      <c r="BA58" s="1852">
        <v>1</v>
      </c>
      <c r="BB58" s="1853"/>
      <c r="BC58" s="1853"/>
      <c r="BD58" s="1854"/>
      <c r="BE58" s="2166"/>
      <c r="BF58" s="2167"/>
      <c r="BG58" s="2167"/>
      <c r="BH58" s="1046" t="s">
        <v>328</v>
      </c>
      <c r="BI58" s="1041"/>
      <c r="BJ58" s="408"/>
      <c r="BK58" s="1038"/>
      <c r="BL58" s="1039"/>
      <c r="BM58" s="1852">
        <v>1</v>
      </c>
      <c r="BN58" s="1853"/>
      <c r="BO58" s="1853"/>
      <c r="BP58" s="1854"/>
      <c r="BQ58" s="1855">
        <v>173</v>
      </c>
      <c r="BR58" s="1856"/>
      <c r="BS58" s="1856"/>
      <c r="BT58" s="1046" t="s">
        <v>328</v>
      </c>
      <c r="BU58" s="1041"/>
      <c r="BV58" s="408"/>
      <c r="BX58" s="12"/>
    </row>
    <row r="59" spans="1:76" ht="14.1" customHeight="1">
      <c r="A59" s="17"/>
      <c r="B59" s="12"/>
      <c r="D59" s="1873"/>
      <c r="E59" s="1874"/>
      <c r="F59" s="1873"/>
      <c r="G59" s="1878"/>
      <c r="H59" s="1955" t="s">
        <v>151</v>
      </c>
      <c r="I59" s="1956"/>
      <c r="J59" s="1956"/>
      <c r="K59" s="1956"/>
      <c r="L59" s="1958" t="s">
        <v>31</v>
      </c>
      <c r="M59" s="1956"/>
      <c r="N59" s="1956"/>
      <c r="O59" s="1956"/>
      <c r="P59" s="1959">
        <f>SUM($P$49:$Q$56)</f>
        <v>0</v>
      </c>
      <c r="Q59" s="1959"/>
      <c r="R59" s="1961" t="s">
        <v>43</v>
      </c>
      <c r="S59" s="1961"/>
      <c r="T59" s="1961"/>
      <c r="U59" s="1961"/>
      <c r="V59" s="1962" t="s">
        <v>1567</v>
      </c>
      <c r="W59" s="1962"/>
      <c r="X59" s="1962"/>
      <c r="Y59" s="1962"/>
      <c r="Z59" s="1962"/>
      <c r="AA59" s="1963" t="str">
        <f>IF($P$59=0,"",ROUND(SUM($AA$49:$AC$58),0))</f>
        <v/>
      </c>
      <c r="AB59" s="1963"/>
      <c r="AC59" s="1963"/>
      <c r="AD59" s="1935" t="s">
        <v>13</v>
      </c>
      <c r="AE59" s="2173" t="s">
        <v>1052</v>
      </c>
      <c r="AF59" s="2174"/>
      <c r="AG59" s="2174"/>
      <c r="AH59" s="2175"/>
      <c r="AK59" s="158"/>
      <c r="AL59" s="239"/>
      <c r="AN59" s="1683"/>
      <c r="AO59" s="1683"/>
      <c r="AP59" s="1683"/>
      <c r="AQ59" s="1683"/>
      <c r="AR59" s="1683"/>
      <c r="AS59" s="1683"/>
      <c r="AT59" s="1683"/>
      <c r="AU59" s="1683"/>
      <c r="AV59" s="1683"/>
      <c r="AW59" s="1683"/>
      <c r="AX59" s="251"/>
      <c r="BA59" s="1852">
        <v>2</v>
      </c>
      <c r="BB59" s="1853"/>
      <c r="BC59" s="1853"/>
      <c r="BD59" s="1854"/>
      <c r="BE59" s="2166"/>
      <c r="BF59" s="2167"/>
      <c r="BG59" s="2167"/>
      <c r="BH59" s="1046" t="s">
        <v>328</v>
      </c>
      <c r="BI59" s="409"/>
      <c r="BJ59" s="1048"/>
      <c r="BK59" s="1038"/>
      <c r="BL59" s="1039"/>
      <c r="BM59" s="1852">
        <v>2</v>
      </c>
      <c r="BN59" s="1853"/>
      <c r="BO59" s="1853"/>
      <c r="BP59" s="1854"/>
      <c r="BQ59" s="1855">
        <v>173</v>
      </c>
      <c r="BR59" s="1856"/>
      <c r="BS59" s="1856"/>
      <c r="BT59" s="1046" t="s">
        <v>328</v>
      </c>
      <c r="BU59" s="409"/>
      <c r="BV59" s="1048"/>
      <c r="BX59" s="12"/>
    </row>
    <row r="60" spans="1:76" ht="14.1" customHeight="1">
      <c r="A60" s="17"/>
      <c r="B60" s="12"/>
      <c r="D60" s="1873"/>
      <c r="E60" s="1874"/>
      <c r="F60" s="1875"/>
      <c r="G60" s="1879"/>
      <c r="H60" s="1957"/>
      <c r="I60" s="1649"/>
      <c r="J60" s="1649"/>
      <c r="K60" s="1649"/>
      <c r="L60" s="1893"/>
      <c r="M60" s="1649"/>
      <c r="N60" s="1649"/>
      <c r="O60" s="1649"/>
      <c r="P60" s="1960"/>
      <c r="Q60" s="1960"/>
      <c r="R60" s="1667"/>
      <c r="S60" s="1667"/>
      <c r="T60" s="1667"/>
      <c r="U60" s="1667"/>
      <c r="V60" s="1962"/>
      <c r="W60" s="1962"/>
      <c r="X60" s="1962"/>
      <c r="Y60" s="1962"/>
      <c r="Z60" s="1962"/>
      <c r="AA60" s="1895"/>
      <c r="AB60" s="1895"/>
      <c r="AC60" s="1895"/>
      <c r="AD60" s="1867"/>
      <c r="AE60" s="2176"/>
      <c r="AF60" s="2177"/>
      <c r="AG60" s="2177"/>
      <c r="AH60" s="2178"/>
      <c r="AK60" s="939"/>
      <c r="AL60" s="239"/>
      <c r="AM60" s="383" t="s">
        <v>804</v>
      </c>
      <c r="AN60" s="1683" t="s">
        <v>1515</v>
      </c>
      <c r="AO60" s="1683"/>
      <c r="AP60" s="1683"/>
      <c r="AQ60" s="1683"/>
      <c r="AR60" s="1683"/>
      <c r="AS60" s="1683"/>
      <c r="AT60" s="1683"/>
      <c r="AU60" s="1683"/>
      <c r="AV60" s="1683"/>
      <c r="AW60" s="1683"/>
      <c r="AX60" s="991"/>
      <c r="BA60" s="1852">
        <v>3</v>
      </c>
      <c r="BB60" s="1853"/>
      <c r="BC60" s="1853"/>
      <c r="BD60" s="1854"/>
      <c r="BE60" s="2166"/>
      <c r="BF60" s="2167"/>
      <c r="BG60" s="2167"/>
      <c r="BH60" s="1046" t="s">
        <v>328</v>
      </c>
      <c r="BI60" s="409"/>
      <c r="BJ60" s="1048"/>
      <c r="BK60" s="1038"/>
      <c r="BL60" s="1039"/>
      <c r="BM60" s="1852">
        <v>3</v>
      </c>
      <c r="BN60" s="1853"/>
      <c r="BO60" s="1853"/>
      <c r="BP60" s="1854"/>
      <c r="BQ60" s="1855">
        <v>173</v>
      </c>
      <c r="BR60" s="1856"/>
      <c r="BS60" s="1856"/>
      <c r="BT60" s="1046" t="s">
        <v>328</v>
      </c>
      <c r="BU60" s="409"/>
      <c r="BV60" s="1048"/>
      <c r="BX60" s="12"/>
    </row>
    <row r="61" spans="1:76" ht="14.1" customHeight="1">
      <c r="A61" s="17"/>
      <c r="B61" s="12"/>
      <c r="D61" s="1873"/>
      <c r="E61" s="1874"/>
      <c r="F61" s="1902" t="s">
        <v>1021</v>
      </c>
      <c r="G61" s="1883"/>
      <c r="H61" s="1883"/>
      <c r="I61" s="1883"/>
      <c r="J61" s="1883"/>
      <c r="K61" s="1883"/>
      <c r="L61" s="1905" t="s">
        <v>804</v>
      </c>
      <c r="M61" s="1906"/>
      <c r="N61" s="1909" t="s">
        <v>801</v>
      </c>
      <c r="O61" s="1909"/>
      <c r="P61" s="1909"/>
      <c r="Q61" s="1909"/>
      <c r="R61" s="1909"/>
      <c r="S61" s="1909"/>
      <c r="T61" s="1909"/>
      <c r="U61" s="1911" t="s">
        <v>1568</v>
      </c>
      <c r="V61" s="1911"/>
      <c r="W61" s="1911"/>
      <c r="X61" s="1911"/>
      <c r="Y61" s="1911"/>
      <c r="Z61" s="1911"/>
      <c r="AA61" s="1913">
        <v>1</v>
      </c>
      <c r="AB61" s="1913"/>
      <c r="AC61" s="1913"/>
      <c r="AD61" s="1915" t="s">
        <v>13</v>
      </c>
      <c r="AE61" s="1645"/>
      <c r="AF61" s="1646"/>
      <c r="AG61" s="1646"/>
      <c r="AH61" s="1647"/>
      <c r="AK61" s="388"/>
      <c r="AL61" s="239"/>
      <c r="AM61" s="12"/>
      <c r="AN61" s="1683"/>
      <c r="AO61" s="1683"/>
      <c r="AP61" s="1683"/>
      <c r="AQ61" s="1683"/>
      <c r="AR61" s="1683"/>
      <c r="AS61" s="1683"/>
      <c r="AT61" s="1683"/>
      <c r="AU61" s="1683"/>
      <c r="AV61" s="1683"/>
      <c r="AW61" s="1683"/>
      <c r="AX61" s="251"/>
      <c r="BA61" s="1852">
        <v>4</v>
      </c>
      <c r="BB61" s="1853"/>
      <c r="BC61" s="1853"/>
      <c r="BD61" s="1854"/>
      <c r="BE61" s="2166"/>
      <c r="BF61" s="2167"/>
      <c r="BG61" s="2167"/>
      <c r="BH61" s="1046" t="s">
        <v>328</v>
      </c>
      <c r="BI61" s="409"/>
      <c r="BJ61" s="1048"/>
      <c r="BK61" s="1038"/>
      <c r="BL61" s="1039"/>
      <c r="BM61" s="1852">
        <v>4</v>
      </c>
      <c r="BN61" s="1853"/>
      <c r="BO61" s="1853"/>
      <c r="BP61" s="1854"/>
      <c r="BQ61" s="1855">
        <v>173</v>
      </c>
      <c r="BR61" s="1856"/>
      <c r="BS61" s="1856"/>
      <c r="BT61" s="1046" t="s">
        <v>328</v>
      </c>
      <c r="BU61" s="409"/>
      <c r="BV61" s="1048"/>
    </row>
    <row r="62" spans="1:76" ht="14.1" customHeight="1">
      <c r="A62" s="17"/>
      <c r="B62" s="12"/>
      <c r="D62" s="1873"/>
      <c r="E62" s="1874"/>
      <c r="F62" s="1902"/>
      <c r="G62" s="1883"/>
      <c r="H62" s="1883"/>
      <c r="I62" s="1883"/>
      <c r="J62" s="1883"/>
      <c r="K62" s="1883"/>
      <c r="L62" s="1907"/>
      <c r="M62" s="1908"/>
      <c r="N62" s="1910"/>
      <c r="O62" s="1910"/>
      <c r="P62" s="1910"/>
      <c r="Q62" s="1910"/>
      <c r="R62" s="1910"/>
      <c r="S62" s="1910"/>
      <c r="T62" s="1910"/>
      <c r="U62" s="1912"/>
      <c r="V62" s="1912"/>
      <c r="W62" s="1912"/>
      <c r="X62" s="1912"/>
      <c r="Y62" s="1912"/>
      <c r="Z62" s="1912"/>
      <c r="AA62" s="1914"/>
      <c r="AB62" s="1914"/>
      <c r="AC62" s="1914"/>
      <c r="AD62" s="1916"/>
      <c r="AE62" s="1884"/>
      <c r="AF62" s="1779"/>
      <c r="AG62" s="1779"/>
      <c r="AH62" s="1885"/>
      <c r="AK62" s="388"/>
      <c r="AL62" s="239"/>
      <c r="AN62" s="1683"/>
      <c r="AO62" s="1683"/>
      <c r="AP62" s="1683"/>
      <c r="AQ62" s="1683"/>
      <c r="AR62" s="1683"/>
      <c r="AS62" s="1683"/>
      <c r="AT62" s="1683"/>
      <c r="AU62" s="1683"/>
      <c r="AV62" s="1683"/>
      <c r="AW62" s="1683"/>
      <c r="AX62" s="251"/>
      <c r="BA62" s="1852">
        <v>5</v>
      </c>
      <c r="BB62" s="1853"/>
      <c r="BC62" s="1853"/>
      <c r="BD62" s="1854"/>
      <c r="BE62" s="2166"/>
      <c r="BF62" s="2167"/>
      <c r="BG62" s="2167"/>
      <c r="BH62" s="1046" t="s">
        <v>328</v>
      </c>
      <c r="BI62" s="409"/>
      <c r="BJ62" s="1048"/>
      <c r="BK62" s="1038"/>
      <c r="BL62" s="1039"/>
      <c r="BM62" s="1852">
        <v>5</v>
      </c>
      <c r="BN62" s="1853"/>
      <c r="BO62" s="1853"/>
      <c r="BP62" s="1854"/>
      <c r="BQ62" s="1855">
        <v>160</v>
      </c>
      <c r="BR62" s="1856"/>
      <c r="BS62" s="1856"/>
      <c r="BT62" s="1046" t="s">
        <v>328</v>
      </c>
      <c r="BU62" s="409"/>
      <c r="BV62" s="1048"/>
    </row>
    <row r="63" spans="1:76" ht="14.1" customHeight="1">
      <c r="A63" s="17"/>
      <c r="B63" s="12"/>
      <c r="D63" s="1873"/>
      <c r="E63" s="1874"/>
      <c r="F63" s="1902"/>
      <c r="G63" s="1883"/>
      <c r="H63" s="1883"/>
      <c r="I63" s="1883"/>
      <c r="J63" s="1883"/>
      <c r="K63" s="1883"/>
      <c r="L63" s="1917" t="s">
        <v>803</v>
      </c>
      <c r="M63" s="1918"/>
      <c r="N63" s="1921" t="s">
        <v>1571</v>
      </c>
      <c r="O63" s="1921"/>
      <c r="P63" s="1921"/>
      <c r="Q63" s="1921"/>
      <c r="R63" s="1921"/>
      <c r="S63" s="1921"/>
      <c r="T63" s="1921"/>
      <c r="U63" s="1923" t="s">
        <v>1569</v>
      </c>
      <c r="V63" s="1923"/>
      <c r="W63" s="1923"/>
      <c r="X63" s="1923"/>
      <c r="Y63" s="1923"/>
      <c r="Z63" s="1923"/>
      <c r="AA63" s="1925">
        <v>1</v>
      </c>
      <c r="AB63" s="1925"/>
      <c r="AC63" s="1925"/>
      <c r="AD63" s="1916" t="s">
        <v>13</v>
      </c>
      <c r="AE63" s="1884"/>
      <c r="AF63" s="1779"/>
      <c r="AG63" s="1779"/>
      <c r="AH63" s="1885"/>
      <c r="AK63" s="388"/>
      <c r="AL63" s="239"/>
      <c r="AM63" s="385" t="s">
        <v>803</v>
      </c>
      <c r="AN63" s="1683" t="s">
        <v>1516</v>
      </c>
      <c r="AO63" s="1683"/>
      <c r="AP63" s="1683"/>
      <c r="AQ63" s="1683"/>
      <c r="AR63" s="1683"/>
      <c r="AS63" s="1683"/>
      <c r="AT63" s="1683"/>
      <c r="AU63" s="1683"/>
      <c r="AV63" s="1683"/>
      <c r="AW63" s="1683"/>
      <c r="AX63" s="1030"/>
      <c r="BA63" s="1852">
        <v>6</v>
      </c>
      <c r="BB63" s="1853"/>
      <c r="BC63" s="1853"/>
      <c r="BD63" s="1854"/>
      <c r="BE63" s="2166"/>
      <c r="BF63" s="2167"/>
      <c r="BG63" s="2167"/>
      <c r="BH63" s="1046" t="s">
        <v>328</v>
      </c>
      <c r="BI63" s="1041"/>
      <c r="BJ63" s="408"/>
      <c r="BK63" s="1051"/>
      <c r="BL63" s="1052"/>
      <c r="BM63" s="1852">
        <v>6</v>
      </c>
      <c r="BN63" s="1853"/>
      <c r="BO63" s="1853"/>
      <c r="BP63" s="1854"/>
      <c r="BQ63" s="1855">
        <v>160</v>
      </c>
      <c r="BR63" s="1856"/>
      <c r="BS63" s="1856"/>
      <c r="BT63" s="1046" t="s">
        <v>328</v>
      </c>
      <c r="BU63" s="1041"/>
      <c r="BV63" s="408"/>
    </row>
    <row r="64" spans="1:76" ht="14.1" customHeight="1" thickBot="1">
      <c r="A64" s="17"/>
      <c r="B64" s="12"/>
      <c r="D64" s="1873"/>
      <c r="E64" s="1874"/>
      <c r="F64" s="1903"/>
      <c r="G64" s="1904"/>
      <c r="H64" s="1904"/>
      <c r="I64" s="1904"/>
      <c r="J64" s="1904"/>
      <c r="K64" s="1904"/>
      <c r="L64" s="1919"/>
      <c r="M64" s="1920"/>
      <c r="N64" s="1922"/>
      <c r="O64" s="1922"/>
      <c r="P64" s="1922"/>
      <c r="Q64" s="1922"/>
      <c r="R64" s="1922"/>
      <c r="S64" s="1922"/>
      <c r="T64" s="1922"/>
      <c r="U64" s="1924"/>
      <c r="V64" s="1924"/>
      <c r="W64" s="1924"/>
      <c r="X64" s="1924"/>
      <c r="Y64" s="1924"/>
      <c r="Z64" s="1924"/>
      <c r="AA64" s="1926"/>
      <c r="AB64" s="1926"/>
      <c r="AC64" s="1926"/>
      <c r="AD64" s="1927"/>
      <c r="AE64" s="1886"/>
      <c r="AF64" s="1887"/>
      <c r="AG64" s="1887"/>
      <c r="AH64" s="1888"/>
      <c r="AK64" s="388"/>
      <c r="AL64" s="242"/>
      <c r="AN64" s="1683"/>
      <c r="AO64" s="1683"/>
      <c r="AP64" s="1683"/>
      <c r="AQ64" s="1683"/>
      <c r="AR64" s="1683"/>
      <c r="AS64" s="1683"/>
      <c r="AT64" s="1683"/>
      <c r="AU64" s="1683"/>
      <c r="AV64" s="1683"/>
      <c r="AW64" s="1683"/>
      <c r="AX64" s="991"/>
      <c r="BA64" s="1852">
        <v>7</v>
      </c>
      <c r="BB64" s="1853"/>
      <c r="BC64" s="1853"/>
      <c r="BD64" s="1854"/>
      <c r="BE64" s="2166"/>
      <c r="BF64" s="2167"/>
      <c r="BG64" s="2167"/>
      <c r="BH64" s="1046" t="s">
        <v>328</v>
      </c>
      <c r="BI64" s="409"/>
      <c r="BJ64" s="1048"/>
      <c r="BK64" s="1038"/>
      <c r="BL64" s="1039"/>
      <c r="BM64" s="1852">
        <v>7</v>
      </c>
      <c r="BN64" s="1853"/>
      <c r="BO64" s="1853"/>
      <c r="BP64" s="1854"/>
      <c r="BQ64" s="1855">
        <v>140</v>
      </c>
      <c r="BR64" s="1856"/>
      <c r="BS64" s="1856"/>
      <c r="BT64" s="1046" t="s">
        <v>328</v>
      </c>
      <c r="BU64" s="409"/>
      <c r="BV64" s="1048"/>
    </row>
    <row r="65" spans="1:78" ht="14.1" customHeight="1">
      <c r="A65" s="17"/>
      <c r="B65" s="12"/>
      <c r="D65" s="1873"/>
      <c r="E65" s="1874"/>
      <c r="F65" s="1868" t="s">
        <v>141</v>
      </c>
      <c r="G65" s="1869"/>
      <c r="H65" s="1869"/>
      <c r="I65" s="1869"/>
      <c r="J65" s="1869"/>
      <c r="K65" s="1890"/>
      <c r="L65" s="1892"/>
      <c r="M65" s="1779"/>
      <c r="N65" s="1779"/>
      <c r="O65" s="1779"/>
      <c r="P65" s="1779"/>
      <c r="Q65" s="1779"/>
      <c r="R65" s="1779"/>
      <c r="S65" s="1779"/>
      <c r="T65" s="1779"/>
      <c r="U65" s="1779"/>
      <c r="V65" s="1869" t="s">
        <v>1570</v>
      </c>
      <c r="W65" s="1869"/>
      <c r="X65" s="1869"/>
      <c r="Y65" s="1869"/>
      <c r="Z65" s="1869"/>
      <c r="AA65" s="1894" t="str">
        <f>IF($P$59=0,"",SUM($AA$59:$AC$64))</f>
        <v/>
      </c>
      <c r="AB65" s="1894"/>
      <c r="AC65" s="1894"/>
      <c r="AD65" s="1866" t="s">
        <v>13</v>
      </c>
      <c r="AE65" s="1868"/>
      <c r="AF65" s="1869"/>
      <c r="AG65" s="1869"/>
      <c r="AH65" s="1870"/>
      <c r="AK65" s="939"/>
      <c r="AL65" s="1054"/>
      <c r="AM65" s="59"/>
      <c r="AN65" s="1683"/>
      <c r="AO65" s="1683"/>
      <c r="AP65" s="1683"/>
      <c r="AQ65" s="1683"/>
      <c r="AR65" s="1683"/>
      <c r="AS65" s="1683"/>
      <c r="AT65" s="1683"/>
      <c r="AU65" s="1683"/>
      <c r="AV65" s="1683"/>
      <c r="AW65" s="1683"/>
      <c r="AX65" s="991"/>
      <c r="AZ65" s="406"/>
      <c r="BA65" s="1852">
        <v>8</v>
      </c>
      <c r="BB65" s="1853"/>
      <c r="BC65" s="1853"/>
      <c r="BD65" s="1854"/>
      <c r="BE65" s="2166"/>
      <c r="BF65" s="2167"/>
      <c r="BG65" s="2167"/>
      <c r="BH65" s="1046" t="s">
        <v>328</v>
      </c>
      <c r="BI65" s="409"/>
      <c r="BJ65" s="1048"/>
      <c r="BK65" s="410"/>
      <c r="BL65" s="411"/>
      <c r="BM65" s="1852">
        <v>8</v>
      </c>
      <c r="BN65" s="1853"/>
      <c r="BO65" s="1853"/>
      <c r="BP65" s="1854"/>
      <c r="BQ65" s="1855">
        <v>140</v>
      </c>
      <c r="BR65" s="1856"/>
      <c r="BS65" s="1856"/>
      <c r="BT65" s="1046" t="s">
        <v>328</v>
      </c>
      <c r="BU65" s="409"/>
      <c r="BV65" s="1048"/>
    </row>
    <row r="66" spans="1:78" ht="14.1" customHeight="1">
      <c r="A66" s="17"/>
      <c r="B66" s="12"/>
      <c r="D66" s="1875"/>
      <c r="E66" s="1876"/>
      <c r="F66" s="1648"/>
      <c r="G66" s="1649"/>
      <c r="H66" s="1649"/>
      <c r="I66" s="1649"/>
      <c r="J66" s="1649"/>
      <c r="K66" s="1891"/>
      <c r="L66" s="1893"/>
      <c r="M66" s="1649"/>
      <c r="N66" s="1649"/>
      <c r="O66" s="1649"/>
      <c r="P66" s="1649"/>
      <c r="Q66" s="1649"/>
      <c r="R66" s="1649"/>
      <c r="S66" s="1649"/>
      <c r="T66" s="1649"/>
      <c r="U66" s="1649"/>
      <c r="V66" s="1649"/>
      <c r="W66" s="1649"/>
      <c r="X66" s="1649"/>
      <c r="Y66" s="1649"/>
      <c r="Z66" s="1649"/>
      <c r="AA66" s="1895"/>
      <c r="AB66" s="1895"/>
      <c r="AC66" s="1895"/>
      <c r="AD66" s="1867"/>
      <c r="AE66" s="1648"/>
      <c r="AF66" s="1649"/>
      <c r="AG66" s="1649"/>
      <c r="AH66" s="1650"/>
      <c r="AK66" s="939"/>
      <c r="AL66" s="239" t="s">
        <v>124</v>
      </c>
      <c r="AM66" s="1638" t="s">
        <v>1428</v>
      </c>
      <c r="AN66" s="1638"/>
      <c r="AO66" s="1638"/>
      <c r="AP66" s="1638"/>
      <c r="AQ66" s="1638"/>
      <c r="AR66" s="1638"/>
      <c r="AS66" s="1638"/>
      <c r="AT66" s="1638"/>
      <c r="AU66" s="1638"/>
      <c r="AV66" s="1638"/>
      <c r="AW66" s="1638"/>
      <c r="AX66" s="418"/>
      <c r="AZ66" s="406"/>
      <c r="BA66" s="1852">
        <v>9</v>
      </c>
      <c r="BB66" s="1853"/>
      <c r="BC66" s="1853"/>
      <c r="BD66" s="1854"/>
      <c r="BE66" s="2166"/>
      <c r="BF66" s="2167"/>
      <c r="BG66" s="2167"/>
      <c r="BH66" s="1046" t="s">
        <v>328</v>
      </c>
      <c r="BI66" s="409"/>
      <c r="BJ66" s="1048"/>
      <c r="BK66" s="410"/>
      <c r="BL66" s="411"/>
      <c r="BM66" s="1852">
        <v>9</v>
      </c>
      <c r="BN66" s="1853"/>
      <c r="BO66" s="1853"/>
      <c r="BP66" s="1854"/>
      <c r="BQ66" s="1855">
        <v>120</v>
      </c>
      <c r="BR66" s="1856"/>
      <c r="BS66" s="1856"/>
      <c r="BT66" s="1046" t="s">
        <v>328</v>
      </c>
      <c r="BU66" s="409"/>
      <c r="BV66" s="1048"/>
    </row>
    <row r="67" spans="1:78" ht="9.9499999999999993" customHeight="1">
      <c r="A67" s="17"/>
      <c r="B67" s="12"/>
      <c r="AH67" s="412"/>
      <c r="AI67" s="412"/>
      <c r="AJ67" s="412"/>
      <c r="AK67" s="4"/>
      <c r="AL67" s="327"/>
      <c r="AM67" s="1638"/>
      <c r="AN67" s="1638"/>
      <c r="AO67" s="1638"/>
      <c r="AP67" s="1638"/>
      <c r="AQ67" s="1638"/>
      <c r="AR67" s="1638"/>
      <c r="AS67" s="1638"/>
      <c r="AT67" s="1638"/>
      <c r="AU67" s="1638"/>
      <c r="AV67" s="1638"/>
      <c r="AW67" s="1638"/>
      <c r="AX67" s="159"/>
      <c r="AZ67" s="406"/>
      <c r="BA67" s="1852">
        <v>10</v>
      </c>
      <c r="BB67" s="1853"/>
      <c r="BC67" s="1853"/>
      <c r="BD67" s="1854"/>
      <c r="BE67" s="2166"/>
      <c r="BF67" s="2167"/>
      <c r="BG67" s="2167"/>
      <c r="BH67" s="1046" t="s">
        <v>328</v>
      </c>
      <c r="BI67" s="409"/>
      <c r="BJ67" s="1048"/>
      <c r="BK67" s="410"/>
      <c r="BL67" s="411"/>
      <c r="BM67" s="1852">
        <v>10</v>
      </c>
      <c r="BN67" s="1853"/>
      <c r="BO67" s="1853"/>
      <c r="BP67" s="1854"/>
      <c r="BQ67" s="1855">
        <v>120</v>
      </c>
      <c r="BR67" s="1856"/>
      <c r="BS67" s="1856"/>
      <c r="BT67" s="1046" t="s">
        <v>328</v>
      </c>
      <c r="BU67" s="409"/>
      <c r="BV67" s="1048"/>
      <c r="BX67" s="1055"/>
    </row>
    <row r="68" spans="1:78" ht="14.1" customHeight="1">
      <c r="A68" s="17"/>
      <c r="B68" s="12"/>
      <c r="C68" s="939" t="s">
        <v>39</v>
      </c>
      <c r="D68" s="1889" t="s">
        <v>761</v>
      </c>
      <c r="E68" s="1889"/>
      <c r="F68" s="1889"/>
      <c r="G68" s="1889"/>
      <c r="H68" s="1889"/>
      <c r="I68" s="1889"/>
      <c r="J68" s="1889"/>
      <c r="K68" s="1889"/>
      <c r="L68" s="1889"/>
      <c r="M68" s="1889"/>
      <c r="N68" s="1889"/>
      <c r="O68" s="1889"/>
      <c r="P68" s="1889"/>
      <c r="Q68" s="1889"/>
      <c r="R68" s="1889"/>
      <c r="S68" s="1889"/>
      <c r="T68" s="1889"/>
      <c r="U68" s="1889"/>
      <c r="V68" s="1889"/>
      <c r="W68" s="1889"/>
      <c r="X68" s="1889"/>
      <c r="Y68" s="1889"/>
      <c r="Z68" s="1889"/>
      <c r="AA68" s="1889"/>
      <c r="AB68" s="1889"/>
      <c r="AC68" s="1889"/>
      <c r="AD68" s="1889"/>
      <c r="AE68" s="1889"/>
      <c r="AF68" s="1889"/>
      <c r="AG68" s="1889"/>
      <c r="AH68" s="1889"/>
      <c r="AI68" s="1889"/>
      <c r="AJ68" s="1889"/>
      <c r="AK68" s="4"/>
      <c r="AL68" s="327"/>
      <c r="AM68" s="1638"/>
      <c r="AN68" s="1638"/>
      <c r="AO68" s="1638"/>
      <c r="AP68" s="1638"/>
      <c r="AQ68" s="1638"/>
      <c r="AR68" s="1638"/>
      <c r="AS68" s="1638"/>
      <c r="AT68" s="1638"/>
      <c r="AU68" s="1638"/>
      <c r="AV68" s="1638"/>
      <c r="AW68" s="1638"/>
      <c r="AX68" s="159"/>
      <c r="AZ68" s="413"/>
      <c r="BA68" s="1852">
        <v>11</v>
      </c>
      <c r="BB68" s="1853"/>
      <c r="BC68" s="1853"/>
      <c r="BD68" s="1854"/>
      <c r="BE68" s="2166"/>
      <c r="BF68" s="2167"/>
      <c r="BG68" s="2167"/>
      <c r="BH68" s="1046" t="s">
        <v>328</v>
      </c>
      <c r="BI68" s="1041"/>
      <c r="BJ68" s="408"/>
      <c r="BK68" s="410"/>
      <c r="BL68" s="411"/>
      <c r="BM68" s="1852">
        <v>11</v>
      </c>
      <c r="BN68" s="1853"/>
      <c r="BO68" s="1853"/>
      <c r="BP68" s="1854"/>
      <c r="BQ68" s="1855">
        <v>90</v>
      </c>
      <c r="BR68" s="1856"/>
      <c r="BS68" s="1856"/>
      <c r="BT68" s="1046" t="s">
        <v>328</v>
      </c>
      <c r="BU68" s="1041"/>
      <c r="BV68" s="408"/>
    </row>
    <row r="69" spans="1:78" ht="14.1" customHeight="1">
      <c r="A69" s="17"/>
      <c r="B69" s="12"/>
      <c r="AK69" s="939"/>
      <c r="AL69" s="327"/>
      <c r="AM69" s="1638" t="s">
        <v>1643</v>
      </c>
      <c r="AN69" s="1638"/>
      <c r="AO69" s="1638"/>
      <c r="AP69" s="1638"/>
      <c r="AQ69" s="1638"/>
      <c r="AR69" s="1638"/>
      <c r="AS69" s="1638"/>
      <c r="AT69" s="1638"/>
      <c r="AU69" s="1638"/>
      <c r="AV69" s="1638"/>
      <c r="AW69" s="1638"/>
      <c r="AX69" s="159"/>
      <c r="AZ69" s="231"/>
      <c r="BA69" s="1852">
        <v>12</v>
      </c>
      <c r="BB69" s="1853"/>
      <c r="BC69" s="1853"/>
      <c r="BD69" s="1854"/>
      <c r="BE69" s="2166"/>
      <c r="BF69" s="2167"/>
      <c r="BG69" s="2167"/>
      <c r="BH69" s="1046" t="s">
        <v>328</v>
      </c>
      <c r="BI69" s="409"/>
      <c r="BJ69" s="1048"/>
      <c r="BK69" s="410"/>
      <c r="BL69" s="411"/>
      <c r="BM69" s="1852">
        <v>12</v>
      </c>
      <c r="BN69" s="1853"/>
      <c r="BO69" s="1853"/>
      <c r="BP69" s="1854"/>
      <c r="BQ69" s="1855">
        <v>90</v>
      </c>
      <c r="BR69" s="1856"/>
      <c r="BS69" s="1856"/>
      <c r="BT69" s="1046" t="s">
        <v>328</v>
      </c>
      <c r="BU69" s="409"/>
      <c r="BV69" s="1048"/>
    </row>
    <row r="70" spans="1:78" ht="15" customHeight="1">
      <c r="A70" s="17"/>
      <c r="B70" s="12"/>
      <c r="C70" s="939" t="s">
        <v>440</v>
      </c>
      <c r="D70" s="1889" t="s">
        <v>762</v>
      </c>
      <c r="E70" s="1889"/>
      <c r="F70" s="1889"/>
      <c r="G70" s="1889"/>
      <c r="H70" s="1889"/>
      <c r="I70" s="1889"/>
      <c r="J70" s="1889"/>
      <c r="K70" s="1889"/>
      <c r="L70" s="1889"/>
      <c r="M70" s="1889"/>
      <c r="N70" s="1889"/>
      <c r="O70" s="1889"/>
      <c r="P70" s="1889"/>
      <c r="Q70" s="1889"/>
      <c r="R70" s="1889"/>
      <c r="S70" s="1889"/>
      <c r="T70" s="1889"/>
      <c r="U70" s="1889"/>
      <c r="V70" s="1889"/>
      <c r="W70" s="1889"/>
      <c r="X70" s="1889"/>
      <c r="Y70" s="1889"/>
      <c r="Z70" s="1889"/>
      <c r="AA70" s="1889"/>
      <c r="AB70" s="1889"/>
      <c r="AC70" s="1889"/>
      <c r="AD70" s="1889"/>
      <c r="AE70" s="1889"/>
      <c r="AF70" s="1889"/>
      <c r="AG70" s="1889"/>
      <c r="AH70" s="1889"/>
      <c r="AI70" s="1889"/>
      <c r="AJ70" s="1889"/>
      <c r="AK70" s="12"/>
      <c r="AL70" s="327"/>
      <c r="AM70" s="1638"/>
      <c r="AN70" s="1638"/>
      <c r="AO70" s="1638"/>
      <c r="AP70" s="1638"/>
      <c r="AQ70" s="1638"/>
      <c r="AR70" s="1638"/>
      <c r="AS70" s="1638"/>
      <c r="AT70" s="1638"/>
      <c r="AU70" s="1638"/>
      <c r="AV70" s="1638"/>
      <c r="AW70" s="1638"/>
      <c r="AX70" s="159"/>
      <c r="AZ70" s="415"/>
      <c r="BA70" s="1852">
        <v>13</v>
      </c>
      <c r="BB70" s="1853"/>
      <c r="BC70" s="1853"/>
      <c r="BD70" s="1854"/>
      <c r="BE70" s="2166"/>
      <c r="BF70" s="2167"/>
      <c r="BG70" s="2167"/>
      <c r="BH70" s="1046" t="s">
        <v>328</v>
      </c>
      <c r="BI70" s="409"/>
      <c r="BJ70" s="1048"/>
      <c r="BK70" s="410"/>
      <c r="BL70" s="411"/>
      <c r="BM70" s="1852">
        <v>13</v>
      </c>
      <c r="BN70" s="1853"/>
      <c r="BO70" s="1853"/>
      <c r="BP70" s="1854"/>
      <c r="BQ70" s="1855">
        <v>80</v>
      </c>
      <c r="BR70" s="1856"/>
      <c r="BS70" s="1856"/>
      <c r="BT70" s="1046" t="s">
        <v>328</v>
      </c>
      <c r="BU70" s="409"/>
      <c r="BV70" s="1048"/>
      <c r="BX70" s="1055"/>
    </row>
    <row r="71" spans="1:78" ht="14.1" customHeight="1">
      <c r="A71" s="17"/>
      <c r="B71" s="12"/>
      <c r="AL71" s="239" t="s">
        <v>466</v>
      </c>
      <c r="AM71" s="1638" t="s">
        <v>1574</v>
      </c>
      <c r="AN71" s="1638"/>
      <c r="AO71" s="1638"/>
      <c r="AP71" s="1638"/>
      <c r="AQ71" s="1638"/>
      <c r="AR71" s="1638"/>
      <c r="AS71" s="1638"/>
      <c r="AT71" s="1638"/>
      <c r="AU71" s="1638"/>
      <c r="AV71" s="1638"/>
      <c r="AW71" s="1638"/>
      <c r="AX71" s="159"/>
      <c r="BA71" s="1852">
        <v>14</v>
      </c>
      <c r="BB71" s="1853"/>
      <c r="BC71" s="1853"/>
      <c r="BD71" s="1854"/>
      <c r="BE71" s="2166"/>
      <c r="BF71" s="2167"/>
      <c r="BG71" s="2167"/>
      <c r="BH71" s="1046" t="s">
        <v>328</v>
      </c>
      <c r="BI71" s="409"/>
      <c r="BJ71" s="1048"/>
      <c r="BK71" s="410"/>
      <c r="BL71" s="411"/>
      <c r="BM71" s="1852">
        <v>14</v>
      </c>
      <c r="BN71" s="1853"/>
      <c r="BO71" s="1853"/>
      <c r="BP71" s="1854"/>
      <c r="BQ71" s="1855"/>
      <c r="BR71" s="1856"/>
      <c r="BS71" s="1856"/>
      <c r="BT71" s="1046" t="s">
        <v>328</v>
      </c>
      <c r="BU71" s="409"/>
      <c r="BV71" s="1048"/>
    </row>
    <row r="72" spans="1:78" ht="14.1" customHeight="1">
      <c r="A72" s="17"/>
      <c r="B72" s="12"/>
      <c r="C72" s="939" t="s">
        <v>1244</v>
      </c>
      <c r="D72" s="2141" t="s">
        <v>1598</v>
      </c>
      <c r="E72" s="2141"/>
      <c r="F72" s="2141"/>
      <c r="G72" s="2141"/>
      <c r="H72" s="2141"/>
      <c r="I72" s="2141"/>
      <c r="J72" s="2141"/>
      <c r="K72" s="2141"/>
      <c r="L72" s="2141"/>
      <c r="M72" s="2141"/>
      <c r="N72" s="2141"/>
      <c r="O72" s="2141"/>
      <c r="P72" s="2141"/>
      <c r="Q72" s="2141"/>
      <c r="R72" s="2141"/>
      <c r="S72" s="2141"/>
      <c r="T72" s="2141"/>
      <c r="U72" s="2141"/>
      <c r="V72" s="2141"/>
      <c r="W72" s="2141"/>
      <c r="X72" s="2141"/>
      <c r="Y72" s="2141"/>
      <c r="Z72" s="2141"/>
      <c r="AA72" s="2141"/>
      <c r="AB72" s="2141"/>
      <c r="AC72" s="2141"/>
      <c r="AD72" s="2141"/>
      <c r="AE72" s="2141"/>
      <c r="AF72" s="2141"/>
      <c r="AG72" s="2141"/>
      <c r="AH72" s="2141"/>
      <c r="AI72" s="2141"/>
      <c r="AJ72" s="2141"/>
      <c r="AL72" s="11"/>
      <c r="AM72" s="1638"/>
      <c r="AN72" s="1638"/>
      <c r="AO72" s="1638"/>
      <c r="AP72" s="1638"/>
      <c r="AQ72" s="1638"/>
      <c r="AR72" s="1638"/>
      <c r="AS72" s="1638"/>
      <c r="AT72" s="1638"/>
      <c r="AU72" s="1638"/>
      <c r="AV72" s="1638"/>
      <c r="AW72" s="1638"/>
      <c r="AX72" s="159"/>
      <c r="BA72" s="1852">
        <v>15</v>
      </c>
      <c r="BB72" s="1853"/>
      <c r="BC72" s="1853"/>
      <c r="BD72" s="1854"/>
      <c r="BE72" s="2166"/>
      <c r="BF72" s="2167"/>
      <c r="BG72" s="2167"/>
      <c r="BH72" s="1046" t="s">
        <v>328</v>
      </c>
      <c r="BI72" s="409"/>
      <c r="BJ72" s="1048"/>
      <c r="BK72" s="410"/>
      <c r="BL72" s="411"/>
      <c r="BM72" s="1852">
        <v>15</v>
      </c>
      <c r="BN72" s="1853"/>
      <c r="BO72" s="1853"/>
      <c r="BP72" s="1854"/>
      <c r="BQ72" s="1855"/>
      <c r="BR72" s="1856"/>
      <c r="BS72" s="1856"/>
      <c r="BT72" s="1046" t="s">
        <v>328</v>
      </c>
      <c r="BU72" s="409"/>
      <c r="BV72" s="1048"/>
    </row>
    <row r="73" spans="1:78" ht="14.1" customHeight="1">
      <c r="A73" s="17"/>
      <c r="B73" s="12"/>
      <c r="AL73" s="244" t="s">
        <v>15</v>
      </c>
      <c r="AM73" s="1851" t="s">
        <v>1599</v>
      </c>
      <c r="AN73" s="1851"/>
      <c r="AO73" s="1851"/>
      <c r="AP73" s="1851"/>
      <c r="AQ73" s="1851"/>
      <c r="AR73" s="1851"/>
      <c r="AS73" s="1851"/>
      <c r="AT73" s="1851"/>
      <c r="AU73" s="1851"/>
      <c r="AV73" s="1851"/>
      <c r="AW73" s="1851"/>
      <c r="AX73" s="159"/>
      <c r="BA73" s="1852">
        <v>16</v>
      </c>
      <c r="BB73" s="1853"/>
      <c r="BC73" s="1853"/>
      <c r="BD73" s="1854"/>
      <c r="BE73" s="2166"/>
      <c r="BF73" s="2167"/>
      <c r="BG73" s="2167"/>
      <c r="BH73" s="1046" t="s">
        <v>328</v>
      </c>
      <c r="BI73" s="1041"/>
      <c r="BJ73" s="408"/>
      <c r="BK73" s="410"/>
      <c r="BL73" s="411"/>
      <c r="BM73" s="1852">
        <v>16</v>
      </c>
      <c r="BN73" s="1853"/>
      <c r="BO73" s="1853"/>
      <c r="BP73" s="1854"/>
      <c r="BQ73" s="1855"/>
      <c r="BR73" s="1856"/>
      <c r="BS73" s="1856"/>
      <c r="BT73" s="1046" t="s">
        <v>328</v>
      </c>
      <c r="BU73" s="1041"/>
      <c r="BV73" s="408"/>
    </row>
    <row r="74" spans="1:78" ht="14.1" customHeight="1">
      <c r="A74" s="17"/>
      <c r="B74" s="12"/>
      <c r="C74" s="939" t="s">
        <v>1449</v>
      </c>
      <c r="D74" s="1632" t="s">
        <v>1169</v>
      </c>
      <c r="E74" s="1632"/>
      <c r="F74" s="1632"/>
      <c r="G74" s="1632"/>
      <c r="H74" s="1632"/>
      <c r="I74" s="1632"/>
      <c r="J74" s="1632"/>
      <c r="K74" s="1632"/>
      <c r="L74" s="1632"/>
      <c r="M74" s="1632"/>
      <c r="N74" s="1632"/>
      <c r="O74" s="1632"/>
      <c r="P74" s="1632"/>
      <c r="Q74" s="1632"/>
      <c r="R74" s="1632"/>
      <c r="S74" s="1632"/>
      <c r="T74" s="1632"/>
      <c r="U74" s="1632"/>
      <c r="V74" s="1632"/>
      <c r="W74" s="1632"/>
      <c r="X74" s="1632"/>
      <c r="Y74" s="1632"/>
      <c r="Z74" s="1632"/>
      <c r="AA74" s="1632"/>
      <c r="AB74" s="1632"/>
      <c r="AC74" s="1632"/>
      <c r="AD74" s="1632"/>
      <c r="AE74" s="1632"/>
      <c r="AF74" s="1632"/>
      <c r="AG74" s="1632"/>
      <c r="AH74" s="1632"/>
      <c r="AI74" s="1632"/>
      <c r="AJ74" s="1632"/>
      <c r="AK74" s="12"/>
      <c r="AL74" s="11"/>
      <c r="AM74" s="262"/>
      <c r="AN74" s="262"/>
      <c r="AO74" s="262"/>
      <c r="AP74" s="262"/>
      <c r="AQ74" s="262"/>
      <c r="AR74" s="262"/>
      <c r="AS74" s="262"/>
      <c r="AT74" s="262"/>
      <c r="AU74" s="262"/>
      <c r="AV74" s="262"/>
      <c r="AW74" s="262"/>
      <c r="AX74" s="159"/>
      <c r="BA74" s="1852">
        <v>17</v>
      </c>
      <c r="BB74" s="1853"/>
      <c r="BC74" s="1853"/>
      <c r="BD74" s="1854"/>
      <c r="BE74" s="2166"/>
      <c r="BF74" s="2167"/>
      <c r="BG74" s="2167"/>
      <c r="BH74" s="1046" t="s">
        <v>328</v>
      </c>
      <c r="BI74" s="409"/>
      <c r="BJ74" s="1048"/>
      <c r="BK74" s="410"/>
      <c r="BL74" s="411"/>
      <c r="BM74" s="1852">
        <v>17</v>
      </c>
      <c r="BN74" s="1853"/>
      <c r="BO74" s="1853"/>
      <c r="BP74" s="1854"/>
      <c r="BQ74" s="1855"/>
      <c r="BR74" s="1856"/>
      <c r="BS74" s="1856"/>
      <c r="BT74" s="1046" t="s">
        <v>328</v>
      </c>
      <c r="BU74" s="409"/>
      <c r="BV74" s="1048"/>
    </row>
    <row r="75" spans="1:78" ht="14.1" customHeight="1">
      <c r="A75" s="17"/>
      <c r="B75" s="12"/>
      <c r="C75" s="1056"/>
      <c r="D75" s="231"/>
      <c r="E75" s="231"/>
      <c r="F75" s="231"/>
      <c r="G75" s="231"/>
      <c r="H75" s="231"/>
      <c r="I75" s="332"/>
      <c r="J75" s="332"/>
      <c r="K75" s="332"/>
      <c r="L75" s="332"/>
      <c r="M75" s="332"/>
      <c r="N75" s="332"/>
      <c r="O75" s="332"/>
      <c r="P75" s="332"/>
      <c r="Q75" s="332"/>
      <c r="R75" s="332"/>
      <c r="S75" s="332"/>
      <c r="T75" s="332"/>
      <c r="U75" s="332"/>
      <c r="V75" s="416"/>
      <c r="W75" s="416"/>
      <c r="X75" s="369"/>
      <c r="Y75" s="414"/>
      <c r="Z75" s="1057"/>
      <c r="AA75" s="1057"/>
      <c r="AB75" s="1057"/>
      <c r="AC75" s="220"/>
      <c r="AD75" s="332"/>
      <c r="AE75" s="12"/>
      <c r="AF75" s="12"/>
      <c r="AG75" s="12"/>
      <c r="AH75" s="12"/>
      <c r="AI75" s="12"/>
      <c r="AJ75" s="12"/>
      <c r="AK75" s="384"/>
      <c r="AL75" s="244" t="s">
        <v>15</v>
      </c>
      <c r="AM75" s="1851" t="s">
        <v>1213</v>
      </c>
      <c r="AN75" s="1851"/>
      <c r="AO75" s="1851"/>
      <c r="AP75" s="1851"/>
      <c r="AQ75" s="1851"/>
      <c r="AR75" s="1851"/>
      <c r="AS75" s="1851"/>
      <c r="AT75" s="1851"/>
      <c r="AU75" s="1851"/>
      <c r="AV75" s="1851"/>
      <c r="AW75" s="1851"/>
      <c r="AX75" s="1030"/>
      <c r="BA75" s="1852">
        <v>18</v>
      </c>
      <c r="BB75" s="1853"/>
      <c r="BC75" s="1853"/>
      <c r="BD75" s="1854"/>
      <c r="BE75" s="2166"/>
      <c r="BF75" s="2167"/>
      <c r="BG75" s="2167"/>
      <c r="BH75" s="1046" t="s">
        <v>328</v>
      </c>
      <c r="BI75" s="409"/>
      <c r="BJ75" s="1048"/>
      <c r="BK75" s="410"/>
      <c r="BL75" s="411"/>
      <c r="BM75" s="1852">
        <v>18</v>
      </c>
      <c r="BN75" s="1853"/>
      <c r="BO75" s="1853"/>
      <c r="BP75" s="1854"/>
      <c r="BQ75" s="1855"/>
      <c r="BR75" s="1856"/>
      <c r="BS75" s="1856"/>
      <c r="BT75" s="1046" t="s">
        <v>328</v>
      </c>
      <c r="BU75" s="409"/>
      <c r="BV75" s="1048"/>
    </row>
    <row r="76" spans="1:78" ht="14.1" customHeight="1">
      <c r="A76" s="17"/>
      <c r="C76" s="1632" t="s">
        <v>1245</v>
      </c>
      <c r="D76" s="1632"/>
      <c r="E76" s="1632"/>
      <c r="F76" s="1632"/>
      <c r="G76" s="1632"/>
      <c r="H76" s="1632"/>
      <c r="I76" s="1632"/>
      <c r="J76" s="1632"/>
      <c r="K76" s="1632"/>
      <c r="L76" s="1632"/>
      <c r="M76" s="1632"/>
      <c r="N76" s="1632"/>
      <c r="O76" s="1632"/>
      <c r="P76" s="1632"/>
      <c r="Q76" s="1632"/>
      <c r="R76" s="1632"/>
      <c r="S76" s="1632"/>
      <c r="T76" s="1632"/>
      <c r="U76" s="1632"/>
      <c r="V76" s="1632"/>
      <c r="W76" s="1632"/>
      <c r="X76" s="1632"/>
      <c r="Y76" s="1632"/>
      <c r="AK76" s="224"/>
      <c r="AL76" s="1054"/>
      <c r="AM76" s="59"/>
      <c r="AN76" s="59"/>
      <c r="AO76" s="59"/>
      <c r="AP76" s="59"/>
      <c r="AQ76" s="59"/>
      <c r="AR76" s="59"/>
      <c r="AS76" s="59"/>
      <c r="AT76" s="59"/>
      <c r="AU76" s="59"/>
      <c r="AV76" s="59"/>
      <c r="AW76" s="59"/>
      <c r="AX76" s="1030"/>
      <c r="BA76" s="1852">
        <v>19</v>
      </c>
      <c r="BB76" s="1853"/>
      <c r="BC76" s="1853"/>
      <c r="BD76" s="1854"/>
      <c r="BE76" s="2166"/>
      <c r="BF76" s="2167"/>
      <c r="BG76" s="2167"/>
      <c r="BH76" s="1046" t="s">
        <v>328</v>
      </c>
      <c r="BI76" s="409"/>
      <c r="BJ76" s="1048"/>
      <c r="BK76" s="410"/>
      <c r="BL76" s="411"/>
      <c r="BM76" s="1852">
        <v>19</v>
      </c>
      <c r="BN76" s="1853"/>
      <c r="BO76" s="1853"/>
      <c r="BP76" s="1854"/>
      <c r="BQ76" s="1855"/>
      <c r="BR76" s="1856"/>
      <c r="BS76" s="1856"/>
      <c r="BT76" s="1046" t="s">
        <v>328</v>
      </c>
      <c r="BU76" s="409"/>
      <c r="BV76" s="1048"/>
    </row>
    <row r="77" spans="1:78" ht="14.1" customHeight="1">
      <c r="A77" s="17"/>
      <c r="E77" s="1862" t="s">
        <v>378</v>
      </c>
      <c r="F77" s="1863"/>
      <c r="G77" s="1863"/>
      <c r="H77" s="1863"/>
      <c r="I77" s="1863"/>
      <c r="J77" s="1863"/>
      <c r="K77" s="1863"/>
      <c r="L77" s="1864"/>
      <c r="M77" s="1865" t="s">
        <v>1170</v>
      </c>
      <c r="N77" s="1865"/>
      <c r="O77" s="1865"/>
      <c r="P77" s="1862" t="s">
        <v>378</v>
      </c>
      <c r="Q77" s="1863"/>
      <c r="R77" s="1863"/>
      <c r="S77" s="1863"/>
      <c r="T77" s="1863"/>
      <c r="U77" s="1863"/>
      <c r="V77" s="1863"/>
      <c r="W77" s="1864"/>
      <c r="X77" s="1865" t="s">
        <v>1170</v>
      </c>
      <c r="Y77" s="1865"/>
      <c r="Z77" s="1865"/>
      <c r="AA77" s="1057"/>
      <c r="AB77" s="1057"/>
      <c r="AC77" s="220"/>
      <c r="AD77" s="332"/>
      <c r="AG77" s="598"/>
      <c r="AH77" s="598"/>
      <c r="AI77" s="598"/>
      <c r="AK77" s="417"/>
      <c r="AL77" s="1031"/>
      <c r="AX77" s="398"/>
      <c r="BA77" s="1852">
        <v>20</v>
      </c>
      <c r="BB77" s="1853"/>
      <c r="BC77" s="1853"/>
      <c r="BD77" s="1854"/>
      <c r="BE77" s="2166"/>
      <c r="BF77" s="2167"/>
      <c r="BG77" s="2167"/>
      <c r="BH77" s="1046" t="s">
        <v>328</v>
      </c>
      <c r="BI77" s="409"/>
      <c r="BJ77" s="1048"/>
      <c r="BK77" s="1058"/>
      <c r="BL77" s="1059"/>
      <c r="BM77" s="1852">
        <v>20</v>
      </c>
      <c r="BN77" s="1853"/>
      <c r="BO77" s="1853"/>
      <c r="BP77" s="1854"/>
      <c r="BQ77" s="1855"/>
      <c r="BR77" s="1856"/>
      <c r="BS77" s="1856"/>
      <c r="BT77" s="1046" t="s">
        <v>328</v>
      </c>
      <c r="BU77" s="409"/>
      <c r="BV77" s="1048"/>
    </row>
    <row r="78" spans="1:78" ht="14.1" customHeight="1">
      <c r="A78" s="17"/>
      <c r="E78" s="2168"/>
      <c r="F78" s="2169"/>
      <c r="G78" s="2169"/>
      <c r="H78" s="2169"/>
      <c r="I78" s="2169"/>
      <c r="J78" s="2169"/>
      <c r="K78" s="2169"/>
      <c r="L78" s="2170"/>
      <c r="M78" s="2171"/>
      <c r="N78" s="2172"/>
      <c r="O78" s="1060" t="s">
        <v>1171</v>
      </c>
      <c r="P78" s="2168"/>
      <c r="Q78" s="2169"/>
      <c r="R78" s="2169"/>
      <c r="S78" s="2169"/>
      <c r="T78" s="2169"/>
      <c r="U78" s="2169"/>
      <c r="V78" s="2169"/>
      <c r="W78" s="2170"/>
      <c r="X78" s="2171"/>
      <c r="Y78" s="2172"/>
      <c r="Z78" s="1060" t="s">
        <v>1171</v>
      </c>
      <c r="AA78" s="1057"/>
      <c r="AB78" s="1057"/>
      <c r="AC78" s="220"/>
      <c r="AD78" s="332"/>
      <c r="AG78" s="598"/>
      <c r="AH78" s="598"/>
      <c r="AI78" s="598"/>
      <c r="AK78" s="419"/>
      <c r="AL78" s="1031"/>
      <c r="AM78" s="598"/>
      <c r="AN78" s="224"/>
      <c r="AO78" s="224"/>
      <c r="AP78" s="224"/>
      <c r="AQ78" s="224"/>
      <c r="AR78" s="224"/>
      <c r="AS78" s="224"/>
      <c r="AT78" s="224"/>
      <c r="AU78" s="224"/>
      <c r="AV78" s="224"/>
      <c r="AW78" s="224"/>
      <c r="AX78" s="418"/>
    </row>
    <row r="79" spans="1:78" ht="9.9499999999999993" customHeight="1">
      <c r="A79" s="986"/>
      <c r="B79" s="12"/>
      <c r="C79" s="12"/>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12"/>
      <c r="AK79" s="12"/>
      <c r="AL79" s="1031"/>
      <c r="AM79" s="420"/>
      <c r="AN79" s="420"/>
      <c r="AO79" s="420"/>
      <c r="AP79" s="420"/>
      <c r="AQ79" s="420"/>
      <c r="AR79" s="420"/>
      <c r="AS79" s="420"/>
      <c r="AT79" s="420"/>
      <c r="AU79" s="420"/>
      <c r="AV79" s="420"/>
      <c r="AW79" s="420"/>
      <c r="AX79" s="421"/>
      <c r="AY79" s="397"/>
      <c r="AZ79" s="397"/>
      <c r="BA79" s="397"/>
      <c r="BY79" s="596"/>
      <c r="BZ79" s="264"/>
    </row>
    <row r="80" spans="1:78" ht="14.1" customHeight="1">
      <c r="A80" s="986"/>
      <c r="C80" s="939" t="s">
        <v>1653</v>
      </c>
      <c r="D80" s="2140" t="s">
        <v>1654</v>
      </c>
      <c r="E80" s="2140"/>
      <c r="F80" s="2140"/>
      <c r="G80" s="2140"/>
      <c r="H80" s="2140"/>
      <c r="I80" s="2140"/>
      <c r="J80" s="2140"/>
      <c r="K80" s="2140"/>
      <c r="L80" s="2140"/>
      <c r="M80" s="2140"/>
      <c r="N80" s="2140"/>
      <c r="O80" s="2140"/>
      <c r="P80" s="2140"/>
      <c r="Q80" s="2140"/>
      <c r="R80" s="2140"/>
      <c r="S80" s="2140"/>
      <c r="T80" s="2140"/>
      <c r="U80" s="2140"/>
      <c r="V80" s="2140"/>
      <c r="W80" s="2140"/>
      <c r="X80" s="2140"/>
      <c r="Y80" s="2140"/>
      <c r="Z80" s="2140"/>
      <c r="AA80" s="2140"/>
      <c r="AB80" s="2140"/>
      <c r="AC80" s="2140"/>
      <c r="AD80" s="2140"/>
      <c r="AE80" s="2140"/>
      <c r="AF80" s="2140"/>
      <c r="AG80" s="12"/>
      <c r="AH80" s="12"/>
      <c r="AI80" s="12"/>
      <c r="AJ80" s="12"/>
      <c r="AK80" s="419"/>
      <c r="AL80" s="1031"/>
      <c r="AX80" s="991"/>
      <c r="AY80" s="397"/>
      <c r="AZ80" s="397"/>
      <c r="BA80" s="397"/>
      <c r="BY80" s="596"/>
      <c r="BZ80" s="264"/>
    </row>
    <row r="81" spans="1:78" ht="14.1" customHeight="1">
      <c r="A81" s="986"/>
      <c r="D81" s="2140"/>
      <c r="E81" s="2140"/>
      <c r="F81" s="2140"/>
      <c r="G81" s="2140"/>
      <c r="H81" s="2140"/>
      <c r="I81" s="2140"/>
      <c r="J81" s="2140"/>
      <c r="K81" s="2140"/>
      <c r="L81" s="2140"/>
      <c r="M81" s="2140"/>
      <c r="N81" s="2140"/>
      <c r="O81" s="2140"/>
      <c r="P81" s="2140"/>
      <c r="Q81" s="2140"/>
      <c r="R81" s="2140"/>
      <c r="S81" s="2140"/>
      <c r="T81" s="2140"/>
      <c r="U81" s="2140"/>
      <c r="V81" s="2140"/>
      <c r="W81" s="2140"/>
      <c r="X81" s="2140"/>
      <c r="Y81" s="2140"/>
      <c r="Z81" s="2140"/>
      <c r="AA81" s="2140"/>
      <c r="AB81" s="2140"/>
      <c r="AC81" s="2140"/>
      <c r="AD81" s="2140"/>
      <c r="AE81" s="2140"/>
      <c r="AF81" s="2140"/>
      <c r="AK81" s="419"/>
      <c r="AL81" s="1031"/>
      <c r="AX81" s="991"/>
      <c r="AY81" s="406"/>
      <c r="AZ81" s="406"/>
      <c r="BA81" s="406"/>
      <c r="BY81" s="264"/>
    </row>
    <row r="82" spans="1:78" ht="14.1" customHeight="1" thickBot="1">
      <c r="A82" s="1061"/>
      <c r="B82" s="1062"/>
      <c r="C82" s="1062"/>
      <c r="D82" s="1062"/>
      <c r="E82" s="1062"/>
      <c r="F82" s="1062"/>
      <c r="G82" s="1062"/>
      <c r="H82" s="1062"/>
      <c r="I82" s="1062"/>
      <c r="J82" s="1062"/>
      <c r="K82" s="1062"/>
      <c r="L82" s="1062"/>
      <c r="M82" s="1062"/>
      <c r="N82" s="1062"/>
      <c r="O82" s="1062"/>
      <c r="P82" s="1062"/>
      <c r="Q82" s="1062"/>
      <c r="R82" s="1062"/>
      <c r="S82" s="1062"/>
      <c r="T82" s="1062"/>
      <c r="U82" s="1062"/>
      <c r="V82" s="1062"/>
      <c r="W82" s="1062"/>
      <c r="X82" s="1062"/>
      <c r="Y82" s="1062"/>
      <c r="Z82" s="1062"/>
      <c r="AA82" s="1062"/>
      <c r="AB82" s="1062"/>
      <c r="AC82" s="1062"/>
      <c r="AD82" s="1062"/>
      <c r="AE82" s="1062"/>
      <c r="AF82" s="1062"/>
      <c r="AG82" s="1063"/>
      <c r="AH82" s="1063"/>
      <c r="AI82" s="1063"/>
      <c r="AJ82" s="1062"/>
      <c r="AK82" s="1062"/>
      <c r="AL82" s="1064"/>
      <c r="AM82" s="1065"/>
      <c r="AN82" s="1062"/>
      <c r="AO82" s="1062"/>
      <c r="AP82" s="1062"/>
      <c r="AQ82" s="1062"/>
      <c r="AR82" s="1062"/>
      <c r="AS82" s="1062"/>
      <c r="AT82" s="1062"/>
      <c r="AU82" s="1062"/>
      <c r="AV82" s="1062"/>
      <c r="AW82" s="1062"/>
      <c r="AX82" s="1066"/>
      <c r="AY82" s="397"/>
      <c r="AZ82" s="397"/>
      <c r="BA82" s="397"/>
      <c r="BY82" s="264"/>
    </row>
    <row r="83" spans="1:78" ht="14.1" customHeight="1">
      <c r="AY83" s="397"/>
      <c r="AZ83" s="397"/>
      <c r="BA83" s="397"/>
      <c r="BY83" s="264"/>
    </row>
    <row r="84" spans="1:78" ht="14.1" customHeight="1">
      <c r="AY84" s="406"/>
      <c r="AZ84" s="406"/>
      <c r="BA84" s="406"/>
      <c r="BY84" s="264"/>
    </row>
    <row r="85" spans="1:78" ht="14.1" customHeight="1">
      <c r="AY85" s="406"/>
      <c r="AZ85" s="406"/>
      <c r="BA85" s="406"/>
      <c r="BY85" s="264"/>
    </row>
    <row r="86" spans="1:78" ht="14.1" customHeight="1">
      <c r="AY86" s="422"/>
      <c r="AZ86" s="422"/>
      <c r="BA86" s="422"/>
      <c r="BY86" s="596"/>
      <c r="BZ86" s="264"/>
    </row>
    <row r="87" spans="1:78" ht="14.1" customHeight="1">
      <c r="AY87" s="1067"/>
      <c r="BY87" s="264"/>
    </row>
    <row r="88" spans="1:78" ht="14.1" customHeight="1">
      <c r="AY88" s="1067"/>
      <c r="BY88" s="264"/>
    </row>
    <row r="89" spans="1:78" ht="14.1" customHeight="1">
      <c r="AY89" s="1067"/>
      <c r="BY89" s="264"/>
    </row>
    <row r="90" spans="1:78" ht="14.1" customHeight="1">
      <c r="AY90" s="1067"/>
      <c r="BY90" s="264"/>
    </row>
    <row r="91" spans="1:78" ht="14.1" customHeight="1">
      <c r="AY91" s="1067"/>
      <c r="BY91" s="264"/>
    </row>
    <row r="92" spans="1:78" ht="14.1" customHeight="1">
      <c r="AY92" s="1067"/>
      <c r="BY92" s="264"/>
    </row>
    <row r="93" spans="1:78" ht="14.1" customHeight="1">
      <c r="AY93" s="1067"/>
      <c r="BY93" s="264"/>
    </row>
    <row r="94" spans="1:78" ht="14.1" customHeight="1">
      <c r="BY94" s="596"/>
      <c r="BZ94" s="264"/>
    </row>
    <row r="95" spans="1:78" ht="14.1" customHeight="1">
      <c r="BY95" s="596"/>
      <c r="BZ95" s="264"/>
    </row>
    <row r="96" spans="1:78" ht="14.1" customHeight="1">
      <c r="BY96" s="264"/>
    </row>
    <row r="97" spans="51:104" ht="14.1" customHeight="1">
      <c r="AY97" s="1068"/>
      <c r="BY97" s="264"/>
    </row>
    <row r="98" spans="51:104" ht="14.1" customHeight="1">
      <c r="AY98" s="1068"/>
      <c r="BY98" s="264"/>
    </row>
    <row r="99" spans="51:104" ht="14.1" customHeight="1">
      <c r="AY99" s="1068"/>
      <c r="BY99" s="264"/>
    </row>
    <row r="100" spans="51:104" ht="14.1" customHeight="1">
      <c r="AY100" s="1068"/>
      <c r="BY100" s="596"/>
      <c r="BZ100" s="264"/>
    </row>
    <row r="101" spans="51:104" ht="14.1" customHeight="1">
      <c r="BY101" s="264"/>
    </row>
    <row r="102" spans="51:104" ht="14.1" customHeight="1">
      <c r="BY102" s="264"/>
    </row>
    <row r="103" spans="51:104" ht="14.1" customHeight="1">
      <c r="BY103" s="264"/>
    </row>
    <row r="104" spans="51:104" ht="14.1" customHeight="1">
      <c r="BY104" s="264"/>
    </row>
    <row r="105" spans="51:104" ht="14.1" customHeight="1">
      <c r="BY105" s="596"/>
      <c r="BZ105" s="264"/>
    </row>
    <row r="106" spans="51:104" ht="14.1" customHeight="1">
      <c r="BY106" s="264"/>
    </row>
    <row r="107" spans="51:104" ht="14.1" customHeight="1">
      <c r="BY107" s="264"/>
    </row>
    <row r="108" spans="51:104" ht="14.1" customHeight="1">
      <c r="BY108" s="264"/>
    </row>
    <row r="109" spans="51:104" ht="14.1" customHeight="1">
      <c r="BY109" s="264"/>
    </row>
    <row r="110" spans="51:104" ht="14.1" customHeight="1">
      <c r="BY110" s="596"/>
      <c r="BZ110" s="264"/>
    </row>
    <row r="111" spans="51:104" ht="14.1" customHeight="1">
      <c r="BY111" s="264"/>
    </row>
    <row r="112" spans="51:104" ht="14.1" customHeight="1">
      <c r="BY112" s="264"/>
      <c r="CN112" s="988"/>
      <c r="CO112" s="988"/>
      <c r="CP112" s="988"/>
      <c r="CX112" s="423"/>
      <c r="CY112" s="423"/>
      <c r="CZ112" s="423"/>
    </row>
    <row r="113" spans="61:106" ht="14.1" customHeight="1">
      <c r="BY113" s="264"/>
      <c r="CN113" s="988"/>
      <c r="CO113" s="988"/>
      <c r="CP113" s="988"/>
      <c r="CQ113" s="988"/>
      <c r="CR113" s="988"/>
      <c r="CV113" s="424"/>
      <c r="CW113" s="424"/>
      <c r="CX113" s="423"/>
      <c r="CY113" s="423"/>
      <c r="CZ113" s="423"/>
    </row>
    <row r="114" spans="61:106" ht="14.1" customHeight="1">
      <c r="BY114" s="264"/>
      <c r="CS114" s="988"/>
      <c r="CT114" s="988"/>
      <c r="CU114" s="988"/>
      <c r="CV114" s="424"/>
      <c r="CW114" s="424"/>
      <c r="CX114" s="423"/>
      <c r="CY114" s="423"/>
      <c r="CZ114" s="423"/>
    </row>
    <row r="115" spans="61:106" ht="14.1" customHeight="1">
      <c r="BX115" s="387"/>
      <c r="BY115" s="596"/>
      <c r="BZ115" s="264"/>
    </row>
    <row r="116" spans="61:106" ht="14.1" customHeight="1">
      <c r="BI116" s="1069"/>
      <c r="BJ116" s="1069"/>
      <c r="BK116" s="1069"/>
      <c r="BL116" s="387"/>
      <c r="BM116" s="264"/>
      <c r="BU116" s="1055"/>
      <c r="BV116" s="1055"/>
      <c r="BW116" s="1055"/>
      <c r="BX116" s="387"/>
      <c r="BY116" s="264"/>
      <c r="CN116" s="1070"/>
      <c r="CO116" s="1070"/>
      <c r="CP116" s="1070"/>
      <c r="CQ116" s="1070"/>
    </row>
    <row r="117" spans="61:106">
      <c r="BI117" s="1069"/>
      <c r="BJ117" s="1069"/>
      <c r="BK117" s="1069"/>
      <c r="BL117" s="387"/>
      <c r="BM117" s="264"/>
      <c r="BU117" s="1055"/>
      <c r="BV117" s="1055"/>
      <c r="BW117" s="1055"/>
      <c r="BX117" s="387"/>
      <c r="BY117" s="264"/>
    </row>
    <row r="118" spans="61:106">
      <c r="BI118" s="1069"/>
      <c r="BJ118" s="1069"/>
      <c r="BK118" s="1069"/>
      <c r="BL118" s="387"/>
      <c r="BM118" s="264"/>
      <c r="BU118" s="1055"/>
      <c r="BV118" s="1055"/>
      <c r="BW118" s="1055"/>
      <c r="BX118" s="387"/>
      <c r="BY118" s="264"/>
      <c r="CN118" s="596"/>
      <c r="CO118" s="596"/>
      <c r="CP118" s="596"/>
      <c r="CQ118" s="596"/>
      <c r="CR118" s="596"/>
    </row>
    <row r="119" spans="61:106">
      <c r="BI119" s="1069"/>
      <c r="BJ119" s="1069"/>
      <c r="BK119" s="1069"/>
      <c r="BL119" s="387"/>
      <c r="BM119" s="264"/>
      <c r="BU119" s="1055"/>
      <c r="BV119" s="1055"/>
      <c r="BW119" s="1055"/>
      <c r="BX119" s="387"/>
      <c r="BY119" s="264"/>
      <c r="CS119" s="596"/>
      <c r="CT119" s="596"/>
      <c r="CU119" s="596"/>
      <c r="CV119" s="596"/>
      <c r="CW119" s="596"/>
      <c r="CX119" s="596"/>
    </row>
    <row r="120" spans="61:106" ht="12" customHeight="1">
      <c r="BI120" s="1069"/>
      <c r="BJ120" s="1069"/>
      <c r="BK120" s="1069"/>
      <c r="BL120" s="387"/>
      <c r="BM120" s="596"/>
      <c r="BN120" s="264"/>
      <c r="BU120" s="1055"/>
      <c r="BV120" s="1055"/>
      <c r="BW120" s="1055"/>
      <c r="BX120" s="387"/>
      <c r="BY120" s="596"/>
      <c r="BZ120" s="264"/>
    </row>
    <row r="121" spans="61:106">
      <c r="BI121" s="1069"/>
      <c r="BJ121" s="1069"/>
      <c r="BK121" s="1069"/>
      <c r="BL121" s="387"/>
      <c r="BM121" s="264"/>
      <c r="BU121" s="1055"/>
      <c r="BV121" s="1055"/>
      <c r="BW121" s="1055"/>
      <c r="BX121" s="387"/>
      <c r="BY121" s="264"/>
    </row>
    <row r="122" spans="61:106">
      <c r="BI122" s="1069"/>
      <c r="BJ122" s="1069"/>
      <c r="BK122" s="1069"/>
      <c r="BL122" s="387"/>
      <c r="BM122" s="264"/>
      <c r="BU122" s="1055"/>
      <c r="BV122" s="1055"/>
      <c r="BW122" s="1055"/>
      <c r="BX122" s="387"/>
      <c r="BY122" s="264"/>
      <c r="CN122" s="1070"/>
      <c r="CO122" s="1070"/>
      <c r="CP122" s="1070"/>
      <c r="CQ122" s="1070"/>
      <c r="CR122" s="1070"/>
    </row>
    <row r="123" spans="61:106" ht="13.5">
      <c r="BI123" s="1069"/>
      <c r="BJ123" s="1069"/>
      <c r="BK123" s="1069"/>
      <c r="BL123" s="387"/>
      <c r="BM123" s="264"/>
      <c r="BU123" s="1055"/>
      <c r="BV123" s="1055"/>
      <c r="BW123" s="1055"/>
      <c r="BX123" s="387"/>
      <c r="BY123" s="264"/>
      <c r="CN123" s="1070"/>
      <c r="CO123" s="1070"/>
      <c r="CP123" s="1070"/>
      <c r="CQ123" s="1070"/>
      <c r="CR123" s="1070"/>
      <c r="CS123" s="1070"/>
      <c r="CT123" s="1070"/>
      <c r="CU123" s="1070"/>
      <c r="CV123" s="1071"/>
      <c r="CW123" s="1071"/>
      <c r="CX123" s="372"/>
      <c r="CY123" s="1072"/>
      <c r="CZ123" s="1072"/>
      <c r="DA123" s="1072"/>
      <c r="DB123" s="1072"/>
    </row>
    <row r="124" spans="61:106" ht="13.5" customHeight="1">
      <c r="BI124" s="1069"/>
      <c r="BJ124" s="1069"/>
      <c r="BK124" s="1069"/>
      <c r="BL124" s="387"/>
      <c r="BM124" s="264"/>
      <c r="BU124" s="1055"/>
      <c r="BV124" s="1055"/>
      <c r="BW124" s="1055"/>
      <c r="BX124" s="387"/>
      <c r="BY124" s="264"/>
      <c r="CS124" s="1070"/>
      <c r="CT124" s="1070"/>
      <c r="CU124" s="1070"/>
      <c r="CV124" s="1071"/>
      <c r="CW124" s="1071"/>
      <c r="CX124" s="372"/>
      <c r="CY124" s="1072"/>
      <c r="CZ124" s="1072"/>
      <c r="DA124" s="1072"/>
      <c r="DB124" s="1072"/>
    </row>
    <row r="125" spans="61:106" ht="14.25" customHeight="1"/>
    <row r="126" spans="61:106" ht="13.5" customHeight="1"/>
    <row r="127" spans="61:106" ht="13.5" customHeight="1"/>
    <row r="128" spans="61:106" ht="13.5" customHeight="1"/>
    <row r="130" spans="33:50" ht="13.5" customHeight="1"/>
    <row r="135" spans="33:50">
      <c r="AG135" s="598"/>
      <c r="AH135" s="598"/>
      <c r="AI135" s="598"/>
    </row>
    <row r="136" spans="33:50">
      <c r="AG136" s="598"/>
      <c r="AH136" s="598"/>
      <c r="AI136" s="598"/>
      <c r="AR136" s="988"/>
      <c r="AS136" s="988"/>
      <c r="AT136" s="988"/>
      <c r="AU136" s="988"/>
      <c r="AW136" s="988"/>
      <c r="AX136" s="988"/>
    </row>
    <row r="137" spans="33:50" ht="13.5" customHeight="1">
      <c r="AG137" s="598"/>
      <c r="AH137" s="598"/>
      <c r="AI137" s="598"/>
      <c r="AR137" s="988"/>
      <c r="AS137" s="988"/>
      <c r="AT137" s="988"/>
      <c r="AU137" s="988"/>
      <c r="AV137" s="988"/>
      <c r="AW137" s="988"/>
      <c r="AX137" s="988"/>
    </row>
    <row r="138" spans="33:50">
      <c r="AG138" s="598"/>
      <c r="AH138" s="598"/>
      <c r="AI138" s="598"/>
      <c r="AR138" s="988"/>
      <c r="AS138" s="988"/>
      <c r="AT138" s="988"/>
      <c r="AU138" s="988"/>
      <c r="AV138" s="988"/>
      <c r="AW138" s="988"/>
      <c r="AX138" s="988"/>
    </row>
    <row r="139" spans="33:50">
      <c r="AG139" s="598"/>
      <c r="AH139" s="598"/>
      <c r="AI139" s="598"/>
      <c r="AR139" s="604"/>
      <c r="AS139" s="604"/>
      <c r="AT139" s="604"/>
      <c r="AU139" s="604"/>
      <c r="AV139" s="988"/>
      <c r="AW139" s="604"/>
      <c r="AX139" s="604"/>
    </row>
    <row r="140" spans="33:50">
      <c r="AG140" s="598"/>
      <c r="AH140" s="598"/>
      <c r="AI140" s="598"/>
      <c r="AR140" s="604"/>
      <c r="AS140" s="604"/>
      <c r="AT140" s="604"/>
      <c r="AU140" s="604"/>
      <c r="AV140" s="604"/>
      <c r="AW140" s="604"/>
      <c r="AX140" s="604"/>
    </row>
    <row r="141" spans="33:50" ht="13.5" customHeight="1">
      <c r="AG141" s="598"/>
      <c r="AH141" s="598"/>
      <c r="AI141" s="598"/>
      <c r="AR141" s="604"/>
      <c r="AS141" s="604"/>
      <c r="AT141" s="604"/>
      <c r="AU141" s="604"/>
      <c r="AV141" s="604"/>
      <c r="AW141" s="604"/>
      <c r="AX141" s="604"/>
    </row>
    <row r="142" spans="33:50" ht="13.5" customHeight="1">
      <c r="AG142" s="598"/>
      <c r="AH142" s="598"/>
      <c r="AI142" s="598"/>
      <c r="AR142" s="604"/>
      <c r="AS142" s="604"/>
      <c r="AT142" s="604"/>
      <c r="AU142" s="604"/>
      <c r="AV142" s="604"/>
      <c r="AW142" s="604"/>
      <c r="AX142" s="604"/>
    </row>
    <row r="143" spans="33:50">
      <c r="AG143" s="598"/>
      <c r="AH143" s="598"/>
      <c r="AI143" s="598"/>
      <c r="AV143" s="604"/>
    </row>
    <row r="144" spans="33:50">
      <c r="AG144" s="598"/>
      <c r="AH144" s="598"/>
      <c r="AI144" s="598"/>
    </row>
    <row r="145" spans="33:85">
      <c r="AG145" s="598"/>
      <c r="AH145" s="598"/>
      <c r="AI145" s="598"/>
    </row>
    <row r="146" spans="33:85">
      <c r="AG146" s="598"/>
      <c r="AH146" s="598"/>
      <c r="AI146" s="598"/>
      <c r="AY146" s="1073"/>
      <c r="AZ146" s="1073"/>
      <c r="BA146" s="1073"/>
      <c r="BB146" s="1073"/>
      <c r="BD146" s="425"/>
      <c r="BE146" s="425"/>
      <c r="BF146" s="1074"/>
      <c r="BG146" s="1074"/>
      <c r="BH146" s="48"/>
      <c r="BI146" s="12"/>
      <c r="BJ146" s="12"/>
      <c r="BK146" s="12"/>
      <c r="BL146" s="12"/>
      <c r="BV146" s="596"/>
    </row>
    <row r="147" spans="33:85">
      <c r="AG147" s="598"/>
      <c r="AH147" s="598"/>
      <c r="AI147" s="598"/>
      <c r="AY147" s="1073"/>
      <c r="AZ147" s="1073"/>
      <c r="BA147" s="1073"/>
      <c r="BB147" s="1073"/>
      <c r="BC147" s="1073"/>
      <c r="BD147" s="425"/>
      <c r="BE147" s="425"/>
      <c r="BF147" s="1074"/>
      <c r="BG147" s="1074"/>
      <c r="BH147" s="48"/>
      <c r="BI147" s="12"/>
      <c r="BJ147" s="12"/>
      <c r="BK147" s="12"/>
      <c r="BL147" s="12"/>
      <c r="BV147" s="596"/>
    </row>
    <row r="148" spans="33:85">
      <c r="AG148" s="598"/>
      <c r="AH148" s="598"/>
      <c r="AI148" s="598"/>
      <c r="AY148" s="1073"/>
      <c r="AZ148" s="1073"/>
      <c r="BA148" s="1073"/>
      <c r="BV148" s="596"/>
    </row>
    <row r="149" spans="33:85">
      <c r="AG149" s="598"/>
      <c r="AH149" s="598"/>
      <c r="AI149" s="598"/>
      <c r="AY149" s="1073"/>
      <c r="AZ149" s="1073"/>
      <c r="BA149" s="1073"/>
      <c r="BV149" s="596"/>
      <c r="CE149" s="988"/>
      <c r="CF149" s="988"/>
      <c r="CG149" s="988"/>
    </row>
    <row r="150" spans="33:85" ht="13.5">
      <c r="AG150" s="598"/>
      <c r="AH150" s="598"/>
      <c r="AI150" s="598"/>
      <c r="BC150" s="426"/>
      <c r="BD150" s="426"/>
      <c r="BE150" s="426"/>
      <c r="BF150" s="1075"/>
      <c r="BG150" s="1075"/>
      <c r="BH150" s="48"/>
      <c r="BI150" s="12"/>
      <c r="BJ150" s="12"/>
      <c r="BK150" s="12"/>
      <c r="BL150" s="12"/>
      <c r="BV150" s="596"/>
      <c r="CE150" s="372"/>
      <c r="CF150" s="372"/>
      <c r="CG150" s="372"/>
    </row>
    <row r="151" spans="33:85">
      <c r="AG151" s="598"/>
      <c r="AH151" s="598"/>
      <c r="AI151" s="598"/>
      <c r="BC151" s="426"/>
      <c r="BD151" s="426"/>
      <c r="BE151" s="426"/>
      <c r="BF151" s="1075"/>
      <c r="BG151" s="1075"/>
      <c r="BH151" s="48"/>
      <c r="BI151" s="12"/>
      <c r="BJ151" s="12"/>
      <c r="BK151" s="12"/>
      <c r="BL151" s="12"/>
      <c r="BV151" s="596"/>
    </row>
    <row r="152" spans="33:85">
      <c r="AG152" s="598"/>
      <c r="AH152" s="598"/>
      <c r="AI152" s="598"/>
      <c r="BC152" s="426"/>
      <c r="BD152" s="426"/>
      <c r="BE152" s="426"/>
      <c r="BF152" s="1075"/>
      <c r="BG152" s="1075"/>
      <c r="BH152" s="48"/>
      <c r="BI152" s="12"/>
      <c r="BJ152" s="12"/>
      <c r="BK152" s="12"/>
      <c r="BL152" s="12"/>
      <c r="BV152" s="596"/>
    </row>
    <row r="153" spans="33:85" ht="13.5">
      <c r="AG153" s="598"/>
      <c r="AH153" s="598"/>
      <c r="AI153" s="598"/>
      <c r="BC153" s="426"/>
      <c r="BD153" s="426"/>
      <c r="BE153" s="426"/>
      <c r="BF153" s="1075"/>
      <c r="BG153" s="1075"/>
      <c r="BH153" s="48"/>
      <c r="BI153" s="12"/>
      <c r="BJ153" s="12"/>
      <c r="BK153" s="12"/>
      <c r="BL153" s="12"/>
      <c r="BV153" s="371"/>
    </row>
    <row r="154" spans="33:85" ht="13.5">
      <c r="BC154" s="599"/>
      <c r="BD154" s="604"/>
      <c r="BE154" s="604"/>
      <c r="BF154" s="1076"/>
      <c r="BG154" s="1076"/>
      <c r="BH154" s="48"/>
      <c r="BI154" s="12"/>
      <c r="BJ154" s="12"/>
      <c r="BK154" s="12"/>
      <c r="BL154" s="12"/>
      <c r="BV154" s="371"/>
    </row>
    <row r="155" spans="33:85">
      <c r="BC155" s="604"/>
      <c r="BD155" s="604"/>
      <c r="BE155" s="604"/>
      <c r="BF155" s="1076"/>
      <c r="BG155" s="1076"/>
      <c r="BH155" s="48"/>
      <c r="BI155" s="12"/>
      <c r="BJ155" s="12"/>
      <c r="BK155" s="12"/>
      <c r="BL155" s="12"/>
    </row>
    <row r="156" spans="33:85">
      <c r="BF156" s="12"/>
      <c r="BG156" s="12"/>
      <c r="BH156" s="12"/>
      <c r="BI156" s="12"/>
      <c r="BJ156" s="12"/>
      <c r="BK156" s="12"/>
      <c r="BL156" s="12"/>
    </row>
    <row r="157" spans="33:85">
      <c r="BF157" s="1779"/>
      <c r="BG157" s="1779"/>
      <c r="BH157" s="1779"/>
      <c r="BI157" s="12"/>
      <c r="BJ157" s="12"/>
      <c r="BK157" s="12"/>
      <c r="BL157" s="12"/>
    </row>
    <row r="159" spans="33:85">
      <c r="BM159" s="988"/>
      <c r="BN159" s="988"/>
      <c r="BO159" s="988"/>
      <c r="BP159" s="988"/>
      <c r="BQ159" s="988"/>
      <c r="BR159" s="1077"/>
      <c r="BS159" s="1077"/>
      <c r="BT159" s="1077"/>
      <c r="BU159" s="1077"/>
      <c r="BV159" s="1078"/>
      <c r="BW159" s="1078"/>
    </row>
    <row r="160" spans="33:85">
      <c r="BM160" s="988"/>
      <c r="BN160" s="988"/>
      <c r="BO160" s="988"/>
      <c r="BP160" s="988"/>
      <c r="BQ160" s="988"/>
      <c r="BR160" s="1077"/>
      <c r="BS160" s="1077"/>
      <c r="BT160" s="1077"/>
      <c r="BU160" s="1077"/>
      <c r="BV160" s="1078"/>
      <c r="BW160" s="1078"/>
    </row>
    <row r="161" spans="65:75">
      <c r="BM161" s="988"/>
      <c r="BN161" s="988"/>
      <c r="BO161" s="988"/>
      <c r="BP161" s="988"/>
      <c r="BQ161" s="988"/>
      <c r="BR161" s="1079"/>
      <c r="BS161" s="1079"/>
      <c r="BT161" s="1079"/>
      <c r="BU161" s="1079"/>
      <c r="BV161" s="1078"/>
      <c r="BW161" s="1078"/>
    </row>
    <row r="165" spans="65:75">
      <c r="BM165" s="988"/>
      <c r="BN165" s="988"/>
      <c r="BO165" s="988"/>
      <c r="BP165" s="988"/>
      <c r="BQ165" s="988"/>
      <c r="BR165" s="1079"/>
      <c r="BS165" s="1079"/>
      <c r="BT165" s="1079"/>
      <c r="BU165" s="1079"/>
      <c r="BV165" s="1078"/>
      <c r="BW165" s="1078"/>
    </row>
    <row r="167" spans="65:75">
      <c r="BM167" s="988"/>
      <c r="BN167" s="988"/>
      <c r="BO167" s="988"/>
      <c r="BP167" s="988"/>
      <c r="BQ167" s="988"/>
      <c r="BR167" s="1079"/>
      <c r="BS167" s="1079"/>
      <c r="BT167" s="1079"/>
      <c r="BU167" s="1079"/>
      <c r="BV167" s="1078"/>
      <c r="BW167" s="1078"/>
    </row>
    <row r="168" spans="65:75">
      <c r="BM168" s="988"/>
      <c r="BN168" s="988"/>
      <c r="BO168" s="988"/>
      <c r="BP168" s="988"/>
      <c r="BQ168" s="988"/>
      <c r="BR168" s="1077"/>
      <c r="BS168" s="1077"/>
      <c r="BT168" s="1077"/>
      <c r="BU168" s="1077"/>
      <c r="BV168" s="1078"/>
      <c r="BW168" s="1078"/>
    </row>
  </sheetData>
  <sheetProtection algorithmName="SHA-512" hashValue="7nL9SDOJ7mb3zYn3UM23fhs03B+7Qayy0msvYW21zxEY58S4KqtS8EaFHCkmum3cpDCK4tsNRpmir9Z+uH709g==" saltValue="oh1eygaPxJ1TPsDmQ+1JuA==" spinCount="100000" sheet="1" objects="1" scenarios="1" formatCells="0" formatColumns="0" formatRows="0" insertColumns="0" insertRows="0"/>
  <mergeCells count="321">
    <mergeCell ref="D72:AJ72"/>
    <mergeCell ref="C6:F8"/>
    <mergeCell ref="G7:Q7"/>
    <mergeCell ref="G8:Q8"/>
    <mergeCell ref="A1:AX1"/>
    <mergeCell ref="A2:AK2"/>
    <mergeCell ref="AL2:AX2"/>
    <mergeCell ref="A4:B4"/>
    <mergeCell ref="C4:AI4"/>
    <mergeCell ref="A5:B5"/>
    <mergeCell ref="C5:AA5"/>
    <mergeCell ref="AB5:AJ5"/>
    <mergeCell ref="AK5:AL5"/>
    <mergeCell ref="AM5:AR5"/>
    <mergeCell ref="G10:I10"/>
    <mergeCell ref="J10:K10"/>
    <mergeCell ref="L10:N10"/>
    <mergeCell ref="O10:Q10"/>
    <mergeCell ref="C9:D10"/>
    <mergeCell ref="E9:F10"/>
    <mergeCell ref="G9:K9"/>
    <mergeCell ref="L9:Q9"/>
    <mergeCell ref="AL15:AL17"/>
    <mergeCell ref="AM15:AW19"/>
    <mergeCell ref="AI11:AK12"/>
    <mergeCell ref="U17:W18"/>
    <mergeCell ref="F16:H16"/>
    <mergeCell ref="I16:K16"/>
    <mergeCell ref="R16:T16"/>
    <mergeCell ref="U16:W16"/>
    <mergeCell ref="C11:D12"/>
    <mergeCell ref="E11:F12"/>
    <mergeCell ref="G11:I12"/>
    <mergeCell ref="J11:K12"/>
    <mergeCell ref="L11:N12"/>
    <mergeCell ref="C14:N14"/>
    <mergeCell ref="O14:W14"/>
    <mergeCell ref="O17:Q18"/>
    <mergeCell ref="R17:T18"/>
    <mergeCell ref="X14:Z16"/>
    <mergeCell ref="C15:E16"/>
    <mergeCell ref="F15:K15"/>
    <mergeCell ref="R11:T12"/>
    <mergeCell ref="L15:N16"/>
    <mergeCell ref="O15:Q16"/>
    <mergeCell ref="R15:W15"/>
    <mergeCell ref="AL11:AN12"/>
    <mergeCell ref="AF11:AH12"/>
    <mergeCell ref="AC11:AE12"/>
    <mergeCell ref="Z11:AB12"/>
    <mergeCell ref="AM13:AW14"/>
    <mergeCell ref="C33:D33"/>
    <mergeCell ref="E33:AV34"/>
    <mergeCell ref="C35:D35"/>
    <mergeCell ref="E35:AV35"/>
    <mergeCell ref="D23:E23"/>
    <mergeCell ref="F23:AV23"/>
    <mergeCell ref="G24:AV24"/>
    <mergeCell ref="D25:E25"/>
    <mergeCell ref="F25:AV25"/>
    <mergeCell ref="X17:Z18"/>
    <mergeCell ref="C20:H20"/>
    <mergeCell ref="C21:D21"/>
    <mergeCell ref="E21:AV21"/>
    <mergeCell ref="C22:D22"/>
    <mergeCell ref="E22:AV22"/>
    <mergeCell ref="C17:E18"/>
    <mergeCell ref="F17:H18"/>
    <mergeCell ref="I17:K18"/>
    <mergeCell ref="L17:N18"/>
    <mergeCell ref="BA58:BD58"/>
    <mergeCell ref="BE58:BG58"/>
    <mergeCell ref="A38:B38"/>
    <mergeCell ref="C38:AJ38"/>
    <mergeCell ref="D39:S39"/>
    <mergeCell ref="D27:E27"/>
    <mergeCell ref="F27:AV27"/>
    <mergeCell ref="G28:AV29"/>
    <mergeCell ref="C30:D30"/>
    <mergeCell ref="E30:AV30"/>
    <mergeCell ref="C31:D31"/>
    <mergeCell ref="E31:AV32"/>
    <mergeCell ref="AM42:AW47"/>
    <mergeCell ref="E42:Q42"/>
    <mergeCell ref="S42:T42"/>
    <mergeCell ref="E43:Q43"/>
    <mergeCell ref="S43:T43"/>
    <mergeCell ref="BA50:BD51"/>
    <mergeCell ref="BE50:BG51"/>
    <mergeCell ref="D49:E66"/>
    <mergeCell ref="F49:G60"/>
    <mergeCell ref="H49:K50"/>
    <mergeCell ref="L49:O50"/>
    <mergeCell ref="P49:Q50"/>
    <mergeCell ref="BA46:BJ47"/>
    <mergeCell ref="AL55:AW55"/>
    <mergeCell ref="H55:K56"/>
    <mergeCell ref="AD55:AD56"/>
    <mergeCell ref="AD53:AD54"/>
    <mergeCell ref="L55:O56"/>
    <mergeCell ref="P55:Q56"/>
    <mergeCell ref="R55:R56"/>
    <mergeCell ref="S55:S56"/>
    <mergeCell ref="H51:K52"/>
    <mergeCell ref="AA51:AC52"/>
    <mergeCell ref="P53:Q54"/>
    <mergeCell ref="R53:R54"/>
    <mergeCell ref="BA57:BD57"/>
    <mergeCell ref="BE57:BG57"/>
    <mergeCell ref="D45:AJ45"/>
    <mergeCell ref="AD57:AD58"/>
    <mergeCell ref="AE57:AH58"/>
    <mergeCell ref="BM46:BV47"/>
    <mergeCell ref="D46:AH46"/>
    <mergeCell ref="D47:E48"/>
    <mergeCell ref="F47:K48"/>
    <mergeCell ref="L47:AD48"/>
    <mergeCell ref="AE47:AH48"/>
    <mergeCell ref="AM48:AW50"/>
    <mergeCell ref="BA48:BD49"/>
    <mergeCell ref="BE48:BG49"/>
    <mergeCell ref="T49:U50"/>
    <mergeCell ref="V49:Z50"/>
    <mergeCell ref="AA49:AC50"/>
    <mergeCell ref="AD49:AD50"/>
    <mergeCell ref="AE49:AH56"/>
    <mergeCell ref="AA55:AC56"/>
    <mergeCell ref="BT50:BV51"/>
    <mergeCell ref="S49:S50"/>
    <mergeCell ref="BQ52:BS53"/>
    <mergeCell ref="S51:S52"/>
    <mergeCell ref="BQ48:BS49"/>
    <mergeCell ref="BH50:BJ51"/>
    <mergeCell ref="L51:O52"/>
    <mergeCell ref="P51:Q52"/>
    <mergeCell ref="BT48:BV49"/>
    <mergeCell ref="BT52:BV53"/>
    <mergeCell ref="BA54:BJ55"/>
    <mergeCell ref="BM54:BV55"/>
    <mergeCell ref="BQ50:BS51"/>
    <mergeCell ref="BH48:BJ49"/>
    <mergeCell ref="BM48:BP49"/>
    <mergeCell ref="BA52:BD53"/>
    <mergeCell ref="BE52:BG53"/>
    <mergeCell ref="BH52:BJ53"/>
    <mergeCell ref="BM52:BP53"/>
    <mergeCell ref="S53:S54"/>
    <mergeCell ref="T53:U54"/>
    <mergeCell ref="V53:Z54"/>
    <mergeCell ref="AA53:AC54"/>
    <mergeCell ref="R51:R52"/>
    <mergeCell ref="T51:U52"/>
    <mergeCell ref="V51:Z52"/>
    <mergeCell ref="R49:R50"/>
    <mergeCell ref="BM58:BP58"/>
    <mergeCell ref="BQ58:BS58"/>
    <mergeCell ref="T55:U56"/>
    <mergeCell ref="V55:Z56"/>
    <mergeCell ref="AM53:AW54"/>
    <mergeCell ref="AD51:AD52"/>
    <mergeCell ref="AN56:AW59"/>
    <mergeCell ref="AM51:AW52"/>
    <mergeCell ref="BM50:BP51"/>
    <mergeCell ref="BA56:BD56"/>
    <mergeCell ref="BE56:BJ56"/>
    <mergeCell ref="BM56:BP56"/>
    <mergeCell ref="BQ56:BV56"/>
    <mergeCell ref="BA59:BD59"/>
    <mergeCell ref="BE59:BG59"/>
    <mergeCell ref="BM59:BP59"/>
    <mergeCell ref="BQ59:BS59"/>
    <mergeCell ref="H57:U58"/>
    <mergeCell ref="V57:Z58"/>
    <mergeCell ref="AA57:AC58"/>
    <mergeCell ref="H53:K54"/>
    <mergeCell ref="L53:O54"/>
    <mergeCell ref="BM57:BP57"/>
    <mergeCell ref="BQ57:BS57"/>
    <mergeCell ref="BA61:BD61"/>
    <mergeCell ref="BE61:BG61"/>
    <mergeCell ref="AD59:AD60"/>
    <mergeCell ref="F61:K64"/>
    <mergeCell ref="L61:M62"/>
    <mergeCell ref="N61:T62"/>
    <mergeCell ref="U61:Z62"/>
    <mergeCell ref="AA61:AC62"/>
    <mergeCell ref="AD61:AD62"/>
    <mergeCell ref="L63:M64"/>
    <mergeCell ref="N63:T64"/>
    <mergeCell ref="U63:Z64"/>
    <mergeCell ref="AA63:AC64"/>
    <mergeCell ref="AD63:AD64"/>
    <mergeCell ref="BA64:BD64"/>
    <mergeCell ref="BE64:BG64"/>
    <mergeCell ref="H59:K60"/>
    <mergeCell ref="L59:O60"/>
    <mergeCell ref="P59:Q60"/>
    <mergeCell ref="R59:U60"/>
    <mergeCell ref="V59:Z60"/>
    <mergeCell ref="AA59:AC60"/>
    <mergeCell ref="BE60:BG60"/>
    <mergeCell ref="AA65:AC66"/>
    <mergeCell ref="BM64:BP64"/>
    <mergeCell ref="BQ64:BS64"/>
    <mergeCell ref="BA65:BD65"/>
    <mergeCell ref="BE65:BG65"/>
    <mergeCell ref="BM65:BP65"/>
    <mergeCell ref="BQ65:BS65"/>
    <mergeCell ref="AE61:AH64"/>
    <mergeCell ref="BA62:BD62"/>
    <mergeCell ref="BE62:BG62"/>
    <mergeCell ref="BM62:BP62"/>
    <mergeCell ref="BQ62:BS62"/>
    <mergeCell ref="AN63:AW65"/>
    <mergeCell ref="BA63:BD63"/>
    <mergeCell ref="BE63:BG63"/>
    <mergeCell ref="BM63:BP63"/>
    <mergeCell ref="BQ63:BS63"/>
    <mergeCell ref="AN60:AW62"/>
    <mergeCell ref="AE59:AH60"/>
    <mergeCell ref="BA60:BD60"/>
    <mergeCell ref="BM61:BP61"/>
    <mergeCell ref="BQ61:BS61"/>
    <mergeCell ref="BM60:BP60"/>
    <mergeCell ref="BQ60:BS60"/>
    <mergeCell ref="BQ72:BS72"/>
    <mergeCell ref="BE68:BG68"/>
    <mergeCell ref="BM68:BP68"/>
    <mergeCell ref="BQ68:BS68"/>
    <mergeCell ref="D68:AJ68"/>
    <mergeCell ref="AM69:AW70"/>
    <mergeCell ref="BA69:BD69"/>
    <mergeCell ref="BE69:BG69"/>
    <mergeCell ref="BM69:BP69"/>
    <mergeCell ref="BQ69:BS69"/>
    <mergeCell ref="BA70:BD70"/>
    <mergeCell ref="AM66:AW68"/>
    <mergeCell ref="BA66:BD66"/>
    <mergeCell ref="BE66:BG66"/>
    <mergeCell ref="BM66:BP66"/>
    <mergeCell ref="BQ66:BS66"/>
    <mergeCell ref="BA67:BD67"/>
    <mergeCell ref="BE67:BG67"/>
    <mergeCell ref="BM67:BP67"/>
    <mergeCell ref="BQ67:BS67"/>
    <mergeCell ref="BA68:BD68"/>
    <mergeCell ref="F65:K66"/>
    <mergeCell ref="L65:U66"/>
    <mergeCell ref="V65:Z66"/>
    <mergeCell ref="AD65:AD66"/>
    <mergeCell ref="AE65:AH66"/>
    <mergeCell ref="BA73:BD73"/>
    <mergeCell ref="BE73:BG73"/>
    <mergeCell ref="BM73:BP73"/>
    <mergeCell ref="BQ73:BS73"/>
    <mergeCell ref="BA74:BD74"/>
    <mergeCell ref="BE74:BG74"/>
    <mergeCell ref="BM74:BP74"/>
    <mergeCell ref="BQ74:BS74"/>
    <mergeCell ref="AM73:AW73"/>
    <mergeCell ref="D74:AJ74"/>
    <mergeCell ref="BE70:BG70"/>
    <mergeCell ref="BM70:BP70"/>
    <mergeCell ref="BQ70:BS70"/>
    <mergeCell ref="D70:AJ70"/>
    <mergeCell ref="AM71:AW72"/>
    <mergeCell ref="BA71:BD71"/>
    <mergeCell ref="BE71:BG71"/>
    <mergeCell ref="BM71:BP71"/>
    <mergeCell ref="BQ71:BS71"/>
    <mergeCell ref="BA72:BD72"/>
    <mergeCell ref="BE72:BG72"/>
    <mergeCell ref="BM72:BP72"/>
    <mergeCell ref="C76:Y76"/>
    <mergeCell ref="BA75:BD75"/>
    <mergeCell ref="BE75:BG75"/>
    <mergeCell ref="BM75:BP75"/>
    <mergeCell ref="BQ75:BS75"/>
    <mergeCell ref="BF157:BH157"/>
    <mergeCell ref="BM76:BP76"/>
    <mergeCell ref="BQ76:BS76"/>
    <mergeCell ref="E78:L78"/>
    <mergeCell ref="M78:N78"/>
    <mergeCell ref="P78:W78"/>
    <mergeCell ref="X78:Y78"/>
    <mergeCell ref="BA77:BD77"/>
    <mergeCell ref="BE77:BG77"/>
    <mergeCell ref="BM77:BP77"/>
    <mergeCell ref="BQ77:BS77"/>
    <mergeCell ref="E77:L77"/>
    <mergeCell ref="M77:O77"/>
    <mergeCell ref="P77:W77"/>
    <mergeCell ref="X77:Z77"/>
    <mergeCell ref="BA76:BD76"/>
    <mergeCell ref="BE76:BG76"/>
    <mergeCell ref="AM75:AW75"/>
    <mergeCell ref="D80:AF81"/>
    <mergeCell ref="AL41:AW41"/>
    <mergeCell ref="AM38:AW39"/>
    <mergeCell ref="G26:AV26"/>
    <mergeCell ref="G6:AN6"/>
    <mergeCell ref="R7:AB7"/>
    <mergeCell ref="AC7:AN7"/>
    <mergeCell ref="R8:AB8"/>
    <mergeCell ref="AC8:AN8"/>
    <mergeCell ref="R9:V9"/>
    <mergeCell ref="W9:AB9"/>
    <mergeCell ref="AC9:AE10"/>
    <mergeCell ref="AF9:AK9"/>
    <mergeCell ref="AL9:AN10"/>
    <mergeCell ref="R10:T10"/>
    <mergeCell ref="U10:V10"/>
    <mergeCell ref="W10:Y10"/>
    <mergeCell ref="Z10:AB10"/>
    <mergeCell ref="AF10:AH10"/>
    <mergeCell ref="AI10:AK10"/>
    <mergeCell ref="U11:V12"/>
    <mergeCell ref="W11:Y12"/>
    <mergeCell ref="E41:Q41"/>
    <mergeCell ref="S41:T41"/>
    <mergeCell ref="O11:Q12"/>
  </mergeCells>
  <phoneticPr fontId="4"/>
  <conditionalFormatting sqref="C11:Q12">
    <cfRule type="containsBlanks" dxfId="351" priority="7">
      <formula>LEN(TRIM(C11))=0</formula>
    </cfRule>
  </conditionalFormatting>
  <conditionalFormatting sqref="C17:W18">
    <cfRule type="containsBlanks" dxfId="350" priority="1">
      <formula>LEN(TRIM(C17))=0</formula>
    </cfRule>
  </conditionalFormatting>
  <conditionalFormatting sqref="E78:N78 P78:Y78">
    <cfRule type="containsBlanks" dxfId="349" priority="10">
      <formula>LEN(TRIM(E78))=0</formula>
    </cfRule>
  </conditionalFormatting>
  <conditionalFormatting sqref="P49 P51 P53">
    <cfRule type="containsBlanks" dxfId="348" priority="12">
      <formula>LEN(TRIM(P49))=0</formula>
    </cfRule>
  </conditionalFormatting>
  <conditionalFormatting sqref="P55">
    <cfRule type="containsBlanks" dxfId="347" priority="11">
      <formula>LEN(TRIM(P55))=0</formula>
    </cfRule>
  </conditionalFormatting>
  <conditionalFormatting sqref="R11">
    <cfRule type="containsBlanks" dxfId="346" priority="6">
      <formula>LEN(TRIM(R11))=0</formula>
    </cfRule>
  </conditionalFormatting>
  <conditionalFormatting sqref="U11:V12">
    <cfRule type="containsBlanks" dxfId="345" priority="3">
      <formula>LEN(TRIM(U11))=0</formula>
    </cfRule>
  </conditionalFormatting>
  <conditionalFormatting sqref="W11">
    <cfRule type="containsBlanks" dxfId="344" priority="5">
      <formula>LEN(TRIM(W11))=0</formula>
    </cfRule>
  </conditionalFormatting>
  <conditionalFormatting sqref="Z11:AB12">
    <cfRule type="containsBlanks" dxfId="343" priority="2">
      <formula>LEN(TRIM(Z11))=0</formula>
    </cfRule>
  </conditionalFormatting>
  <conditionalFormatting sqref="AC11 AF11 AI11">
    <cfRule type="containsBlanks" dxfId="342" priority="4">
      <formula>LEN(TRIM(AC11))=0</formula>
    </cfRule>
  </conditionalFormatting>
  <conditionalFormatting sqref="AK5">
    <cfRule type="containsBlanks" dxfId="341" priority="15">
      <formula>LEN(TRIM(AK5))=0</formula>
    </cfRule>
  </conditionalFormatting>
  <dataValidations count="2">
    <dataValidation type="list" imeMode="off" allowBlank="1" showInputMessage="1" sqref="AK5:AL5" xr:uid="{1A3B9F3A-3BB1-4A5F-9AD6-6620119158DF}">
      <formula1>"　,6,7,8,9,10,11,12,1,2,3"</formula1>
    </dataValidation>
    <dataValidation imeMode="off" allowBlank="1" showInputMessage="1" showErrorMessage="1" sqref="BB17:BL18 P49:Q56" xr:uid="{03A397C7-B61B-45FC-8463-4F5D93DF5C46}"/>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61569" r:id="rId4" name="Check Box 16">
              <controlPr defaultSize="0" autoFill="0" autoLine="0" autoPict="0">
                <anchor moveWithCells="1" sizeWithCells="1">
                  <from>
                    <xdr:col>29</xdr:col>
                    <xdr:colOff>19050</xdr:colOff>
                    <xdr:row>67</xdr:row>
                    <xdr:rowOff>0</xdr:rowOff>
                  </from>
                  <to>
                    <xdr:col>32</xdr:col>
                    <xdr:colOff>0</xdr:colOff>
                    <xdr:row>68</xdr:row>
                    <xdr:rowOff>28575</xdr:rowOff>
                  </to>
                </anchor>
              </controlPr>
            </control>
          </mc:Choice>
        </mc:AlternateContent>
        <mc:AlternateContent xmlns:mc="http://schemas.openxmlformats.org/markup-compatibility/2006">
          <mc:Choice Requires="x14">
            <control shapeId="1261570" r:id="rId5" name="Check Box 17">
              <controlPr defaultSize="0" autoFill="0" autoLine="0" autoPict="0">
                <anchor moveWithCells="1" sizeWithCells="1">
                  <from>
                    <xdr:col>32</xdr:col>
                    <xdr:colOff>57150</xdr:colOff>
                    <xdr:row>67</xdr:row>
                    <xdr:rowOff>0</xdr:rowOff>
                  </from>
                  <to>
                    <xdr:col>35</xdr:col>
                    <xdr:colOff>38100</xdr:colOff>
                    <xdr:row>68</xdr:row>
                    <xdr:rowOff>19050</xdr:rowOff>
                  </to>
                </anchor>
              </controlPr>
            </control>
          </mc:Choice>
        </mc:AlternateContent>
        <mc:AlternateContent xmlns:mc="http://schemas.openxmlformats.org/markup-compatibility/2006">
          <mc:Choice Requires="x14">
            <control shapeId="1261571" r:id="rId6" name="Check Box 3">
              <controlPr defaultSize="0" autoFill="0" autoLine="0" autoPict="0">
                <anchor moveWithCells="1" sizeWithCells="1">
                  <from>
                    <xdr:col>29</xdr:col>
                    <xdr:colOff>9525</xdr:colOff>
                    <xdr:row>68</xdr:row>
                    <xdr:rowOff>152400</xdr:rowOff>
                  </from>
                  <to>
                    <xdr:col>31</xdr:col>
                    <xdr:colOff>180975</xdr:colOff>
                    <xdr:row>70</xdr:row>
                    <xdr:rowOff>9525</xdr:rowOff>
                  </to>
                </anchor>
              </controlPr>
            </control>
          </mc:Choice>
        </mc:AlternateContent>
        <mc:AlternateContent xmlns:mc="http://schemas.openxmlformats.org/markup-compatibility/2006">
          <mc:Choice Requires="x14">
            <control shapeId="1261572" r:id="rId7" name="Check Box 4">
              <controlPr defaultSize="0" autoFill="0" autoLine="0" autoPict="0">
                <anchor moveWithCells="1" sizeWithCells="1">
                  <from>
                    <xdr:col>32</xdr:col>
                    <xdr:colOff>47625</xdr:colOff>
                    <xdr:row>68</xdr:row>
                    <xdr:rowOff>152400</xdr:rowOff>
                  </from>
                  <to>
                    <xdr:col>35</xdr:col>
                    <xdr:colOff>28575</xdr:colOff>
                    <xdr:row>70</xdr:row>
                    <xdr:rowOff>0</xdr:rowOff>
                  </to>
                </anchor>
              </controlPr>
            </control>
          </mc:Choice>
        </mc:AlternateContent>
        <mc:AlternateContent xmlns:mc="http://schemas.openxmlformats.org/markup-compatibility/2006">
          <mc:Choice Requires="x14">
            <control shapeId="1261573" r:id="rId8" name="Check Box 5">
              <controlPr defaultSize="0" autoFill="0" autoLine="0" autoPict="0">
                <anchor moveWithCells="1" sizeWithCells="1">
                  <from>
                    <xdr:col>29</xdr:col>
                    <xdr:colOff>9525</xdr:colOff>
                    <xdr:row>73</xdr:row>
                    <xdr:rowOff>0</xdr:rowOff>
                  </from>
                  <to>
                    <xdr:col>31</xdr:col>
                    <xdr:colOff>180975</xdr:colOff>
                    <xdr:row>74</xdr:row>
                    <xdr:rowOff>28575</xdr:rowOff>
                  </to>
                </anchor>
              </controlPr>
            </control>
          </mc:Choice>
        </mc:AlternateContent>
        <mc:AlternateContent xmlns:mc="http://schemas.openxmlformats.org/markup-compatibility/2006">
          <mc:Choice Requires="x14">
            <control shapeId="1261574" r:id="rId9" name="Check Box 6">
              <controlPr defaultSize="0" autoFill="0" autoLine="0" autoPict="0">
                <anchor moveWithCells="1" sizeWithCells="1">
                  <from>
                    <xdr:col>32</xdr:col>
                    <xdr:colOff>47625</xdr:colOff>
                    <xdr:row>73</xdr:row>
                    <xdr:rowOff>0</xdr:rowOff>
                  </from>
                  <to>
                    <xdr:col>35</xdr:col>
                    <xdr:colOff>28575</xdr:colOff>
                    <xdr:row>74</xdr:row>
                    <xdr:rowOff>19050</xdr:rowOff>
                  </to>
                </anchor>
              </controlPr>
            </control>
          </mc:Choice>
        </mc:AlternateContent>
        <mc:AlternateContent xmlns:mc="http://schemas.openxmlformats.org/markup-compatibility/2006">
          <mc:Choice Requires="x14">
            <control shapeId="1261575" r:id="rId10" name="Check Box 7">
              <controlPr defaultSize="0" autoFill="0" autoLine="0" autoPict="0">
                <anchor moveWithCells="1" sizeWithCells="1">
                  <from>
                    <xdr:col>29</xdr:col>
                    <xdr:colOff>19050</xdr:colOff>
                    <xdr:row>38</xdr:row>
                    <xdr:rowOff>0</xdr:rowOff>
                  </from>
                  <to>
                    <xdr:col>32</xdr:col>
                    <xdr:colOff>0</xdr:colOff>
                    <xdr:row>39</xdr:row>
                    <xdr:rowOff>47625</xdr:rowOff>
                  </to>
                </anchor>
              </controlPr>
            </control>
          </mc:Choice>
        </mc:AlternateContent>
        <mc:AlternateContent xmlns:mc="http://schemas.openxmlformats.org/markup-compatibility/2006">
          <mc:Choice Requires="x14">
            <control shapeId="1261576" r:id="rId11" name="Check Box 8">
              <controlPr defaultSize="0" autoFill="0" autoLine="0" autoPict="0">
                <anchor moveWithCells="1" sizeWithCells="1">
                  <from>
                    <xdr:col>32</xdr:col>
                    <xdr:colOff>57150</xdr:colOff>
                    <xdr:row>38</xdr:row>
                    <xdr:rowOff>0</xdr:rowOff>
                  </from>
                  <to>
                    <xdr:col>35</xdr:col>
                    <xdr:colOff>38100</xdr:colOff>
                    <xdr:row>39</xdr:row>
                    <xdr:rowOff>38100</xdr:rowOff>
                  </to>
                </anchor>
              </controlPr>
            </control>
          </mc:Choice>
        </mc:AlternateContent>
        <mc:AlternateContent xmlns:mc="http://schemas.openxmlformats.org/markup-compatibility/2006">
          <mc:Choice Requires="x14">
            <control shapeId="1261587" r:id="rId12" name="Check Box 19">
              <controlPr defaultSize="0" autoFill="0" autoLine="0" autoPict="0">
                <anchor moveWithCells="1" sizeWithCells="1">
                  <from>
                    <xdr:col>29</xdr:col>
                    <xdr:colOff>9525</xdr:colOff>
                    <xdr:row>70</xdr:row>
                    <xdr:rowOff>76200</xdr:rowOff>
                  </from>
                  <to>
                    <xdr:col>31</xdr:col>
                    <xdr:colOff>180975</xdr:colOff>
                    <xdr:row>72</xdr:row>
                    <xdr:rowOff>76200</xdr:rowOff>
                  </to>
                </anchor>
              </controlPr>
            </control>
          </mc:Choice>
        </mc:AlternateContent>
        <mc:AlternateContent xmlns:mc="http://schemas.openxmlformats.org/markup-compatibility/2006">
          <mc:Choice Requires="x14">
            <control shapeId="1261588" r:id="rId13" name="Check Box 20">
              <controlPr defaultSize="0" autoFill="0" autoLine="0" autoPict="0">
                <anchor moveWithCells="1" sizeWithCells="1">
                  <from>
                    <xdr:col>32</xdr:col>
                    <xdr:colOff>47625</xdr:colOff>
                    <xdr:row>70</xdr:row>
                    <xdr:rowOff>104775</xdr:rowOff>
                  </from>
                  <to>
                    <xdr:col>35</xdr:col>
                    <xdr:colOff>28575</xdr:colOff>
                    <xdr:row>72</xdr:row>
                    <xdr:rowOff>28575</xdr:rowOff>
                  </to>
                </anchor>
              </controlPr>
            </control>
          </mc:Choice>
        </mc:AlternateContent>
        <mc:AlternateContent xmlns:mc="http://schemas.openxmlformats.org/markup-compatibility/2006">
          <mc:Choice Requires="x14">
            <control shapeId="1261590" r:id="rId14" name="Check Box 22">
              <controlPr defaultSize="0" autoFill="0" autoLine="0" autoPict="0">
                <anchor moveWithCells="1" sizeWithCells="1">
                  <from>
                    <xdr:col>29</xdr:col>
                    <xdr:colOff>9525</xdr:colOff>
                    <xdr:row>80</xdr:row>
                    <xdr:rowOff>38100</xdr:rowOff>
                  </from>
                  <to>
                    <xdr:col>31</xdr:col>
                    <xdr:colOff>180975</xdr:colOff>
                    <xdr:row>81</xdr:row>
                    <xdr:rowOff>47625</xdr:rowOff>
                  </to>
                </anchor>
              </controlPr>
            </control>
          </mc:Choice>
        </mc:AlternateContent>
        <mc:AlternateContent xmlns:mc="http://schemas.openxmlformats.org/markup-compatibility/2006">
          <mc:Choice Requires="x14">
            <control shapeId="1261591" r:id="rId15" name="Check Box 23">
              <controlPr defaultSize="0" autoFill="0" autoLine="0" autoPict="0">
                <anchor moveWithCells="1" sizeWithCells="1">
                  <from>
                    <xdr:col>32</xdr:col>
                    <xdr:colOff>47625</xdr:colOff>
                    <xdr:row>80</xdr:row>
                    <xdr:rowOff>38100</xdr:rowOff>
                  </from>
                  <to>
                    <xdr:col>35</xdr:col>
                    <xdr:colOff>28575</xdr:colOff>
                    <xdr:row>81</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06851-E23A-4AB3-972B-2854F90ABA83}">
  <sheetPr>
    <tabColor rgb="FFFFC000"/>
  </sheetPr>
  <dimension ref="A1:CE69"/>
  <sheetViews>
    <sheetView showGridLines="0" view="pageBreakPreview" topLeftCell="A16" zoomScaleNormal="100" zoomScaleSheetLayoutView="100" workbookViewId="0">
      <selection activeCell="C39" sqref="C39:G40"/>
    </sheetView>
  </sheetViews>
  <sheetFormatPr defaultColWidth="8" defaultRowHeight="12"/>
  <cols>
    <col min="1" max="1" width="1.375" style="12" customWidth="1"/>
    <col min="2" max="31" width="2" style="12" customWidth="1"/>
    <col min="32" max="32" width="4.375" style="12" customWidth="1"/>
    <col min="33" max="34" width="2.75" style="12" customWidth="1"/>
    <col min="35" max="35" width="2.75" style="231" customWidth="1"/>
    <col min="36" max="37" width="2" style="12" customWidth="1"/>
    <col min="38" max="38" width="2" style="231" customWidth="1"/>
    <col min="39" max="39" width="2" style="12" customWidth="1"/>
    <col min="40" max="40" width="2" style="247" customWidth="1"/>
    <col min="41" max="41" width="2" style="1088" customWidth="1"/>
    <col min="42" max="44" width="2" style="12" customWidth="1"/>
    <col min="45" max="59" width="2.375" style="12" customWidth="1"/>
    <col min="60" max="69" width="2.625" style="12" customWidth="1"/>
    <col min="70" max="83" width="2.375" style="12" customWidth="1"/>
    <col min="84" max="16384" width="8" style="12"/>
  </cols>
  <sheetData>
    <row r="1" spans="1:69" ht="14.1" customHeight="1">
      <c r="A1" s="1770" t="s">
        <v>1519</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N1" s="1770"/>
      <c r="AO1" s="1770"/>
      <c r="AP1" s="1770"/>
      <c r="AQ1" s="1770"/>
      <c r="AR1" s="1770"/>
      <c r="AT1" s="382"/>
      <c r="AU1" s="382"/>
      <c r="AV1" s="382"/>
      <c r="AW1" s="382"/>
      <c r="AX1" s="382"/>
    </row>
    <row r="2" spans="1:69" ht="5.0999999999999996" customHeight="1" thickBot="1">
      <c r="A2" s="873"/>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row>
    <row r="3" spans="1:69" ht="14.1" customHeight="1">
      <c r="B3" s="1769" t="s">
        <v>152</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6" t="s">
        <v>116</v>
      </c>
      <c r="AI3" s="1767"/>
      <c r="AJ3" s="1767"/>
      <c r="AK3" s="1767"/>
      <c r="AL3" s="1767"/>
      <c r="AM3" s="1767"/>
      <c r="AN3" s="1767"/>
      <c r="AO3" s="1767"/>
      <c r="AP3" s="1767"/>
      <c r="AQ3" s="1767"/>
      <c r="AR3" s="1768"/>
    </row>
    <row r="4" spans="1:69" ht="14.1" customHeight="1" thickBot="1">
      <c r="A4" s="245"/>
      <c r="B4" s="2493" t="s">
        <v>445</v>
      </c>
      <c r="C4" s="2494"/>
      <c r="D4" s="2495" t="s">
        <v>1591</v>
      </c>
      <c r="E4" s="2495"/>
      <c r="F4" s="2495"/>
      <c r="G4" s="2495"/>
      <c r="H4" s="2495"/>
      <c r="I4" s="2495"/>
      <c r="J4" s="2495"/>
      <c r="K4" s="2495"/>
      <c r="L4" s="2495"/>
      <c r="M4" s="2495"/>
      <c r="N4" s="2495"/>
      <c r="O4" s="2495"/>
      <c r="P4" s="2495"/>
      <c r="Q4" s="2495"/>
      <c r="R4" s="2495"/>
      <c r="S4" s="2495"/>
      <c r="T4" s="2495"/>
      <c r="U4" s="2495"/>
      <c r="V4" s="2495"/>
      <c r="W4" s="2495"/>
      <c r="X4" s="2495"/>
      <c r="Y4" s="2495"/>
      <c r="Z4" s="2495"/>
      <c r="AA4" s="2495"/>
      <c r="AB4" s="2495"/>
      <c r="AC4" s="2495"/>
      <c r="AD4" s="2495"/>
      <c r="AE4" s="2495"/>
      <c r="AF4" s="2495"/>
      <c r="AG4" s="1080"/>
      <c r="AH4" s="874"/>
      <c r="AI4" s="875"/>
      <c r="AJ4" s="875"/>
      <c r="AK4" s="875"/>
      <c r="AL4" s="875"/>
      <c r="AM4" s="875"/>
      <c r="AN4" s="875"/>
      <c r="AO4" s="875"/>
      <c r="AP4" s="875"/>
      <c r="AQ4" s="875"/>
      <c r="AR4" s="876"/>
    </row>
    <row r="5" spans="1:69" ht="14.1" customHeight="1">
      <c r="A5" s="245"/>
      <c r="B5" s="14"/>
      <c r="C5" s="245"/>
      <c r="D5" s="2140"/>
      <c r="E5" s="2140"/>
      <c r="F5" s="2140"/>
      <c r="G5" s="2140"/>
      <c r="H5" s="2140"/>
      <c r="I5" s="2140"/>
      <c r="J5" s="2140"/>
      <c r="K5" s="2140"/>
      <c r="L5" s="2140"/>
      <c r="M5" s="2140"/>
      <c r="N5" s="2140"/>
      <c r="O5" s="2140"/>
      <c r="P5" s="2140"/>
      <c r="Q5" s="2140"/>
      <c r="R5" s="2140"/>
      <c r="S5" s="2140"/>
      <c r="T5" s="2140"/>
      <c r="U5" s="2140"/>
      <c r="V5" s="2140"/>
      <c r="W5" s="2140"/>
      <c r="X5" s="2140"/>
      <c r="Y5" s="2140"/>
      <c r="Z5" s="2140"/>
      <c r="AA5" s="2140"/>
      <c r="AB5" s="2140"/>
      <c r="AC5" s="2140"/>
      <c r="AD5" s="2140"/>
      <c r="AE5" s="2140"/>
      <c r="AF5" s="2140"/>
      <c r="AG5" s="1081"/>
      <c r="AH5" s="11"/>
      <c r="AI5" s="877"/>
      <c r="AJ5" s="877"/>
      <c r="AK5" s="877"/>
      <c r="AL5" s="877"/>
      <c r="AM5" s="877"/>
      <c r="AN5" s="877"/>
      <c r="AO5" s="877"/>
      <c r="AP5" s="877"/>
      <c r="AQ5" s="877"/>
      <c r="AR5" s="878"/>
      <c r="AT5" s="2496" t="s">
        <v>1604</v>
      </c>
      <c r="AU5" s="2497"/>
      <c r="AV5" s="2497"/>
      <c r="AW5" s="2497"/>
      <c r="AX5" s="2497"/>
      <c r="AY5" s="2497"/>
      <c r="AZ5" s="2497"/>
      <c r="BA5" s="2497"/>
      <c r="BB5" s="2497"/>
      <c r="BC5" s="2497"/>
      <c r="BD5" s="2497"/>
      <c r="BE5" s="2497"/>
      <c r="BF5" s="2497"/>
      <c r="BG5" s="2497"/>
      <c r="BH5" s="2497"/>
      <c r="BI5" s="2497"/>
      <c r="BJ5" s="2497"/>
      <c r="BK5" s="2497"/>
      <c r="BL5" s="2497"/>
      <c r="BM5" s="2497"/>
      <c r="BN5" s="2497"/>
      <c r="BO5" s="2498"/>
    </row>
    <row r="6" spans="1:69" ht="14.1" customHeight="1">
      <c r="A6" s="245"/>
      <c r="B6" s="14"/>
      <c r="E6" s="245"/>
      <c r="F6" s="245"/>
      <c r="G6" s="245"/>
      <c r="H6" s="245"/>
      <c r="I6" s="245"/>
      <c r="J6" s="245"/>
      <c r="K6" s="245"/>
      <c r="L6" s="245"/>
      <c r="M6" s="245"/>
      <c r="N6" s="245"/>
      <c r="O6" s="245"/>
      <c r="P6" s="245"/>
      <c r="Q6" s="245"/>
      <c r="R6" s="246"/>
      <c r="S6" s="245"/>
      <c r="T6" s="257"/>
      <c r="U6" s="257"/>
      <c r="AF6" s="240"/>
      <c r="AG6" s="240"/>
      <c r="AH6" s="11"/>
      <c r="AI6" s="877"/>
      <c r="AJ6" s="877"/>
      <c r="AK6" s="877"/>
      <c r="AL6" s="877"/>
      <c r="AM6" s="877"/>
      <c r="AN6" s="877"/>
      <c r="AO6" s="877"/>
      <c r="AP6" s="877"/>
      <c r="AQ6" s="877"/>
      <c r="AR6" s="878"/>
      <c r="AT6" s="2486" t="s">
        <v>1581</v>
      </c>
      <c r="AU6" s="2487"/>
      <c r="AV6" s="2487"/>
      <c r="AW6" s="2487"/>
      <c r="AX6" s="2487"/>
      <c r="AY6" s="2487"/>
      <c r="AZ6" s="2487"/>
      <c r="BA6" s="2487"/>
      <c r="BB6" s="2487"/>
      <c r="BC6" s="2487"/>
      <c r="BD6" s="2487"/>
      <c r="BE6" s="2487"/>
      <c r="BF6" s="2487"/>
      <c r="BG6" s="2487"/>
      <c r="BH6" s="2487"/>
      <c r="BI6" s="2487"/>
      <c r="BJ6" s="2487"/>
      <c r="BK6" s="2487"/>
      <c r="BL6" s="2487"/>
      <c r="BM6" s="2487"/>
      <c r="BN6" s="2487"/>
      <c r="BO6" s="2488"/>
    </row>
    <row r="7" spans="1:69" ht="14.1" customHeight="1">
      <c r="A7" s="245"/>
      <c r="B7" s="14"/>
      <c r="C7" s="228" t="s">
        <v>464</v>
      </c>
      <c r="D7" s="1667" t="s">
        <v>738</v>
      </c>
      <c r="E7" s="1667"/>
      <c r="F7" s="1667"/>
      <c r="G7" s="1667"/>
      <c r="H7" s="1667"/>
      <c r="I7" s="1667"/>
      <c r="J7" s="1667"/>
      <c r="K7" s="1667"/>
      <c r="L7" s="1667"/>
      <c r="M7" s="1667"/>
      <c r="N7" s="1667"/>
      <c r="O7" s="1667"/>
      <c r="P7" s="1667"/>
      <c r="Q7" s="1667"/>
      <c r="R7" s="1667"/>
      <c r="S7" s="1667"/>
      <c r="T7" s="1667"/>
      <c r="U7" s="1667"/>
      <c r="V7" s="1667"/>
      <c r="W7" s="1667"/>
      <c r="X7" s="1667"/>
      <c r="Y7" s="1667"/>
      <c r="Z7" s="1667"/>
      <c r="AA7" s="1667"/>
      <c r="AB7" s="1667"/>
      <c r="AC7" s="1667"/>
      <c r="AD7" s="1667"/>
      <c r="AE7" s="1667"/>
      <c r="AF7" s="1667"/>
      <c r="AG7" s="240"/>
      <c r="AH7" s="11"/>
      <c r="AI7" s="877"/>
      <c r="AJ7" s="877"/>
      <c r="AK7" s="877"/>
      <c r="AL7" s="877"/>
      <c r="AM7" s="877"/>
      <c r="AN7" s="877"/>
      <c r="AO7" s="877"/>
      <c r="AP7" s="877"/>
      <c r="AQ7" s="877"/>
      <c r="AR7" s="878"/>
      <c r="AT7" s="2486"/>
      <c r="AU7" s="2487"/>
      <c r="AV7" s="2487"/>
      <c r="AW7" s="2487"/>
      <c r="AX7" s="2487"/>
      <c r="AY7" s="2487"/>
      <c r="AZ7" s="2487"/>
      <c r="BA7" s="2487"/>
      <c r="BB7" s="2487"/>
      <c r="BC7" s="2487"/>
      <c r="BD7" s="2487"/>
      <c r="BE7" s="2487"/>
      <c r="BF7" s="2487"/>
      <c r="BG7" s="2487"/>
      <c r="BH7" s="2487"/>
      <c r="BI7" s="2487"/>
      <c r="BJ7" s="2487"/>
      <c r="BK7" s="2487"/>
      <c r="BL7" s="2487"/>
      <c r="BM7" s="2487"/>
      <c r="BN7" s="2487"/>
      <c r="BO7" s="2488"/>
    </row>
    <row r="8" spans="1:69" ht="14.1" customHeight="1" thickBot="1">
      <c r="A8" s="245"/>
      <c r="B8" s="14"/>
      <c r="D8" s="1852" t="s">
        <v>427</v>
      </c>
      <c r="E8" s="1853"/>
      <c r="F8" s="1853"/>
      <c r="G8" s="1853"/>
      <c r="H8" s="1853"/>
      <c r="I8" s="1853"/>
      <c r="J8" s="1853"/>
      <c r="K8" s="1853"/>
      <c r="L8" s="1853"/>
      <c r="M8" s="1853"/>
      <c r="N8" s="2489"/>
      <c r="O8" s="2490" t="s">
        <v>1127</v>
      </c>
      <c r="P8" s="1853"/>
      <c r="Q8" s="1853"/>
      <c r="R8" s="1853"/>
      <c r="S8" s="1853"/>
      <c r="T8" s="1853"/>
      <c r="U8" s="2491"/>
      <c r="V8" s="2492" t="s">
        <v>44</v>
      </c>
      <c r="W8" s="1853"/>
      <c r="X8" s="1853"/>
      <c r="Y8" s="1853"/>
      <c r="Z8" s="1853"/>
      <c r="AA8" s="1853"/>
      <c r="AB8" s="1853"/>
      <c r="AC8" s="1853"/>
      <c r="AD8" s="1853"/>
      <c r="AE8" s="1853"/>
      <c r="AF8" s="1853"/>
      <c r="AG8" s="1853"/>
      <c r="AH8" s="1853"/>
      <c r="AI8" s="1853"/>
      <c r="AJ8" s="2490" t="s">
        <v>153</v>
      </c>
      <c r="AK8" s="1853"/>
      <c r="AL8" s="1853"/>
      <c r="AM8" s="1853"/>
      <c r="AN8" s="1853"/>
      <c r="AO8" s="1853"/>
      <c r="AP8" s="1853"/>
      <c r="AQ8" s="1854"/>
      <c r="AR8" s="16"/>
      <c r="AT8" s="2486"/>
      <c r="AU8" s="2487"/>
      <c r="AV8" s="2487"/>
      <c r="AW8" s="2487"/>
      <c r="AX8" s="2487"/>
      <c r="AY8" s="2487"/>
      <c r="AZ8" s="2487"/>
      <c r="BA8" s="2487"/>
      <c r="BB8" s="2487"/>
      <c r="BC8" s="2487"/>
      <c r="BD8" s="2487"/>
      <c r="BE8" s="2487"/>
      <c r="BF8" s="2487"/>
      <c r="BG8" s="2487"/>
      <c r="BH8" s="2487"/>
      <c r="BI8" s="2487"/>
      <c r="BJ8" s="2487"/>
      <c r="BK8" s="2487"/>
      <c r="BL8" s="2487"/>
      <c r="BM8" s="2487"/>
      <c r="BN8" s="2487"/>
      <c r="BO8" s="2488"/>
    </row>
    <row r="9" spans="1:69" ht="15" customHeight="1">
      <c r="A9" s="245"/>
      <c r="B9" s="14"/>
      <c r="D9" s="946"/>
      <c r="E9" s="947"/>
      <c r="F9" s="2477" t="s">
        <v>778</v>
      </c>
      <c r="G9" s="2477"/>
      <c r="H9" s="2477"/>
      <c r="I9" s="2477"/>
      <c r="J9" s="2477"/>
      <c r="K9" s="2477"/>
      <c r="L9" s="2477"/>
      <c r="M9" s="2477"/>
      <c r="N9" s="2478"/>
      <c r="O9" s="2479"/>
      <c r="P9" s="2284"/>
      <c r="Q9" s="2284"/>
      <c r="R9" s="2284"/>
      <c r="S9" s="2284"/>
      <c r="T9" s="2284"/>
      <c r="U9" s="2480"/>
      <c r="V9" s="1034"/>
      <c r="W9" s="48"/>
      <c r="X9" s="2481" t="s">
        <v>154</v>
      </c>
      <c r="Y9" s="2481"/>
      <c r="Z9" s="2481"/>
      <c r="AA9" s="2481"/>
      <c r="AB9" s="2481"/>
      <c r="AC9" s="2481"/>
      <c r="AD9" s="2481"/>
      <c r="AE9" s="2481"/>
      <c r="AF9" s="2481"/>
      <c r="AG9" s="2481"/>
      <c r="AH9" s="2481"/>
      <c r="AI9" s="2481"/>
      <c r="AJ9" s="2482"/>
      <c r="AK9" s="2483"/>
      <c r="AL9" s="2483"/>
      <c r="AM9" s="2483"/>
      <c r="AN9" s="2483"/>
      <c r="AO9" s="2483"/>
      <c r="AP9" s="2483"/>
      <c r="AQ9" s="2484"/>
      <c r="AR9" s="16"/>
      <c r="AT9" s="879"/>
      <c r="AU9" s="879"/>
      <c r="AV9" s="879"/>
      <c r="AW9" s="879"/>
      <c r="AX9" s="879"/>
      <c r="AY9" s="879"/>
      <c r="AZ9" s="879"/>
      <c r="BA9" s="879"/>
      <c r="BB9" s="879"/>
      <c r="BC9" s="879"/>
      <c r="BD9" s="879"/>
      <c r="BE9" s="879"/>
      <c r="BF9" s="879"/>
      <c r="BG9" s="879"/>
      <c r="BH9" s="879"/>
      <c r="BI9" s="879"/>
      <c r="BJ9" s="879"/>
      <c r="BK9" s="879"/>
      <c r="BL9" s="879"/>
      <c r="BM9" s="879"/>
      <c r="BN9" s="879"/>
      <c r="BO9" s="879"/>
    </row>
    <row r="10" spans="1:69" ht="15" customHeight="1">
      <c r="A10" s="245"/>
      <c r="B10" s="14"/>
      <c r="D10" s="1083"/>
      <c r="E10" s="997"/>
      <c r="F10" s="2475" t="s">
        <v>1128</v>
      </c>
      <c r="G10" s="2475"/>
      <c r="H10" s="2475"/>
      <c r="I10" s="2475"/>
      <c r="J10" s="2475"/>
      <c r="K10" s="2475"/>
      <c r="L10" s="2485"/>
      <c r="M10" s="2485"/>
      <c r="N10" s="1084" t="s">
        <v>136</v>
      </c>
      <c r="O10" s="2459"/>
      <c r="P10" s="2457"/>
      <c r="Q10" s="2457"/>
      <c r="R10" s="2457"/>
      <c r="S10" s="2457"/>
      <c r="T10" s="2457"/>
      <c r="U10" s="2460"/>
      <c r="V10" s="1085"/>
      <c r="W10" s="997"/>
      <c r="X10" s="2475" t="s">
        <v>776</v>
      </c>
      <c r="Y10" s="2475"/>
      <c r="Z10" s="2475"/>
      <c r="AA10" s="2475"/>
      <c r="AB10" s="2475"/>
      <c r="AC10" s="2475"/>
      <c r="AD10" s="2476"/>
      <c r="AE10" s="2476"/>
      <c r="AF10" s="2476"/>
      <c r="AG10" s="2476"/>
      <c r="AH10" s="2476"/>
      <c r="AI10" s="997" t="s">
        <v>136</v>
      </c>
      <c r="AJ10" s="2459"/>
      <c r="AK10" s="2457"/>
      <c r="AL10" s="2457"/>
      <c r="AM10" s="2457"/>
      <c r="AN10" s="2457"/>
      <c r="AO10" s="2457"/>
      <c r="AP10" s="2457"/>
      <c r="AQ10" s="2462"/>
      <c r="AR10" s="16"/>
      <c r="AT10" s="12" t="s">
        <v>168</v>
      </c>
    </row>
    <row r="11" spans="1:69" ht="15" customHeight="1">
      <c r="A11" s="245"/>
      <c r="B11" s="14"/>
      <c r="D11" s="993"/>
      <c r="E11" s="48"/>
      <c r="F11" s="2470"/>
      <c r="G11" s="2470"/>
      <c r="H11" s="2470"/>
      <c r="I11" s="2470"/>
      <c r="J11" s="2470"/>
      <c r="K11" s="2470"/>
      <c r="L11" s="2470"/>
      <c r="M11" s="2470"/>
      <c r="N11" s="2471"/>
      <c r="O11" s="2459"/>
      <c r="P11" s="2457"/>
      <c r="Q11" s="2457"/>
      <c r="R11" s="2457"/>
      <c r="S11" s="2457"/>
      <c r="T11" s="2457"/>
      <c r="U11" s="2460"/>
      <c r="V11" s="1034"/>
      <c r="W11" s="48"/>
      <c r="X11" s="1632" t="s">
        <v>155</v>
      </c>
      <c r="Y11" s="1632"/>
      <c r="Z11" s="1632"/>
      <c r="AA11" s="1632"/>
      <c r="AB11" s="1632"/>
      <c r="AC11" s="1632"/>
      <c r="AD11" s="1632"/>
      <c r="AE11" s="1632"/>
      <c r="AF11" s="1632"/>
      <c r="AG11" s="1632"/>
      <c r="AH11" s="1632"/>
      <c r="AI11" s="1632"/>
      <c r="AJ11" s="2472"/>
      <c r="AK11" s="2473"/>
      <c r="AL11" s="2473"/>
      <c r="AM11" s="2473"/>
      <c r="AN11" s="2473"/>
      <c r="AO11" s="2473"/>
      <c r="AP11" s="2473"/>
      <c r="AQ11" s="2474"/>
      <c r="AR11" s="16"/>
      <c r="AU11" s="12" t="s">
        <v>172</v>
      </c>
    </row>
    <row r="12" spans="1:69" ht="15" customHeight="1">
      <c r="A12" s="245"/>
      <c r="B12" s="14"/>
      <c r="D12" s="1083"/>
      <c r="E12" s="997"/>
      <c r="F12" s="2470"/>
      <c r="G12" s="2470"/>
      <c r="H12" s="2470"/>
      <c r="I12" s="2470"/>
      <c r="J12" s="2470"/>
      <c r="K12" s="2470"/>
      <c r="L12" s="2470"/>
      <c r="M12" s="2470"/>
      <c r="N12" s="2471"/>
      <c r="O12" s="2459"/>
      <c r="P12" s="2457"/>
      <c r="Q12" s="2457"/>
      <c r="R12" s="2457"/>
      <c r="S12" s="2457"/>
      <c r="T12" s="2457"/>
      <c r="U12" s="2460"/>
      <c r="V12" s="1085"/>
      <c r="W12" s="997"/>
      <c r="X12" s="2475" t="s">
        <v>156</v>
      </c>
      <c r="Y12" s="2475"/>
      <c r="Z12" s="2475"/>
      <c r="AA12" s="2475"/>
      <c r="AB12" s="2475"/>
      <c r="AC12" s="2475"/>
      <c r="AD12" s="2476"/>
      <c r="AE12" s="2476"/>
      <c r="AF12" s="2476"/>
      <c r="AG12" s="2476"/>
      <c r="AH12" s="2476"/>
      <c r="AI12" s="997" t="s">
        <v>136</v>
      </c>
      <c r="AJ12" s="2459"/>
      <c r="AK12" s="2457"/>
      <c r="AL12" s="2457"/>
      <c r="AM12" s="2457"/>
      <c r="AN12" s="2457"/>
      <c r="AO12" s="2457"/>
      <c r="AP12" s="2457"/>
      <c r="AQ12" s="2462"/>
      <c r="AR12" s="16"/>
      <c r="AT12" s="12" t="s">
        <v>332</v>
      </c>
      <c r="BG12" s="12" t="s">
        <v>333</v>
      </c>
    </row>
    <row r="13" spans="1:69" ht="15" customHeight="1">
      <c r="A13" s="245"/>
      <c r="B13" s="14"/>
      <c r="D13" s="1083"/>
      <c r="E13" s="997"/>
      <c r="F13" s="2457"/>
      <c r="G13" s="2457"/>
      <c r="H13" s="2457"/>
      <c r="I13" s="2457"/>
      <c r="J13" s="2457"/>
      <c r="K13" s="2457"/>
      <c r="L13" s="2457"/>
      <c r="M13" s="2457"/>
      <c r="N13" s="2458"/>
      <c r="O13" s="2459"/>
      <c r="P13" s="2457"/>
      <c r="Q13" s="2457"/>
      <c r="R13" s="2457"/>
      <c r="S13" s="2457"/>
      <c r="T13" s="2457"/>
      <c r="U13" s="2460"/>
      <c r="V13" s="1085"/>
      <c r="W13" s="997"/>
      <c r="X13" s="2461" t="s">
        <v>1276</v>
      </c>
      <c r="Y13" s="2461"/>
      <c r="Z13" s="2461"/>
      <c r="AA13" s="2461"/>
      <c r="AB13" s="2461"/>
      <c r="AC13" s="2461"/>
      <c r="AD13" s="2461"/>
      <c r="AE13" s="2461"/>
      <c r="AF13" s="2461"/>
      <c r="AG13" s="2461"/>
      <c r="AH13" s="2461"/>
      <c r="AI13" s="2461"/>
      <c r="AJ13" s="2459"/>
      <c r="AK13" s="2457"/>
      <c r="AL13" s="2457"/>
      <c r="AM13" s="2457"/>
      <c r="AN13" s="2457"/>
      <c r="AO13" s="2457"/>
      <c r="AP13" s="2457"/>
      <c r="AQ13" s="2462"/>
      <c r="AR13" s="16"/>
      <c r="AU13" s="12" t="s">
        <v>173</v>
      </c>
      <c r="BH13" s="12" t="s">
        <v>334</v>
      </c>
    </row>
    <row r="14" spans="1:69" ht="15" customHeight="1">
      <c r="A14" s="245"/>
      <c r="B14" s="14"/>
      <c r="D14" s="948"/>
      <c r="E14" s="1087"/>
      <c r="F14" s="2214"/>
      <c r="G14" s="2214"/>
      <c r="H14" s="2214"/>
      <c r="I14" s="2214"/>
      <c r="J14" s="2214"/>
      <c r="K14" s="2214"/>
      <c r="L14" s="2214"/>
      <c r="M14" s="2214"/>
      <c r="N14" s="2463"/>
      <c r="O14" s="2464"/>
      <c r="P14" s="2465"/>
      <c r="Q14" s="2465"/>
      <c r="R14" s="2465"/>
      <c r="S14" s="2465"/>
      <c r="T14" s="2465"/>
      <c r="U14" s="2466"/>
      <c r="V14" s="1049"/>
      <c r="W14" s="949"/>
      <c r="X14" s="1780" t="s">
        <v>158</v>
      </c>
      <c r="Y14" s="1780"/>
      <c r="Z14" s="1780"/>
      <c r="AA14" s="2467"/>
      <c r="AB14" s="2467"/>
      <c r="AC14" s="2467"/>
      <c r="AD14" s="2467"/>
      <c r="AE14" s="2467"/>
      <c r="AF14" s="2467"/>
      <c r="AG14" s="2467"/>
      <c r="AH14" s="2467"/>
      <c r="AI14" s="1087" t="s">
        <v>136</v>
      </c>
      <c r="AJ14" s="2468"/>
      <c r="AK14" s="2467"/>
      <c r="AL14" s="2467"/>
      <c r="AM14" s="2467"/>
      <c r="AN14" s="2467"/>
      <c r="AO14" s="2467"/>
      <c r="AP14" s="2467"/>
      <c r="AQ14" s="2469"/>
      <c r="AR14" s="16"/>
      <c r="AU14" s="2045" t="s">
        <v>174</v>
      </c>
      <c r="AV14" s="2045"/>
      <c r="AW14" s="2045"/>
      <c r="AX14" s="2045"/>
      <c r="AY14" s="2045"/>
      <c r="AZ14" s="2045"/>
      <c r="BA14" s="2045"/>
      <c r="BB14" s="2045"/>
      <c r="BC14" s="2045"/>
      <c r="BD14" s="2045"/>
      <c r="BE14" s="2045"/>
      <c r="BH14" s="2045" t="s">
        <v>335</v>
      </c>
      <c r="BI14" s="2045"/>
      <c r="BJ14" s="2045"/>
      <c r="BK14" s="2045"/>
      <c r="BL14" s="2045"/>
      <c r="BM14" s="2045"/>
      <c r="BN14" s="2045"/>
      <c r="BO14" s="2045"/>
      <c r="BP14" s="2045"/>
      <c r="BQ14" s="2045"/>
    </row>
    <row r="15" spans="1:69" ht="13.5" customHeight="1">
      <c r="A15" s="245"/>
      <c r="B15" s="14"/>
      <c r="D15" s="245"/>
      <c r="E15" s="245"/>
      <c r="F15" s="245"/>
      <c r="G15" s="245"/>
      <c r="H15" s="245"/>
      <c r="I15" s="245"/>
      <c r="J15" s="245"/>
      <c r="K15" s="245"/>
      <c r="L15" s="245"/>
      <c r="M15" s="245"/>
      <c r="N15" s="245"/>
      <c r="O15" s="245"/>
      <c r="P15" s="245"/>
      <c r="Q15" s="245"/>
      <c r="R15" s="245"/>
      <c r="S15" s="245"/>
      <c r="T15" s="245"/>
      <c r="U15" s="245"/>
      <c r="V15" s="245"/>
      <c r="W15" s="245"/>
      <c r="X15" s="245"/>
      <c r="Y15" s="245"/>
      <c r="Z15" s="30"/>
      <c r="AA15" s="30"/>
      <c r="AB15" s="30"/>
      <c r="AC15" s="30"/>
      <c r="AH15" s="11"/>
      <c r="AP15" s="29"/>
      <c r="AR15" s="16"/>
      <c r="AU15" s="2045"/>
      <c r="AV15" s="2045"/>
      <c r="AW15" s="2045"/>
      <c r="AX15" s="2045"/>
      <c r="AY15" s="2045"/>
      <c r="AZ15" s="2045"/>
      <c r="BA15" s="2045"/>
      <c r="BB15" s="2045"/>
      <c r="BC15" s="2045"/>
      <c r="BD15" s="2045"/>
      <c r="BE15" s="2045"/>
      <c r="BH15" s="2045"/>
      <c r="BI15" s="2045"/>
      <c r="BJ15" s="2045"/>
      <c r="BK15" s="2045"/>
      <c r="BL15" s="2045"/>
      <c r="BM15" s="2045"/>
      <c r="BN15" s="2045"/>
      <c r="BO15" s="2045"/>
      <c r="BP15" s="2045"/>
      <c r="BQ15" s="2045"/>
    </row>
    <row r="16" spans="1:69" ht="14.1" customHeight="1">
      <c r="A16" s="245"/>
      <c r="B16" s="1630" t="s">
        <v>462</v>
      </c>
      <c r="C16" s="1651"/>
      <c r="D16" s="1889" t="s">
        <v>1611</v>
      </c>
      <c r="E16" s="1889"/>
      <c r="F16" s="1889"/>
      <c r="G16" s="1889"/>
      <c r="H16" s="1889"/>
      <c r="I16" s="1889"/>
      <c r="J16" s="1889"/>
      <c r="K16" s="1889"/>
      <c r="L16" s="1889"/>
      <c r="M16" s="1889"/>
      <c r="N16" s="1889"/>
      <c r="O16" s="1889"/>
      <c r="P16" s="1889"/>
      <c r="Q16" s="1889"/>
      <c r="R16" s="1889"/>
      <c r="S16" s="1889"/>
      <c r="T16" s="1889"/>
      <c r="U16" s="1889"/>
      <c r="V16" s="1889"/>
      <c r="W16" s="1889"/>
      <c r="X16" s="1889"/>
      <c r="Y16" s="1889"/>
      <c r="Z16" s="1889"/>
      <c r="AA16" s="1889"/>
      <c r="AB16" s="1889"/>
      <c r="AC16" s="1889"/>
      <c r="AD16" s="1889"/>
      <c r="AE16" s="1889"/>
      <c r="AF16" s="1889"/>
      <c r="AG16" s="1889"/>
      <c r="AH16" s="11"/>
      <c r="AI16" s="12"/>
      <c r="AL16" s="12"/>
      <c r="AN16" s="12"/>
      <c r="AO16" s="12"/>
      <c r="AR16" s="190"/>
      <c r="AT16" s="12" t="s">
        <v>331</v>
      </c>
      <c r="AU16" s="954"/>
      <c r="AV16" s="954"/>
      <c r="AW16" s="954"/>
      <c r="AX16" s="954"/>
      <c r="AY16" s="1089"/>
      <c r="AZ16" s="1089"/>
      <c r="BA16" s="954"/>
      <c r="BB16" s="954"/>
      <c r="BC16" s="954"/>
      <c r="BD16" s="954"/>
      <c r="BE16" s="954"/>
      <c r="BF16" s="954"/>
      <c r="BG16" s="954"/>
      <c r="BH16" s="954"/>
      <c r="BI16" s="954"/>
      <c r="BJ16" s="954"/>
      <c r="BK16" s="954"/>
      <c r="BL16" s="954"/>
    </row>
    <row r="17" spans="1:67" ht="14.1" customHeight="1">
      <c r="A17" s="245"/>
      <c r="B17" s="14"/>
      <c r="C17" s="2445" t="s">
        <v>1701</v>
      </c>
      <c r="D17" s="2445"/>
      <c r="E17" s="2445"/>
      <c r="F17" s="2445"/>
      <c r="G17" s="2445"/>
      <c r="H17" s="2445"/>
      <c r="I17" s="2445"/>
      <c r="J17" s="2445"/>
      <c r="K17" s="2445"/>
      <c r="L17" s="2445"/>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1090"/>
      <c r="AI17" s="938"/>
      <c r="AJ17" s="938"/>
      <c r="AK17" s="938"/>
      <c r="AL17" s="938"/>
      <c r="AM17" s="938"/>
      <c r="AN17" s="938"/>
      <c r="AO17" s="938"/>
      <c r="AP17" s="938"/>
      <c r="AQ17" s="938"/>
      <c r="AR17" s="16"/>
      <c r="BE17" s="12" t="s">
        <v>327</v>
      </c>
    </row>
    <row r="18" spans="1:67" ht="14.1" customHeight="1">
      <c r="A18" s="245"/>
      <c r="B18" s="1091"/>
      <c r="C18" s="1645" t="s">
        <v>45</v>
      </c>
      <c r="D18" s="1646"/>
      <c r="E18" s="1646"/>
      <c r="F18" s="1646"/>
      <c r="G18" s="1647"/>
      <c r="H18" s="2088" t="s">
        <v>159</v>
      </c>
      <c r="I18" s="2089"/>
      <c r="J18" s="2090"/>
      <c r="K18" s="1852" t="s">
        <v>46</v>
      </c>
      <c r="L18" s="1853"/>
      <c r="M18" s="1853"/>
      <c r="N18" s="1853"/>
      <c r="O18" s="1853"/>
      <c r="P18" s="1853"/>
      <c r="Q18" s="1853"/>
      <c r="R18" s="1853"/>
      <c r="S18" s="1853"/>
      <c r="T18" s="1853"/>
      <c r="U18" s="1853"/>
      <c r="V18" s="1853"/>
      <c r="W18" s="1853"/>
      <c r="X18" s="1854"/>
      <c r="Y18" s="1991" t="s">
        <v>1575</v>
      </c>
      <c r="Z18" s="1906"/>
      <c r="AA18" s="1992"/>
      <c r="AB18" s="1852" t="s">
        <v>1576</v>
      </c>
      <c r="AC18" s="1853"/>
      <c r="AD18" s="1853"/>
      <c r="AE18" s="1853"/>
      <c r="AF18" s="1853"/>
      <c r="AG18" s="1853"/>
      <c r="AH18" s="1854"/>
      <c r="AI18" s="2014" t="s">
        <v>1554</v>
      </c>
      <c r="AJ18" s="1646"/>
      <c r="AK18" s="1646"/>
      <c r="AL18" s="1646"/>
      <c r="AM18" s="1646"/>
      <c r="AN18" s="1646"/>
      <c r="AO18" s="1646"/>
      <c r="AP18" s="1646"/>
      <c r="AQ18" s="1647"/>
      <c r="AR18" s="16"/>
      <c r="AT18" s="1649" t="s">
        <v>167</v>
      </c>
      <c r="AU18" s="1649"/>
      <c r="AV18" s="1649"/>
      <c r="AW18" s="1649"/>
      <c r="AX18" s="1649"/>
      <c r="AY18" s="1649"/>
      <c r="AZ18" s="1649"/>
      <c r="BA18" s="1649"/>
      <c r="BB18" s="1649"/>
      <c r="BC18" s="1649"/>
      <c r="BD18" s="1038"/>
      <c r="BE18" s="1039"/>
      <c r="BF18" s="1649" t="s">
        <v>167</v>
      </c>
      <c r="BG18" s="1649"/>
      <c r="BH18" s="1649"/>
      <c r="BI18" s="1649"/>
      <c r="BJ18" s="1649"/>
      <c r="BK18" s="1649"/>
      <c r="BL18" s="1649"/>
      <c r="BM18" s="1649"/>
      <c r="BN18" s="1649"/>
      <c r="BO18" s="1649"/>
    </row>
    <row r="19" spans="1:67" ht="14.1" customHeight="1">
      <c r="A19" s="245"/>
      <c r="B19" s="1091"/>
      <c r="C19" s="1884"/>
      <c r="D19" s="1779"/>
      <c r="E19" s="1779"/>
      <c r="F19" s="1779"/>
      <c r="G19" s="1885"/>
      <c r="H19" s="2091"/>
      <c r="I19" s="2092"/>
      <c r="J19" s="2093"/>
      <c r="K19" s="1645" t="s">
        <v>160</v>
      </c>
      <c r="L19" s="2439"/>
      <c r="M19" s="2442" t="s">
        <v>161</v>
      </c>
      <c r="N19" s="2439"/>
      <c r="O19" s="2442" t="s">
        <v>162</v>
      </c>
      <c r="P19" s="2439"/>
      <c r="Q19" s="2442" t="s">
        <v>163</v>
      </c>
      <c r="R19" s="2439"/>
      <c r="S19" s="2442" t="s">
        <v>164</v>
      </c>
      <c r="T19" s="2439"/>
      <c r="U19" s="2442" t="s">
        <v>165</v>
      </c>
      <c r="V19" s="2439"/>
      <c r="W19" s="2442" t="s">
        <v>114</v>
      </c>
      <c r="X19" s="1647"/>
      <c r="Y19" s="1993"/>
      <c r="Z19" s="1994"/>
      <c r="AA19" s="1995"/>
      <c r="AB19" s="2436" t="s">
        <v>1638</v>
      </c>
      <c r="AC19" s="1946"/>
      <c r="AD19" s="2437"/>
      <c r="AE19" s="2452" t="s">
        <v>352</v>
      </c>
      <c r="AF19" s="2453"/>
      <c r="AG19" s="1972" t="s">
        <v>1429</v>
      </c>
      <c r="AH19" s="1866"/>
      <c r="AI19" s="1902"/>
      <c r="AJ19" s="1779"/>
      <c r="AK19" s="1779"/>
      <c r="AL19" s="1779"/>
      <c r="AM19" s="1779"/>
      <c r="AN19" s="1779"/>
      <c r="AO19" s="1779"/>
      <c r="AP19" s="1779"/>
      <c r="AQ19" s="1885"/>
      <c r="AR19" s="16"/>
      <c r="AT19" s="2000" t="s">
        <v>1030</v>
      </c>
      <c r="AU19" s="2001"/>
      <c r="AV19" s="2001"/>
      <c r="AW19" s="2002"/>
      <c r="AX19" s="2181"/>
      <c r="AY19" s="2182"/>
      <c r="AZ19" s="2182"/>
      <c r="BA19" s="1985" t="s">
        <v>170</v>
      </c>
      <c r="BB19" s="1985"/>
      <c r="BC19" s="1986"/>
      <c r="BD19" s="1038"/>
      <c r="BE19" s="1039"/>
      <c r="BF19" s="2000" t="s">
        <v>1030</v>
      </c>
      <c r="BG19" s="2001"/>
      <c r="BH19" s="2001"/>
      <c r="BI19" s="2002"/>
      <c r="BJ19" s="1996">
        <v>173</v>
      </c>
      <c r="BK19" s="1997"/>
      <c r="BL19" s="1997"/>
      <c r="BM19" s="1985" t="s">
        <v>170</v>
      </c>
      <c r="BN19" s="1985"/>
      <c r="BO19" s="1986"/>
    </row>
    <row r="20" spans="1:67" ht="14.1" customHeight="1">
      <c r="A20" s="245"/>
      <c r="B20" s="1091"/>
      <c r="C20" s="1884"/>
      <c r="D20" s="1779"/>
      <c r="E20" s="1779"/>
      <c r="F20" s="1779"/>
      <c r="G20" s="1885"/>
      <c r="H20" s="2091"/>
      <c r="I20" s="2092"/>
      <c r="J20" s="2093"/>
      <c r="K20" s="1884"/>
      <c r="L20" s="2440"/>
      <c r="M20" s="1934"/>
      <c r="N20" s="2440"/>
      <c r="O20" s="1934"/>
      <c r="P20" s="2440"/>
      <c r="Q20" s="1934"/>
      <c r="R20" s="2440"/>
      <c r="S20" s="1934"/>
      <c r="T20" s="2440"/>
      <c r="U20" s="1934"/>
      <c r="V20" s="2440"/>
      <c r="W20" s="1934"/>
      <c r="X20" s="1885"/>
      <c r="Y20" s="1993"/>
      <c r="Z20" s="1994"/>
      <c r="AA20" s="1995"/>
      <c r="AB20" s="2436"/>
      <c r="AC20" s="1946"/>
      <c r="AD20" s="2437"/>
      <c r="AE20" s="2452" t="s">
        <v>109</v>
      </c>
      <c r="AF20" s="2453"/>
      <c r="AG20" s="1779" t="s">
        <v>110</v>
      </c>
      <c r="AH20" s="1885"/>
      <c r="AI20" s="1902"/>
      <c r="AJ20" s="1779"/>
      <c r="AK20" s="1779"/>
      <c r="AL20" s="1779"/>
      <c r="AM20" s="1779"/>
      <c r="AN20" s="1779"/>
      <c r="AO20" s="1779"/>
      <c r="AP20" s="1779"/>
      <c r="AQ20" s="1885"/>
      <c r="AR20" s="16"/>
      <c r="AT20" s="1899"/>
      <c r="AU20" s="1900"/>
      <c r="AV20" s="1900"/>
      <c r="AW20" s="1901"/>
      <c r="AX20" s="2183"/>
      <c r="AY20" s="2184"/>
      <c r="AZ20" s="2184"/>
      <c r="BA20" s="1987"/>
      <c r="BB20" s="1987"/>
      <c r="BC20" s="1988"/>
      <c r="BD20" s="1038"/>
      <c r="BE20" s="1039"/>
      <c r="BF20" s="1899"/>
      <c r="BG20" s="1900"/>
      <c r="BH20" s="1900"/>
      <c r="BI20" s="1901"/>
      <c r="BJ20" s="2021"/>
      <c r="BK20" s="2022"/>
      <c r="BL20" s="2022"/>
      <c r="BM20" s="1987"/>
      <c r="BN20" s="1987"/>
      <c r="BO20" s="1988"/>
    </row>
    <row r="21" spans="1:67" ht="14.1" customHeight="1">
      <c r="A21" s="245"/>
      <c r="B21" s="14"/>
      <c r="C21" s="1648"/>
      <c r="D21" s="1649"/>
      <c r="E21" s="1649"/>
      <c r="F21" s="1649"/>
      <c r="G21" s="1650"/>
      <c r="H21" s="2446"/>
      <c r="I21" s="2447"/>
      <c r="J21" s="2448"/>
      <c r="K21" s="1648"/>
      <c r="L21" s="2441"/>
      <c r="M21" s="1957"/>
      <c r="N21" s="2441"/>
      <c r="O21" s="1957"/>
      <c r="P21" s="2441"/>
      <c r="Q21" s="1957"/>
      <c r="R21" s="2441"/>
      <c r="S21" s="1957"/>
      <c r="T21" s="2441"/>
      <c r="U21" s="1957"/>
      <c r="V21" s="2441"/>
      <c r="W21" s="1957"/>
      <c r="X21" s="1650"/>
      <c r="Y21" s="2449"/>
      <c r="Z21" s="2450"/>
      <c r="AA21" s="2451"/>
      <c r="AB21" s="1899"/>
      <c r="AC21" s="1900"/>
      <c r="AD21" s="2438"/>
      <c r="AE21" s="2454" t="s">
        <v>1602</v>
      </c>
      <c r="AF21" s="2455"/>
      <c r="AG21" s="2456" t="s">
        <v>166</v>
      </c>
      <c r="AH21" s="1867"/>
      <c r="AI21" s="1648"/>
      <c r="AJ21" s="1649"/>
      <c r="AK21" s="1649"/>
      <c r="AL21" s="1649"/>
      <c r="AM21" s="1649"/>
      <c r="AN21" s="1649"/>
      <c r="AO21" s="1649"/>
      <c r="AP21" s="1649"/>
      <c r="AQ21" s="1650"/>
      <c r="AR21" s="16"/>
      <c r="AT21" s="1991" t="s">
        <v>1639</v>
      </c>
      <c r="AU21" s="1906"/>
      <c r="AV21" s="1906"/>
      <c r="AW21" s="1992"/>
      <c r="AX21" s="2424">
        <f>AX28</f>
        <v>0</v>
      </c>
      <c r="AY21" s="2425"/>
      <c r="AZ21" s="2425"/>
      <c r="BA21" s="1985" t="s">
        <v>170</v>
      </c>
      <c r="BB21" s="1985"/>
      <c r="BC21" s="1986"/>
      <c r="BD21" s="1038"/>
      <c r="BE21" s="1039"/>
      <c r="BF21" s="1991" t="s">
        <v>1639</v>
      </c>
      <c r="BG21" s="1906"/>
      <c r="BH21" s="1906"/>
      <c r="BI21" s="1992"/>
      <c r="BJ21" s="2424">
        <f>BJ28</f>
        <v>70</v>
      </c>
      <c r="BK21" s="2425"/>
      <c r="BL21" s="2425"/>
      <c r="BM21" s="1985" t="s">
        <v>170</v>
      </c>
      <c r="BN21" s="1985"/>
      <c r="BO21" s="1986"/>
    </row>
    <row r="22" spans="1:67" ht="12.6" customHeight="1" thickBot="1">
      <c r="A22" s="245"/>
      <c r="B22" s="17"/>
      <c r="C22" s="2428" t="s">
        <v>1603</v>
      </c>
      <c r="D22" s="2429"/>
      <c r="E22" s="2429"/>
      <c r="F22" s="2429"/>
      <c r="G22" s="2430"/>
      <c r="H22" s="2431" t="s">
        <v>143</v>
      </c>
      <c r="I22" s="2432"/>
      <c r="J22" s="2433"/>
      <c r="K22" s="2434">
        <v>0</v>
      </c>
      <c r="L22" s="2435"/>
      <c r="M22" s="2388">
        <v>1</v>
      </c>
      <c r="N22" s="2435"/>
      <c r="O22" s="2388">
        <v>0</v>
      </c>
      <c r="P22" s="2435"/>
      <c r="Q22" s="2388">
        <v>0</v>
      </c>
      <c r="R22" s="2435"/>
      <c r="S22" s="2388">
        <v>0</v>
      </c>
      <c r="T22" s="2435"/>
      <c r="U22" s="2388">
        <v>0</v>
      </c>
      <c r="V22" s="2435"/>
      <c r="W22" s="2388">
        <f>SUM(K22:V22)</f>
        <v>1</v>
      </c>
      <c r="X22" s="2389"/>
      <c r="Y22" s="2390" t="s">
        <v>108</v>
      </c>
      <c r="Z22" s="2391"/>
      <c r="AA22" s="2392"/>
      <c r="AB22" s="2390" t="s">
        <v>108</v>
      </c>
      <c r="AC22" s="2391"/>
      <c r="AD22" s="2393"/>
      <c r="AE22" s="2394" t="s">
        <v>108</v>
      </c>
      <c r="AF22" s="2395"/>
      <c r="AG22" s="2396" t="s">
        <v>169</v>
      </c>
      <c r="AH22" s="2397"/>
      <c r="AI22" s="1092" t="s">
        <v>109</v>
      </c>
      <c r="AJ22" s="2443" t="s">
        <v>972</v>
      </c>
      <c r="AK22" s="2443"/>
      <c r="AL22" s="2443"/>
      <c r="AM22" s="2443"/>
      <c r="AN22" s="2443"/>
      <c r="AO22" s="2443"/>
      <c r="AP22" s="2443"/>
      <c r="AQ22" s="2444"/>
      <c r="AR22" s="16"/>
      <c r="AT22" s="1993"/>
      <c r="AU22" s="1994"/>
      <c r="AV22" s="1994"/>
      <c r="AW22" s="1995"/>
      <c r="AX22" s="2426"/>
      <c r="AY22" s="2427"/>
      <c r="AZ22" s="2427"/>
      <c r="BA22" s="1851"/>
      <c r="BB22" s="1851"/>
      <c r="BC22" s="2030"/>
      <c r="BD22" s="1038"/>
      <c r="BE22" s="1039"/>
      <c r="BF22" s="1993"/>
      <c r="BG22" s="1994"/>
      <c r="BH22" s="1994"/>
      <c r="BI22" s="1995"/>
      <c r="BJ22" s="2426"/>
      <c r="BK22" s="2427"/>
      <c r="BL22" s="2427"/>
      <c r="BM22" s="1851"/>
      <c r="BN22" s="1851"/>
      <c r="BO22" s="2030"/>
    </row>
    <row r="23" spans="1:67" ht="12.6" customHeight="1">
      <c r="A23" s="245"/>
      <c r="B23" s="17"/>
      <c r="C23" s="2402" t="s">
        <v>171</v>
      </c>
      <c r="D23" s="2403"/>
      <c r="E23" s="2403"/>
      <c r="F23" s="2403"/>
      <c r="G23" s="2404"/>
      <c r="H23" s="2408">
        <v>30.6</v>
      </c>
      <c r="I23" s="2409"/>
      <c r="J23" s="2410"/>
      <c r="K23" s="2414"/>
      <c r="L23" s="2415"/>
      <c r="M23" s="2418">
        <v>7</v>
      </c>
      <c r="N23" s="2415"/>
      <c r="O23" s="2418"/>
      <c r="P23" s="2415"/>
      <c r="Q23" s="2418"/>
      <c r="R23" s="2415"/>
      <c r="S23" s="2418"/>
      <c r="T23" s="2415"/>
      <c r="U23" s="2418"/>
      <c r="V23" s="2415"/>
      <c r="W23" s="2420">
        <f>SUM(K23:V24)</f>
        <v>7</v>
      </c>
      <c r="X23" s="2421"/>
      <c r="Y23" s="2370">
        <f>IF(W23=0,"",ROUNDDOWN(K23/3,1)+ROUNDDOWN((M23+O23)/6,1)+ROUNDDOWN(Q23/15,1)+ROUNDDOWN((S23+U23)/25,1))</f>
        <v>1.1000000000000001</v>
      </c>
      <c r="Z23" s="2371"/>
      <c r="AA23" s="2372"/>
      <c r="AB23" s="2376">
        <f>IF(AE24+AG24=0,"",AE24+AG24)</f>
        <v>2.4</v>
      </c>
      <c r="AC23" s="2377"/>
      <c r="AD23" s="2378"/>
      <c r="AE23" s="2382">
        <v>2</v>
      </c>
      <c r="AF23" s="2383"/>
      <c r="AG23" s="2384">
        <v>1</v>
      </c>
      <c r="AH23" s="2385"/>
      <c r="AI23" s="1093" t="s">
        <v>110</v>
      </c>
      <c r="AJ23" s="2386" t="s">
        <v>971</v>
      </c>
      <c r="AK23" s="2386"/>
      <c r="AL23" s="2386"/>
      <c r="AM23" s="2386"/>
      <c r="AN23" s="2386"/>
      <c r="AO23" s="2386"/>
      <c r="AP23" s="2386"/>
      <c r="AQ23" s="2387"/>
      <c r="AR23" s="16"/>
      <c r="AT23" s="1975" t="s">
        <v>166</v>
      </c>
      <c r="AU23" s="1976"/>
      <c r="AV23" s="1976"/>
      <c r="AW23" s="1977"/>
      <c r="AX23" s="2398" t="str">
        <f>IF(ISERROR(AX21/AX19),"",(AX21/AX19))</f>
        <v/>
      </c>
      <c r="AY23" s="2399"/>
      <c r="AZ23" s="2399"/>
      <c r="BA23" s="1981" t="s">
        <v>108</v>
      </c>
      <c r="BB23" s="1981"/>
      <c r="BC23" s="1982"/>
      <c r="BD23" s="1038"/>
      <c r="BE23" s="1039"/>
      <c r="BF23" s="1975" t="s">
        <v>166</v>
      </c>
      <c r="BG23" s="1976"/>
      <c r="BH23" s="1976"/>
      <c r="BI23" s="1977"/>
      <c r="BJ23" s="2398">
        <f>IF(ISERROR(BJ21/BJ19),"",(BJ21/BJ19))</f>
        <v>0.40462427745664742</v>
      </c>
      <c r="BK23" s="2399"/>
      <c r="BL23" s="2399"/>
      <c r="BM23" s="1981" t="s">
        <v>108</v>
      </c>
      <c r="BN23" s="1981"/>
      <c r="BO23" s="1982"/>
    </row>
    <row r="24" spans="1:67" ht="12.6" customHeight="1" thickBot="1">
      <c r="A24" s="245"/>
      <c r="B24" s="14"/>
      <c r="C24" s="2405"/>
      <c r="D24" s="2406"/>
      <c r="E24" s="2406"/>
      <c r="F24" s="2406"/>
      <c r="G24" s="2407"/>
      <c r="H24" s="2411"/>
      <c r="I24" s="2412"/>
      <c r="J24" s="2413"/>
      <c r="K24" s="2416"/>
      <c r="L24" s="2417"/>
      <c r="M24" s="2419"/>
      <c r="N24" s="2417"/>
      <c r="O24" s="2419"/>
      <c r="P24" s="2417"/>
      <c r="Q24" s="2419"/>
      <c r="R24" s="2417"/>
      <c r="S24" s="2419"/>
      <c r="T24" s="2417"/>
      <c r="U24" s="2419"/>
      <c r="V24" s="2417"/>
      <c r="W24" s="2422"/>
      <c r="X24" s="2423"/>
      <c r="Y24" s="2373"/>
      <c r="Z24" s="2374"/>
      <c r="AA24" s="2375"/>
      <c r="AB24" s="2379"/>
      <c r="AC24" s="2380"/>
      <c r="AD24" s="2381"/>
      <c r="AE24" s="2363">
        <v>2</v>
      </c>
      <c r="AF24" s="2364"/>
      <c r="AG24" s="2365">
        <v>0.4</v>
      </c>
      <c r="AH24" s="2366"/>
      <c r="AI24" s="2367" t="s">
        <v>589</v>
      </c>
      <c r="AJ24" s="2368"/>
      <c r="AK24" s="2368"/>
      <c r="AL24" s="2368"/>
      <c r="AM24" s="2368"/>
      <c r="AN24" s="2368"/>
      <c r="AO24" s="2368"/>
      <c r="AP24" s="2368"/>
      <c r="AQ24" s="2369"/>
      <c r="AR24" s="16"/>
      <c r="AT24" s="1978"/>
      <c r="AU24" s="1979"/>
      <c r="AV24" s="1979"/>
      <c r="AW24" s="1980"/>
      <c r="AX24" s="2400"/>
      <c r="AY24" s="2401"/>
      <c r="AZ24" s="2401"/>
      <c r="BA24" s="1983"/>
      <c r="BB24" s="1983"/>
      <c r="BC24" s="1984"/>
      <c r="BD24" s="1038"/>
      <c r="BE24" s="1039"/>
      <c r="BF24" s="1978"/>
      <c r="BG24" s="1979"/>
      <c r="BH24" s="1979"/>
      <c r="BI24" s="1980"/>
      <c r="BJ24" s="2400"/>
      <c r="BK24" s="2401"/>
      <c r="BL24" s="2401"/>
      <c r="BM24" s="1983"/>
      <c r="BN24" s="1983"/>
      <c r="BO24" s="1984"/>
    </row>
    <row r="25" spans="1:67" ht="17.25" customHeight="1" thickTop="1">
      <c r="A25" s="245"/>
      <c r="B25" s="1091"/>
      <c r="C25" s="2344"/>
      <c r="D25" s="2185"/>
      <c r="E25" s="2185"/>
      <c r="F25" s="2185"/>
      <c r="G25" s="2345"/>
      <c r="H25" s="2346"/>
      <c r="I25" s="2347"/>
      <c r="J25" s="2348"/>
      <c r="K25" s="2351">
        <v>0</v>
      </c>
      <c r="L25" s="2352"/>
      <c r="M25" s="2351">
        <v>0</v>
      </c>
      <c r="N25" s="2352"/>
      <c r="O25" s="2351">
        <v>0</v>
      </c>
      <c r="P25" s="2352"/>
      <c r="Q25" s="2351">
        <v>0</v>
      </c>
      <c r="R25" s="2352"/>
      <c r="S25" s="2351">
        <v>0</v>
      </c>
      <c r="T25" s="2352"/>
      <c r="U25" s="2351">
        <v>0</v>
      </c>
      <c r="V25" s="2352"/>
      <c r="W25" s="2248">
        <f>SUM(K25:V25)</f>
        <v>0</v>
      </c>
      <c r="X25" s="2250"/>
      <c r="Y25" s="2353" t="str">
        <f>IF(W26=0,"",ROUNDDOWN(K26/3,1)+ROUNDDOWN((M26+O26)/6,1)+ROUNDDOWN(Q26/15,1)+ROUNDDOWN((S26+U26)/25,1))</f>
        <v/>
      </c>
      <c r="Z25" s="2354"/>
      <c r="AA25" s="2355"/>
      <c r="AB25" s="2226" t="str">
        <f>IF(AE26+AG26=0,"",AE26+AG26)</f>
        <v/>
      </c>
      <c r="AC25" s="2227"/>
      <c r="AD25" s="2228"/>
      <c r="AE25" s="2359"/>
      <c r="AF25" s="2360"/>
      <c r="AG25" s="2234"/>
      <c r="AH25" s="2235"/>
      <c r="AI25" s="1094" t="s">
        <v>109</v>
      </c>
      <c r="AJ25" s="2236"/>
      <c r="AK25" s="2236"/>
      <c r="AL25" s="2236"/>
      <c r="AM25" s="2236"/>
      <c r="AN25" s="2236"/>
      <c r="AO25" s="2236"/>
      <c r="AP25" s="2236"/>
      <c r="AQ25" s="2237"/>
      <c r="AR25" s="16"/>
      <c r="AT25" s="2349" t="s">
        <v>1640</v>
      </c>
      <c r="AU25" s="2349"/>
      <c r="AV25" s="2349"/>
      <c r="AW25" s="2349"/>
      <c r="AX25" s="2349"/>
      <c r="AY25" s="2349"/>
      <c r="AZ25" s="2349"/>
      <c r="BA25" s="2349"/>
      <c r="BB25" s="2349"/>
      <c r="BC25" s="2349"/>
      <c r="BD25" s="1038"/>
      <c r="BE25" s="1039"/>
      <c r="BF25" s="2349" t="s">
        <v>1640</v>
      </c>
      <c r="BG25" s="2349"/>
      <c r="BH25" s="2349"/>
      <c r="BI25" s="2349"/>
      <c r="BJ25" s="2349"/>
      <c r="BK25" s="2349"/>
      <c r="BL25" s="2349"/>
      <c r="BM25" s="2349"/>
      <c r="BN25" s="2349"/>
      <c r="BO25" s="2349"/>
    </row>
    <row r="26" spans="1:67" ht="17.25" customHeight="1">
      <c r="A26" s="245"/>
      <c r="B26" s="14"/>
      <c r="C26" s="2198"/>
      <c r="D26" s="1794"/>
      <c r="E26" s="1794"/>
      <c r="F26" s="1794"/>
      <c r="G26" s="2327"/>
      <c r="H26" s="2328"/>
      <c r="I26" s="2329"/>
      <c r="J26" s="2330"/>
      <c r="K26" s="2337"/>
      <c r="L26" s="2338"/>
      <c r="M26" s="2339"/>
      <c r="N26" s="2338"/>
      <c r="O26" s="2339"/>
      <c r="P26" s="2338"/>
      <c r="Q26" s="2339"/>
      <c r="R26" s="2338"/>
      <c r="S26" s="2339"/>
      <c r="T26" s="2338"/>
      <c r="U26" s="2339"/>
      <c r="V26" s="2338"/>
      <c r="W26" s="2361">
        <f>SUM(K26:V26)</f>
        <v>0</v>
      </c>
      <c r="X26" s="2362"/>
      <c r="Y26" s="2322"/>
      <c r="Z26" s="2323"/>
      <c r="AA26" s="2324"/>
      <c r="AB26" s="2356"/>
      <c r="AC26" s="2357"/>
      <c r="AD26" s="2358"/>
      <c r="AE26" s="2210">
        <v>0</v>
      </c>
      <c r="AF26" s="2211"/>
      <c r="AG26" s="2210">
        <v>0</v>
      </c>
      <c r="AH26" s="2211"/>
      <c r="AI26" s="1095" t="s">
        <v>110</v>
      </c>
      <c r="AJ26" s="2214"/>
      <c r="AK26" s="2214"/>
      <c r="AL26" s="2214"/>
      <c r="AM26" s="2214"/>
      <c r="AN26" s="2214"/>
      <c r="AO26" s="2214"/>
      <c r="AP26" s="2214"/>
      <c r="AQ26" s="2215"/>
      <c r="AR26" s="16"/>
      <c r="AT26" s="2350"/>
      <c r="AU26" s="2350"/>
      <c r="AV26" s="2350"/>
      <c r="AW26" s="2350"/>
      <c r="AX26" s="2350"/>
      <c r="AY26" s="2350"/>
      <c r="AZ26" s="2350"/>
      <c r="BA26" s="2350"/>
      <c r="BB26" s="2350"/>
      <c r="BC26" s="2350"/>
      <c r="BD26" s="1038"/>
      <c r="BE26" s="1039"/>
      <c r="BF26" s="2350"/>
      <c r="BG26" s="2350"/>
      <c r="BH26" s="2350"/>
      <c r="BI26" s="2350"/>
      <c r="BJ26" s="2350"/>
      <c r="BK26" s="2350"/>
      <c r="BL26" s="2350"/>
      <c r="BM26" s="2350"/>
      <c r="BN26" s="2350"/>
      <c r="BO26" s="2350"/>
    </row>
    <row r="27" spans="1:67" ht="17.25" customHeight="1" thickBot="1">
      <c r="A27" s="245"/>
      <c r="B27" s="1091"/>
      <c r="C27" s="2308"/>
      <c r="D27" s="2309"/>
      <c r="E27" s="2309"/>
      <c r="F27" s="2309"/>
      <c r="G27" s="2310"/>
      <c r="H27" s="2314"/>
      <c r="I27" s="2315"/>
      <c r="J27" s="2316"/>
      <c r="K27" s="2320">
        <v>0</v>
      </c>
      <c r="L27" s="2287"/>
      <c r="M27" s="2286">
        <v>0</v>
      </c>
      <c r="N27" s="2287"/>
      <c r="O27" s="2286">
        <v>0</v>
      </c>
      <c r="P27" s="2287"/>
      <c r="Q27" s="2286">
        <v>0</v>
      </c>
      <c r="R27" s="2287"/>
      <c r="S27" s="2286">
        <v>0</v>
      </c>
      <c r="T27" s="2287"/>
      <c r="U27" s="2286">
        <v>0</v>
      </c>
      <c r="V27" s="2287"/>
      <c r="W27" s="2288">
        <f>SUM(K27:V27)</f>
        <v>0</v>
      </c>
      <c r="X27" s="2289"/>
      <c r="Y27" s="2290" t="str">
        <f>IF(W28=0,"",ROUNDDOWN(K28/3,1)+ROUNDDOWN((M28+O28)/6,1)+ROUNDDOWN(Q28/15,1)+ROUNDDOWN((S28+U28)/25,1))</f>
        <v/>
      </c>
      <c r="Z27" s="2291"/>
      <c r="AA27" s="2292"/>
      <c r="AB27" s="2296" t="str">
        <f>IF(AE28+AG28=0,"",AE28+AG28)</f>
        <v/>
      </c>
      <c r="AC27" s="2297"/>
      <c r="AD27" s="2298"/>
      <c r="AE27" s="2302"/>
      <c r="AF27" s="2303"/>
      <c r="AG27" s="2282"/>
      <c r="AH27" s="2283"/>
      <c r="AI27" s="1096" t="s">
        <v>109</v>
      </c>
      <c r="AJ27" s="2284"/>
      <c r="AK27" s="2284"/>
      <c r="AL27" s="2284"/>
      <c r="AM27" s="2284"/>
      <c r="AN27" s="2284"/>
      <c r="AO27" s="2284"/>
      <c r="AP27" s="2284"/>
      <c r="AQ27" s="2285"/>
      <c r="AR27" s="16"/>
      <c r="AT27" s="1852"/>
      <c r="AU27" s="1853"/>
      <c r="AV27" s="1853"/>
      <c r="AW27" s="1854"/>
      <c r="AX27" s="2031" t="s">
        <v>351</v>
      </c>
      <c r="AY27" s="2032"/>
      <c r="AZ27" s="2032"/>
      <c r="BA27" s="2032"/>
      <c r="BB27" s="2032"/>
      <c r="BC27" s="2033"/>
      <c r="BD27" s="1038"/>
      <c r="BE27" s="1039"/>
      <c r="BF27" s="1852"/>
      <c r="BG27" s="1853"/>
      <c r="BH27" s="1853"/>
      <c r="BI27" s="1854"/>
      <c r="BJ27" s="2031" t="s">
        <v>351</v>
      </c>
      <c r="BK27" s="2032"/>
      <c r="BL27" s="2032"/>
      <c r="BM27" s="2032"/>
      <c r="BN27" s="2032"/>
      <c r="BO27" s="2033"/>
    </row>
    <row r="28" spans="1:67" ht="17.25" customHeight="1" thickBot="1">
      <c r="A28" s="245"/>
      <c r="B28" s="14"/>
      <c r="C28" s="2198"/>
      <c r="D28" s="1794"/>
      <c r="E28" s="1794"/>
      <c r="F28" s="1794"/>
      <c r="G28" s="2327"/>
      <c r="H28" s="2328"/>
      <c r="I28" s="2329"/>
      <c r="J28" s="2330"/>
      <c r="K28" s="2337"/>
      <c r="L28" s="2338"/>
      <c r="M28" s="2339"/>
      <c r="N28" s="2338"/>
      <c r="O28" s="2339"/>
      <c r="P28" s="2338"/>
      <c r="Q28" s="2339"/>
      <c r="R28" s="2338"/>
      <c r="S28" s="2339"/>
      <c r="T28" s="2338"/>
      <c r="U28" s="2339"/>
      <c r="V28" s="2338"/>
      <c r="W28" s="2325">
        <f>SUM(K28:V28)</f>
        <v>0</v>
      </c>
      <c r="X28" s="2326"/>
      <c r="Y28" s="2322"/>
      <c r="Z28" s="2323"/>
      <c r="AA28" s="2324"/>
      <c r="AB28" s="2296"/>
      <c r="AC28" s="2297"/>
      <c r="AD28" s="2298"/>
      <c r="AE28" s="2210">
        <v>0</v>
      </c>
      <c r="AF28" s="2211"/>
      <c r="AG28" s="2210">
        <v>0</v>
      </c>
      <c r="AH28" s="2211"/>
      <c r="AI28" s="1095" t="s">
        <v>110</v>
      </c>
      <c r="AJ28" s="2214"/>
      <c r="AK28" s="2214"/>
      <c r="AL28" s="2214"/>
      <c r="AM28" s="2214"/>
      <c r="AN28" s="2214"/>
      <c r="AO28" s="2214"/>
      <c r="AP28" s="2214"/>
      <c r="AQ28" s="2215"/>
      <c r="AR28" s="16"/>
      <c r="AT28" s="2340">
        <f>COUNTA(AX29:AZ33)</f>
        <v>0</v>
      </c>
      <c r="AU28" s="2341"/>
      <c r="AV28" s="2341"/>
      <c r="AW28" s="2341"/>
      <c r="AX28" s="2342">
        <f>SUM(AX29:AZ42)</f>
        <v>0</v>
      </c>
      <c r="AY28" s="2342"/>
      <c r="AZ28" s="2343"/>
      <c r="BA28" s="1043" t="s">
        <v>328</v>
      </c>
      <c r="BB28" s="1044"/>
      <c r="BC28" s="1045"/>
      <c r="BD28" s="1038"/>
      <c r="BE28" s="1039"/>
      <c r="BF28" s="2340">
        <f>COUNTA(BJ29:BL42)</f>
        <v>1</v>
      </c>
      <c r="BG28" s="2341"/>
      <c r="BH28" s="2341"/>
      <c r="BI28" s="2341"/>
      <c r="BJ28" s="2342">
        <f>SUM(BJ29:BL42)</f>
        <v>70</v>
      </c>
      <c r="BK28" s="2342"/>
      <c r="BL28" s="2343"/>
      <c r="BM28" s="1043" t="s">
        <v>328</v>
      </c>
      <c r="BN28" s="1044"/>
      <c r="BO28" s="1045"/>
    </row>
    <row r="29" spans="1:67" ht="17.25" customHeight="1">
      <c r="A29" s="245"/>
      <c r="B29" s="1091"/>
      <c r="C29" s="2308"/>
      <c r="D29" s="2309"/>
      <c r="E29" s="2309"/>
      <c r="F29" s="2309"/>
      <c r="G29" s="2310"/>
      <c r="H29" s="2314"/>
      <c r="I29" s="2315"/>
      <c r="J29" s="2316"/>
      <c r="K29" s="2320">
        <v>0</v>
      </c>
      <c r="L29" s="2287"/>
      <c r="M29" s="2286">
        <v>0</v>
      </c>
      <c r="N29" s="2287"/>
      <c r="O29" s="2286">
        <v>0</v>
      </c>
      <c r="P29" s="2287"/>
      <c r="Q29" s="2286">
        <v>0</v>
      </c>
      <c r="R29" s="2287"/>
      <c r="S29" s="2286">
        <v>0</v>
      </c>
      <c r="T29" s="2287"/>
      <c r="U29" s="2286">
        <v>0</v>
      </c>
      <c r="V29" s="2287"/>
      <c r="W29" s="2288">
        <f>SUM(K29:V29)</f>
        <v>0</v>
      </c>
      <c r="X29" s="2289"/>
      <c r="Y29" s="2290" t="str">
        <f>IF(W30=0,"",ROUNDDOWN(K30/3,1)+ROUNDDOWN((M30+O30)/6,1)+ROUNDDOWN(Q30/15,1)+ROUNDDOWN((S30+U30)/25,1))</f>
        <v/>
      </c>
      <c r="Z29" s="2291"/>
      <c r="AA29" s="2292"/>
      <c r="AB29" s="2296" t="str">
        <f>IF(AE30+AG30=0,"",AE30+AG30)</f>
        <v/>
      </c>
      <c r="AC29" s="2297"/>
      <c r="AD29" s="2298"/>
      <c r="AE29" s="2302"/>
      <c r="AF29" s="2303"/>
      <c r="AG29" s="2282"/>
      <c r="AH29" s="2283"/>
      <c r="AI29" s="1096" t="s">
        <v>109</v>
      </c>
      <c r="AJ29" s="2284"/>
      <c r="AK29" s="2284"/>
      <c r="AL29" s="2284"/>
      <c r="AM29" s="2284"/>
      <c r="AN29" s="2284"/>
      <c r="AO29" s="2284"/>
      <c r="AP29" s="2284"/>
      <c r="AQ29" s="2285"/>
      <c r="AR29" s="16"/>
      <c r="AT29" s="1852">
        <v>1</v>
      </c>
      <c r="AU29" s="1853"/>
      <c r="AV29" s="1853"/>
      <c r="AW29" s="1854"/>
      <c r="AX29" s="2166"/>
      <c r="AY29" s="2167"/>
      <c r="AZ29" s="2167"/>
      <c r="BA29" s="1046" t="s">
        <v>328</v>
      </c>
      <c r="BB29" s="1041"/>
      <c r="BC29" s="408"/>
      <c r="BD29" s="1038"/>
      <c r="BE29" s="1039"/>
      <c r="BF29" s="1852">
        <v>1</v>
      </c>
      <c r="BG29" s="1853"/>
      <c r="BH29" s="1853"/>
      <c r="BI29" s="1854"/>
      <c r="BJ29" s="1855">
        <v>70</v>
      </c>
      <c r="BK29" s="1856"/>
      <c r="BL29" s="1856"/>
      <c r="BM29" s="1046" t="s">
        <v>328</v>
      </c>
      <c r="BN29" s="1041"/>
      <c r="BO29" s="408"/>
    </row>
    <row r="30" spans="1:67" ht="17.25" customHeight="1">
      <c r="A30" s="245"/>
      <c r="B30" s="14"/>
      <c r="C30" s="2198"/>
      <c r="D30" s="1794"/>
      <c r="E30" s="1794"/>
      <c r="F30" s="1794"/>
      <c r="G30" s="2327"/>
      <c r="H30" s="2328"/>
      <c r="I30" s="2329"/>
      <c r="J30" s="2330"/>
      <c r="K30" s="2337"/>
      <c r="L30" s="2338"/>
      <c r="M30" s="2339"/>
      <c r="N30" s="2338"/>
      <c r="O30" s="2304"/>
      <c r="P30" s="2305"/>
      <c r="Q30" s="2304"/>
      <c r="R30" s="2305"/>
      <c r="S30" s="2304"/>
      <c r="T30" s="2305"/>
      <c r="U30" s="2304"/>
      <c r="V30" s="2305"/>
      <c r="W30" s="2325">
        <f t="shared" ref="W30:W39" si="0">SUM(K30:V30)</f>
        <v>0</v>
      </c>
      <c r="X30" s="2326"/>
      <c r="Y30" s="2322"/>
      <c r="Z30" s="2323"/>
      <c r="AA30" s="2324"/>
      <c r="AB30" s="2296"/>
      <c r="AC30" s="2297"/>
      <c r="AD30" s="2298"/>
      <c r="AE30" s="2210">
        <v>0</v>
      </c>
      <c r="AF30" s="2211"/>
      <c r="AG30" s="2212">
        <v>0</v>
      </c>
      <c r="AH30" s="2213"/>
      <c r="AI30" s="1095" t="s">
        <v>110</v>
      </c>
      <c r="AJ30" s="2214"/>
      <c r="AK30" s="2214"/>
      <c r="AL30" s="2214"/>
      <c r="AM30" s="2214"/>
      <c r="AN30" s="2214"/>
      <c r="AO30" s="2214"/>
      <c r="AP30" s="2214"/>
      <c r="AQ30" s="2215"/>
      <c r="AR30" s="16"/>
      <c r="AT30" s="1852">
        <v>2</v>
      </c>
      <c r="AU30" s="1853"/>
      <c r="AV30" s="1853"/>
      <c r="AW30" s="1854"/>
      <c r="AX30" s="2166"/>
      <c r="AY30" s="2167"/>
      <c r="AZ30" s="2167"/>
      <c r="BA30" s="1046" t="s">
        <v>328</v>
      </c>
      <c r="BB30" s="409"/>
      <c r="BC30" s="1048"/>
      <c r="BD30" s="1038"/>
      <c r="BE30" s="1039"/>
      <c r="BF30" s="1852">
        <v>2</v>
      </c>
      <c r="BG30" s="1853"/>
      <c r="BH30" s="1853"/>
      <c r="BI30" s="1854"/>
      <c r="BJ30" s="1855"/>
      <c r="BK30" s="1856"/>
      <c r="BL30" s="1856"/>
      <c r="BM30" s="1046" t="s">
        <v>328</v>
      </c>
      <c r="BN30" s="409"/>
      <c r="BO30" s="1048"/>
    </row>
    <row r="31" spans="1:67" ht="17.25" customHeight="1">
      <c r="A31" s="245"/>
      <c r="B31" s="1091"/>
      <c r="C31" s="2331"/>
      <c r="D31" s="2332"/>
      <c r="E31" s="2332"/>
      <c r="F31" s="2332"/>
      <c r="G31" s="2333"/>
      <c r="H31" s="2314"/>
      <c r="I31" s="2315"/>
      <c r="J31" s="2316"/>
      <c r="K31" s="2320">
        <v>0</v>
      </c>
      <c r="L31" s="2287"/>
      <c r="M31" s="2286">
        <v>0</v>
      </c>
      <c r="N31" s="2287"/>
      <c r="O31" s="2286">
        <v>0</v>
      </c>
      <c r="P31" s="2287"/>
      <c r="Q31" s="2286">
        <v>0</v>
      </c>
      <c r="R31" s="2287"/>
      <c r="S31" s="2286">
        <v>0</v>
      </c>
      <c r="T31" s="2287"/>
      <c r="U31" s="2286">
        <v>0</v>
      </c>
      <c r="V31" s="2287"/>
      <c r="W31" s="2288">
        <f t="shared" si="0"/>
        <v>0</v>
      </c>
      <c r="X31" s="2289"/>
      <c r="Y31" s="2290" t="str">
        <f>IF(W32=0,"",ROUNDDOWN(K32/3,1)+ROUNDDOWN((M32+O32)/6,1)+ROUNDDOWN(Q32/15,1)+ROUNDDOWN((S32+U32)/25,1))</f>
        <v/>
      </c>
      <c r="Z31" s="2291"/>
      <c r="AA31" s="2292"/>
      <c r="AB31" s="2296" t="str">
        <f>IF(AE32+AG32=0,"",AE32+AG32)</f>
        <v/>
      </c>
      <c r="AC31" s="2297"/>
      <c r="AD31" s="2298"/>
      <c r="AE31" s="2302"/>
      <c r="AF31" s="2303"/>
      <c r="AG31" s="2282"/>
      <c r="AH31" s="2283"/>
      <c r="AI31" s="1096" t="s">
        <v>109</v>
      </c>
      <c r="AJ31" s="2284"/>
      <c r="AK31" s="2284"/>
      <c r="AL31" s="2284"/>
      <c r="AM31" s="2284"/>
      <c r="AN31" s="2284"/>
      <c r="AO31" s="2284"/>
      <c r="AP31" s="2284"/>
      <c r="AQ31" s="2285"/>
      <c r="AR31" s="16"/>
      <c r="AT31" s="1852">
        <v>3</v>
      </c>
      <c r="AU31" s="1853"/>
      <c r="AV31" s="1853"/>
      <c r="AW31" s="1854"/>
      <c r="AX31" s="2166"/>
      <c r="AY31" s="2167"/>
      <c r="AZ31" s="2167"/>
      <c r="BA31" s="1046" t="s">
        <v>328</v>
      </c>
      <c r="BB31" s="409"/>
      <c r="BC31" s="1048"/>
      <c r="BD31" s="1038"/>
      <c r="BE31" s="1039"/>
      <c r="BF31" s="1852">
        <v>3</v>
      </c>
      <c r="BG31" s="1853"/>
      <c r="BH31" s="1853"/>
      <c r="BI31" s="1854"/>
      <c r="BJ31" s="1855"/>
      <c r="BK31" s="1856"/>
      <c r="BL31" s="1856"/>
      <c r="BM31" s="1046" t="s">
        <v>328</v>
      </c>
      <c r="BN31" s="409"/>
      <c r="BO31" s="1048"/>
    </row>
    <row r="32" spans="1:67" ht="17.25" customHeight="1">
      <c r="A32" s="245"/>
      <c r="B32" s="14"/>
      <c r="C32" s="2334"/>
      <c r="D32" s="2335"/>
      <c r="E32" s="2335"/>
      <c r="F32" s="2335"/>
      <c r="G32" s="2336"/>
      <c r="H32" s="2328"/>
      <c r="I32" s="2329"/>
      <c r="J32" s="2330"/>
      <c r="K32" s="2321"/>
      <c r="L32" s="2305"/>
      <c r="M32" s="2304"/>
      <c r="N32" s="2305"/>
      <c r="O32" s="2304"/>
      <c r="P32" s="2305"/>
      <c r="Q32" s="2304"/>
      <c r="R32" s="2305"/>
      <c r="S32" s="2304"/>
      <c r="T32" s="2305"/>
      <c r="U32" s="2304"/>
      <c r="V32" s="2305"/>
      <c r="W32" s="2325">
        <f t="shared" si="0"/>
        <v>0</v>
      </c>
      <c r="X32" s="2326"/>
      <c r="Y32" s="2322"/>
      <c r="Z32" s="2323"/>
      <c r="AA32" s="2324"/>
      <c r="AB32" s="2296"/>
      <c r="AC32" s="2297"/>
      <c r="AD32" s="2298"/>
      <c r="AE32" s="2210">
        <v>0</v>
      </c>
      <c r="AF32" s="2211"/>
      <c r="AG32" s="2212">
        <v>0</v>
      </c>
      <c r="AH32" s="2213"/>
      <c r="AI32" s="1095" t="s">
        <v>110</v>
      </c>
      <c r="AJ32" s="2214"/>
      <c r="AK32" s="2214"/>
      <c r="AL32" s="2214"/>
      <c r="AM32" s="2214"/>
      <c r="AN32" s="2214"/>
      <c r="AO32" s="2214"/>
      <c r="AP32" s="2214"/>
      <c r="AQ32" s="2215"/>
      <c r="AR32" s="16"/>
      <c r="AT32" s="1852">
        <v>5</v>
      </c>
      <c r="AU32" s="1853"/>
      <c r="AV32" s="1853"/>
      <c r="AW32" s="1854"/>
      <c r="AX32" s="2166"/>
      <c r="AY32" s="2167"/>
      <c r="AZ32" s="2167"/>
      <c r="BA32" s="1046" t="s">
        <v>328</v>
      </c>
      <c r="BB32" s="409"/>
      <c r="BC32" s="1048"/>
      <c r="BD32" s="1038"/>
      <c r="BE32" s="1039"/>
      <c r="BF32" s="1852">
        <v>5</v>
      </c>
      <c r="BG32" s="1853"/>
      <c r="BH32" s="1853"/>
      <c r="BI32" s="1854"/>
      <c r="BJ32" s="1855"/>
      <c r="BK32" s="1856"/>
      <c r="BL32" s="1856"/>
      <c r="BM32" s="1046" t="s">
        <v>328</v>
      </c>
      <c r="BN32" s="409"/>
      <c r="BO32" s="1048"/>
    </row>
    <row r="33" spans="1:83" ht="17.25" customHeight="1">
      <c r="A33" s="245"/>
      <c r="B33" s="1091"/>
      <c r="C33" s="2308"/>
      <c r="D33" s="2309"/>
      <c r="E33" s="2309"/>
      <c r="F33" s="2309"/>
      <c r="G33" s="2310"/>
      <c r="H33" s="2314"/>
      <c r="I33" s="2315"/>
      <c r="J33" s="2316"/>
      <c r="K33" s="2320">
        <v>0</v>
      </c>
      <c r="L33" s="2287"/>
      <c r="M33" s="2286">
        <v>0</v>
      </c>
      <c r="N33" s="2287"/>
      <c r="O33" s="2286">
        <v>0</v>
      </c>
      <c r="P33" s="2287"/>
      <c r="Q33" s="2286">
        <v>0</v>
      </c>
      <c r="R33" s="2287"/>
      <c r="S33" s="2286">
        <v>0</v>
      </c>
      <c r="T33" s="2287"/>
      <c r="U33" s="2286">
        <v>0</v>
      </c>
      <c r="V33" s="2287"/>
      <c r="W33" s="2288">
        <f t="shared" si="0"/>
        <v>0</v>
      </c>
      <c r="X33" s="2289"/>
      <c r="Y33" s="2290" t="str">
        <f>IF(W34=0,"",ROUNDDOWN(K34/3,1)+ROUNDDOWN((M34+O34)/6,1)+ROUNDDOWN(Q34/15,1)+ROUNDDOWN((S34+U34)/25,1))</f>
        <v/>
      </c>
      <c r="Z33" s="2291"/>
      <c r="AA33" s="2292"/>
      <c r="AB33" s="2296" t="str">
        <f>IF(AE34+AG34=0,"",AE34+AG34)</f>
        <v/>
      </c>
      <c r="AC33" s="2297"/>
      <c r="AD33" s="2298"/>
      <c r="AE33" s="2302"/>
      <c r="AF33" s="2303"/>
      <c r="AG33" s="2282"/>
      <c r="AH33" s="2283"/>
      <c r="AI33" s="1096" t="s">
        <v>109</v>
      </c>
      <c r="AJ33" s="2284"/>
      <c r="AK33" s="2284"/>
      <c r="AL33" s="2284"/>
      <c r="AM33" s="2284"/>
      <c r="AN33" s="2284"/>
      <c r="AO33" s="2284"/>
      <c r="AP33" s="2284"/>
      <c r="AQ33" s="2285"/>
      <c r="AR33" s="16"/>
      <c r="AT33" s="1852">
        <v>6</v>
      </c>
      <c r="AU33" s="1853"/>
      <c r="AV33" s="1853"/>
      <c r="AW33" s="1854"/>
      <c r="AX33" s="2166"/>
      <c r="AY33" s="2167"/>
      <c r="AZ33" s="2167"/>
      <c r="BA33" s="1046" t="s">
        <v>328</v>
      </c>
      <c r="BB33" s="1041"/>
      <c r="BC33" s="408"/>
      <c r="BD33" s="1051"/>
      <c r="BE33" s="1052"/>
      <c r="BF33" s="1852">
        <v>6</v>
      </c>
      <c r="BG33" s="1853"/>
      <c r="BH33" s="1853"/>
      <c r="BI33" s="1854"/>
      <c r="BJ33" s="1855"/>
      <c r="BK33" s="1856"/>
      <c r="BL33" s="1856"/>
      <c r="BM33" s="1046" t="s">
        <v>328</v>
      </c>
      <c r="BN33" s="1041"/>
      <c r="BO33" s="408"/>
    </row>
    <row r="34" spans="1:83" ht="17.25" customHeight="1">
      <c r="A34" s="245"/>
      <c r="B34" s="14"/>
      <c r="C34" s="2198"/>
      <c r="D34" s="1794"/>
      <c r="E34" s="1794"/>
      <c r="F34" s="1794"/>
      <c r="G34" s="2327"/>
      <c r="H34" s="2328"/>
      <c r="I34" s="2329"/>
      <c r="J34" s="2330"/>
      <c r="K34" s="2321"/>
      <c r="L34" s="2305"/>
      <c r="M34" s="2304"/>
      <c r="N34" s="2305"/>
      <c r="O34" s="2304"/>
      <c r="P34" s="2305"/>
      <c r="Q34" s="2304"/>
      <c r="R34" s="2305"/>
      <c r="S34" s="2304"/>
      <c r="T34" s="2305"/>
      <c r="U34" s="2304"/>
      <c r="V34" s="2305"/>
      <c r="W34" s="2325">
        <f t="shared" si="0"/>
        <v>0</v>
      </c>
      <c r="X34" s="2326"/>
      <c r="Y34" s="2322"/>
      <c r="Z34" s="2323"/>
      <c r="AA34" s="2324"/>
      <c r="AB34" s="2296"/>
      <c r="AC34" s="2297"/>
      <c r="AD34" s="2298"/>
      <c r="AE34" s="2210">
        <v>0</v>
      </c>
      <c r="AF34" s="2211"/>
      <c r="AG34" s="2212">
        <v>0</v>
      </c>
      <c r="AH34" s="2213"/>
      <c r="AI34" s="1095" t="s">
        <v>110</v>
      </c>
      <c r="AJ34" s="2214"/>
      <c r="AK34" s="2214"/>
      <c r="AL34" s="2214"/>
      <c r="AM34" s="2214"/>
      <c r="AN34" s="2214"/>
      <c r="AO34" s="2214"/>
      <c r="AP34" s="2214"/>
      <c r="AQ34" s="2215"/>
      <c r="AR34" s="16"/>
      <c r="AT34" s="1852">
        <v>7</v>
      </c>
      <c r="AU34" s="1853"/>
      <c r="AV34" s="1853"/>
      <c r="AW34" s="1854"/>
      <c r="AX34" s="2166"/>
      <c r="AY34" s="2167"/>
      <c r="AZ34" s="2167"/>
      <c r="BA34" s="1046" t="s">
        <v>328</v>
      </c>
      <c r="BB34" s="409"/>
      <c r="BC34" s="1048"/>
      <c r="BD34" s="1038"/>
      <c r="BE34" s="1039"/>
      <c r="BF34" s="1852">
        <v>7</v>
      </c>
      <c r="BG34" s="1853"/>
      <c r="BH34" s="1853"/>
      <c r="BI34" s="1854"/>
      <c r="BJ34" s="1855"/>
      <c r="BK34" s="1856"/>
      <c r="BL34" s="1856"/>
      <c r="BM34" s="1046" t="s">
        <v>328</v>
      </c>
      <c r="BN34" s="409"/>
      <c r="BO34" s="1048"/>
    </row>
    <row r="35" spans="1:83" ht="17.25" customHeight="1">
      <c r="A35" s="245"/>
      <c r="B35" s="1091"/>
      <c r="C35" s="2308"/>
      <c r="D35" s="2309"/>
      <c r="E35" s="2309"/>
      <c r="F35" s="2309"/>
      <c r="G35" s="2310"/>
      <c r="H35" s="2314"/>
      <c r="I35" s="2315"/>
      <c r="J35" s="2316"/>
      <c r="K35" s="2320">
        <v>0</v>
      </c>
      <c r="L35" s="2287"/>
      <c r="M35" s="2286">
        <v>0</v>
      </c>
      <c r="N35" s="2287"/>
      <c r="O35" s="2286">
        <v>0</v>
      </c>
      <c r="P35" s="2287"/>
      <c r="Q35" s="2286">
        <v>0</v>
      </c>
      <c r="R35" s="2287"/>
      <c r="S35" s="2286">
        <v>0</v>
      </c>
      <c r="T35" s="2287"/>
      <c r="U35" s="2286">
        <v>0</v>
      </c>
      <c r="V35" s="2287"/>
      <c r="W35" s="2288">
        <f t="shared" si="0"/>
        <v>0</v>
      </c>
      <c r="X35" s="2289"/>
      <c r="Y35" s="2290" t="str">
        <f>IF(W36=0,"",ROUNDDOWN(K36/3,1)+ROUNDDOWN((M36+O36)/6,1)+ROUNDDOWN(Q36/15,1)+ROUNDDOWN((S36+U36)/25,1))</f>
        <v/>
      </c>
      <c r="Z35" s="2291"/>
      <c r="AA35" s="2292"/>
      <c r="AB35" s="2296" t="str">
        <f>IF(AE36+AG36=0,"",AE36+AG36)</f>
        <v/>
      </c>
      <c r="AC35" s="2297"/>
      <c r="AD35" s="2298"/>
      <c r="AE35" s="2302"/>
      <c r="AF35" s="2303"/>
      <c r="AG35" s="2282"/>
      <c r="AH35" s="2283"/>
      <c r="AI35" s="1096" t="s">
        <v>109</v>
      </c>
      <c r="AJ35" s="2284"/>
      <c r="AK35" s="2284"/>
      <c r="AL35" s="2284"/>
      <c r="AM35" s="2284"/>
      <c r="AN35" s="2284"/>
      <c r="AO35" s="2284"/>
      <c r="AP35" s="2284"/>
      <c r="AQ35" s="2285"/>
      <c r="AR35" s="16"/>
      <c r="AT35" s="1852">
        <v>8</v>
      </c>
      <c r="AU35" s="1853"/>
      <c r="AV35" s="1853"/>
      <c r="AW35" s="1854"/>
      <c r="AX35" s="2166"/>
      <c r="AY35" s="2167"/>
      <c r="AZ35" s="2167"/>
      <c r="BA35" s="1046" t="s">
        <v>328</v>
      </c>
      <c r="BB35" s="409"/>
      <c r="BC35" s="1048"/>
      <c r="BD35" s="410"/>
      <c r="BE35" s="411"/>
      <c r="BF35" s="1852">
        <v>8</v>
      </c>
      <c r="BG35" s="1853"/>
      <c r="BH35" s="1853"/>
      <c r="BI35" s="1854"/>
      <c r="BJ35" s="1855"/>
      <c r="BK35" s="1856"/>
      <c r="BL35" s="1856"/>
      <c r="BM35" s="1046" t="s">
        <v>328</v>
      </c>
      <c r="BN35" s="409"/>
      <c r="BO35" s="1048"/>
    </row>
    <row r="36" spans="1:83" ht="17.25" customHeight="1">
      <c r="A36" s="245"/>
      <c r="B36" s="14"/>
      <c r="C36" s="2198"/>
      <c r="D36" s="1794"/>
      <c r="E36" s="1794"/>
      <c r="F36" s="1794"/>
      <c r="G36" s="2327"/>
      <c r="H36" s="2328"/>
      <c r="I36" s="2329"/>
      <c r="J36" s="2330"/>
      <c r="K36" s="2321"/>
      <c r="L36" s="2305"/>
      <c r="M36" s="2304"/>
      <c r="N36" s="2305"/>
      <c r="O36" s="2304"/>
      <c r="P36" s="2305"/>
      <c r="Q36" s="2304"/>
      <c r="R36" s="2305"/>
      <c r="S36" s="2304"/>
      <c r="T36" s="2305"/>
      <c r="U36" s="2304"/>
      <c r="V36" s="2305"/>
      <c r="W36" s="2325">
        <f t="shared" si="0"/>
        <v>0</v>
      </c>
      <c r="X36" s="2326"/>
      <c r="Y36" s="2322"/>
      <c r="Z36" s="2323"/>
      <c r="AA36" s="2324"/>
      <c r="AB36" s="2296"/>
      <c r="AC36" s="2297"/>
      <c r="AD36" s="2298"/>
      <c r="AE36" s="2210">
        <v>0</v>
      </c>
      <c r="AF36" s="2211"/>
      <c r="AG36" s="2212">
        <v>0</v>
      </c>
      <c r="AH36" s="2213"/>
      <c r="AI36" s="1095" t="s">
        <v>110</v>
      </c>
      <c r="AJ36" s="2214"/>
      <c r="AK36" s="2214"/>
      <c r="AL36" s="2214"/>
      <c r="AM36" s="2214"/>
      <c r="AN36" s="2214"/>
      <c r="AO36" s="2214"/>
      <c r="AP36" s="2214"/>
      <c r="AQ36" s="2215"/>
      <c r="AR36" s="16"/>
      <c r="AT36" s="1852">
        <v>9</v>
      </c>
      <c r="AU36" s="1853"/>
      <c r="AV36" s="1853"/>
      <c r="AW36" s="1854"/>
      <c r="AX36" s="2166"/>
      <c r="AY36" s="2167"/>
      <c r="AZ36" s="2167"/>
      <c r="BA36" s="1046" t="s">
        <v>328</v>
      </c>
      <c r="BB36" s="409"/>
      <c r="BC36" s="1048"/>
      <c r="BD36" s="410"/>
      <c r="BE36" s="411"/>
      <c r="BF36" s="1852">
        <v>9</v>
      </c>
      <c r="BG36" s="1853"/>
      <c r="BH36" s="1853"/>
      <c r="BI36" s="1854"/>
      <c r="BJ36" s="1855"/>
      <c r="BK36" s="1856"/>
      <c r="BL36" s="1856"/>
      <c r="BM36" s="1046" t="s">
        <v>328</v>
      </c>
      <c r="BN36" s="409"/>
      <c r="BO36" s="1048"/>
    </row>
    <row r="37" spans="1:83" ht="17.25" customHeight="1">
      <c r="A37" s="245"/>
      <c r="B37" s="1091"/>
      <c r="C37" s="2308"/>
      <c r="D37" s="2309"/>
      <c r="E37" s="2309"/>
      <c r="F37" s="2309"/>
      <c r="G37" s="2310"/>
      <c r="H37" s="2314"/>
      <c r="I37" s="2315"/>
      <c r="J37" s="2316"/>
      <c r="K37" s="2320">
        <v>0</v>
      </c>
      <c r="L37" s="2287"/>
      <c r="M37" s="2286">
        <v>0</v>
      </c>
      <c r="N37" s="2287"/>
      <c r="O37" s="2286">
        <v>0</v>
      </c>
      <c r="P37" s="2287"/>
      <c r="Q37" s="2286">
        <v>0</v>
      </c>
      <c r="R37" s="2287"/>
      <c r="S37" s="2286">
        <v>0</v>
      </c>
      <c r="T37" s="2287"/>
      <c r="U37" s="2286">
        <v>0</v>
      </c>
      <c r="V37" s="2287"/>
      <c r="W37" s="2288">
        <f t="shared" si="0"/>
        <v>0</v>
      </c>
      <c r="X37" s="2289"/>
      <c r="Y37" s="2290" t="str">
        <f>IF(W38=0,"",ROUNDDOWN(K38/3,1)+ROUNDDOWN((M38+O38)/6,1)+ROUNDDOWN(Q38/15,1)+ROUNDDOWN((S38+U38)/25,1))</f>
        <v/>
      </c>
      <c r="Z37" s="2291"/>
      <c r="AA37" s="2292"/>
      <c r="AB37" s="2296" t="str">
        <f>IF(AE38+AG38=0,"",AE38+AG38)</f>
        <v/>
      </c>
      <c r="AC37" s="2297"/>
      <c r="AD37" s="2298"/>
      <c r="AE37" s="2302"/>
      <c r="AF37" s="2303"/>
      <c r="AG37" s="2282"/>
      <c r="AH37" s="2283"/>
      <c r="AI37" s="1096" t="s">
        <v>109</v>
      </c>
      <c r="AJ37" s="2284"/>
      <c r="AK37" s="2284"/>
      <c r="AL37" s="2284"/>
      <c r="AM37" s="2284"/>
      <c r="AN37" s="2284"/>
      <c r="AO37" s="2284"/>
      <c r="AP37" s="2284"/>
      <c r="AQ37" s="2285"/>
      <c r="AR37" s="16"/>
      <c r="AT37" s="1852">
        <v>10</v>
      </c>
      <c r="AU37" s="1853"/>
      <c r="AV37" s="1853"/>
      <c r="AW37" s="1854"/>
      <c r="AX37" s="2166"/>
      <c r="AY37" s="2167"/>
      <c r="AZ37" s="2167"/>
      <c r="BA37" s="1046" t="s">
        <v>328</v>
      </c>
      <c r="BB37" s="409"/>
      <c r="BC37" s="1048"/>
      <c r="BD37" s="410"/>
      <c r="BE37" s="411"/>
      <c r="BF37" s="1852">
        <v>10</v>
      </c>
      <c r="BG37" s="1853"/>
      <c r="BH37" s="1853"/>
      <c r="BI37" s="1854"/>
      <c r="BJ37" s="1855"/>
      <c r="BK37" s="1856"/>
      <c r="BL37" s="1856"/>
      <c r="BM37" s="1046" t="s">
        <v>328</v>
      </c>
      <c r="BN37" s="409"/>
      <c r="BO37" s="1048"/>
    </row>
    <row r="38" spans="1:83" ht="17.25" customHeight="1" thickBot="1">
      <c r="A38" s="245"/>
      <c r="B38" s="14"/>
      <c r="C38" s="2311"/>
      <c r="D38" s="2312"/>
      <c r="E38" s="2312"/>
      <c r="F38" s="2312"/>
      <c r="G38" s="2313"/>
      <c r="H38" s="2317"/>
      <c r="I38" s="2318"/>
      <c r="J38" s="2319"/>
      <c r="K38" s="2321"/>
      <c r="L38" s="2305"/>
      <c r="M38" s="2304"/>
      <c r="N38" s="2305"/>
      <c r="O38" s="2304"/>
      <c r="P38" s="2305"/>
      <c r="Q38" s="2304"/>
      <c r="R38" s="2305"/>
      <c r="S38" s="2304"/>
      <c r="T38" s="2305"/>
      <c r="U38" s="2304"/>
      <c r="V38" s="2305"/>
      <c r="W38" s="2262">
        <f t="shared" si="0"/>
        <v>0</v>
      </c>
      <c r="X38" s="2264"/>
      <c r="Y38" s="2293"/>
      <c r="Z38" s="2294"/>
      <c r="AA38" s="2295"/>
      <c r="AB38" s="2299"/>
      <c r="AC38" s="2300"/>
      <c r="AD38" s="2301"/>
      <c r="AE38" s="2306">
        <v>0</v>
      </c>
      <c r="AF38" s="2307"/>
      <c r="AG38" s="2280">
        <v>0</v>
      </c>
      <c r="AH38" s="2281"/>
      <c r="AI38" s="1095" t="s">
        <v>110</v>
      </c>
      <c r="AJ38" s="2214"/>
      <c r="AK38" s="2214"/>
      <c r="AL38" s="2214"/>
      <c r="AM38" s="2214"/>
      <c r="AN38" s="2214"/>
      <c r="AO38" s="2214"/>
      <c r="AP38" s="2214"/>
      <c r="AQ38" s="2215"/>
      <c r="AR38" s="16"/>
      <c r="AT38" s="1852">
        <v>11</v>
      </c>
      <c r="AU38" s="1853"/>
      <c r="AV38" s="1853"/>
      <c r="AW38" s="1854"/>
      <c r="AX38" s="2166"/>
      <c r="AY38" s="2167"/>
      <c r="AZ38" s="2167"/>
      <c r="BA38" s="1046" t="s">
        <v>328</v>
      </c>
      <c r="BB38" s="1041"/>
      <c r="BC38" s="408"/>
      <c r="BD38" s="410"/>
      <c r="BE38" s="411"/>
      <c r="BF38" s="1852">
        <v>11</v>
      </c>
      <c r="BG38" s="1853"/>
      <c r="BH38" s="1853"/>
      <c r="BI38" s="1854"/>
      <c r="BJ38" s="1855"/>
      <c r="BK38" s="1856"/>
      <c r="BL38" s="1856"/>
      <c r="BM38" s="1046" t="s">
        <v>328</v>
      </c>
      <c r="BN38" s="1041"/>
      <c r="BO38" s="408"/>
    </row>
    <row r="39" spans="1:83" ht="17.25" customHeight="1" thickTop="1">
      <c r="A39" s="245"/>
      <c r="B39" s="1091"/>
      <c r="C39" s="2267" t="s">
        <v>114</v>
      </c>
      <c r="D39" s="1965"/>
      <c r="E39" s="1965"/>
      <c r="F39" s="1965"/>
      <c r="G39" s="2268"/>
      <c r="H39" s="2272" t="str">
        <f>IF(SUM(H25:J38)=0,"",SUM(H25:J38))</f>
        <v/>
      </c>
      <c r="I39" s="2273"/>
      <c r="J39" s="2274"/>
      <c r="K39" s="2278">
        <f>SUM(K25,K27,K29,K31,K33,K35,K37)</f>
        <v>0</v>
      </c>
      <c r="L39" s="2249"/>
      <c r="M39" s="2248">
        <f>SUM(M25,M27,M29,M31,M33,M35,M37)</f>
        <v>0</v>
      </c>
      <c r="N39" s="2249"/>
      <c r="O39" s="2248">
        <f>SUM(O25,O27,O29,O31,O33,O35,O37)</f>
        <v>0</v>
      </c>
      <c r="P39" s="2249"/>
      <c r="Q39" s="2248">
        <f>SUM(Q25,Q27,Q29,Q31,Q33,Q35,Q37)</f>
        <v>0</v>
      </c>
      <c r="R39" s="2249"/>
      <c r="S39" s="2248">
        <f>SUM(S25,S27,S29,S31,S33,S35,S37)</f>
        <v>0</v>
      </c>
      <c r="T39" s="2249"/>
      <c r="U39" s="2248">
        <f>SUM(U25,U27,U29,U31,U33,U35,U37)</f>
        <v>0</v>
      </c>
      <c r="V39" s="2249"/>
      <c r="W39" s="2248">
        <f t="shared" si="0"/>
        <v>0</v>
      </c>
      <c r="X39" s="2250"/>
      <c r="Y39" s="2251">
        <f>ROUND(SUM(Y25:AA38),0)</f>
        <v>0</v>
      </c>
      <c r="Z39" s="2252"/>
      <c r="AA39" s="2253"/>
      <c r="AB39" s="2226" t="str">
        <f>IF(AE40+AG40=0,"",AE40+AG40)</f>
        <v/>
      </c>
      <c r="AC39" s="2227"/>
      <c r="AD39" s="2228"/>
      <c r="AE39" s="2260">
        <f>SUM(AE25,AE27,AE29,AE31,AE33,AE35,AE37,AE41)</f>
        <v>0</v>
      </c>
      <c r="AF39" s="2261"/>
      <c r="AG39" s="2238">
        <f>SUM(AG25,AG27,AG29,AG31,AG33,AG35,AG37,AG41)</f>
        <v>0</v>
      </c>
      <c r="AH39" s="2239"/>
      <c r="AI39" s="2240"/>
      <c r="AJ39" s="2241"/>
      <c r="AK39" s="2241"/>
      <c r="AL39" s="2241"/>
      <c r="AM39" s="2241"/>
      <c r="AN39" s="2241"/>
      <c r="AO39" s="2241"/>
      <c r="AP39" s="2241"/>
      <c r="AQ39" s="2242"/>
      <c r="AR39" s="16"/>
      <c r="AT39" s="1852">
        <v>12</v>
      </c>
      <c r="AU39" s="1853"/>
      <c r="AV39" s="1853"/>
      <c r="AW39" s="1854"/>
      <c r="AX39" s="2166"/>
      <c r="AY39" s="2167"/>
      <c r="AZ39" s="2167"/>
      <c r="BA39" s="1046" t="s">
        <v>328</v>
      </c>
      <c r="BB39" s="409"/>
      <c r="BC39" s="1048"/>
      <c r="BD39" s="410"/>
      <c r="BE39" s="411"/>
      <c r="BF39" s="1852">
        <v>12</v>
      </c>
      <c r="BG39" s="1853"/>
      <c r="BH39" s="1853"/>
      <c r="BI39" s="1854"/>
      <c r="BJ39" s="1855"/>
      <c r="BK39" s="1856"/>
      <c r="BL39" s="1856"/>
      <c r="BM39" s="1046" t="s">
        <v>328</v>
      </c>
      <c r="BN39" s="409"/>
      <c r="BO39" s="1048"/>
    </row>
    <row r="40" spans="1:83" ht="17.25" customHeight="1" thickBot="1">
      <c r="A40" s="245"/>
      <c r="B40" s="14"/>
      <c r="C40" s="2269"/>
      <c r="D40" s="2270"/>
      <c r="E40" s="2270"/>
      <c r="F40" s="2270"/>
      <c r="G40" s="2271"/>
      <c r="H40" s="2275"/>
      <c r="I40" s="2276"/>
      <c r="J40" s="2277"/>
      <c r="K40" s="2279">
        <f>SUM(K24,K26,K28,K30,K32,K34,K36,K38)</f>
        <v>0</v>
      </c>
      <c r="L40" s="2263"/>
      <c r="M40" s="2262">
        <f>SUM(M24,M26,M28,M30,M32,M34,M36,M38)</f>
        <v>0</v>
      </c>
      <c r="N40" s="2263"/>
      <c r="O40" s="2262">
        <f t="shared" ref="O40" si="1">SUM(O24,O26,O28,O30,O32,O34,O36,O38)</f>
        <v>0</v>
      </c>
      <c r="P40" s="2263"/>
      <c r="Q40" s="2262">
        <f t="shared" ref="Q40" si="2">SUM(Q24,Q26,Q28,Q30,Q32,Q34,Q36,Q38)</f>
        <v>0</v>
      </c>
      <c r="R40" s="2263"/>
      <c r="S40" s="2262">
        <f t="shared" ref="S40" si="3">SUM(S24,S26,S28,S30,S32,S34,S36,S38)</f>
        <v>0</v>
      </c>
      <c r="T40" s="2263"/>
      <c r="U40" s="2262">
        <f t="shared" ref="U40" si="4">SUM(U24,U26,U28,U30,U32,U34,U36,U38)</f>
        <v>0</v>
      </c>
      <c r="V40" s="2263"/>
      <c r="W40" s="2262">
        <f t="shared" ref="W40" si="5">SUM(W24,W26,W28,W30,W32,W34,W36,W38)</f>
        <v>0</v>
      </c>
      <c r="X40" s="2264"/>
      <c r="Y40" s="2254"/>
      <c r="Z40" s="2255"/>
      <c r="AA40" s="2256"/>
      <c r="AB40" s="2257"/>
      <c r="AC40" s="2258"/>
      <c r="AD40" s="2259"/>
      <c r="AE40" s="2265">
        <f>SUM(AE26,AE28,AE30,AE32,AE34,AE36,AE38,AE42)</f>
        <v>0</v>
      </c>
      <c r="AF40" s="2266"/>
      <c r="AG40" s="2246">
        <f>SUM(AG26,AG28,AG30,AG32,AG34,AG36,AG38,AG42)</f>
        <v>0</v>
      </c>
      <c r="AH40" s="2247"/>
      <c r="AI40" s="2243"/>
      <c r="AJ40" s="2244"/>
      <c r="AK40" s="2244"/>
      <c r="AL40" s="2244"/>
      <c r="AM40" s="2244"/>
      <c r="AN40" s="2244"/>
      <c r="AO40" s="2244"/>
      <c r="AP40" s="2244"/>
      <c r="AQ40" s="2245"/>
      <c r="AR40" s="16"/>
      <c r="AT40" s="1852">
        <v>13</v>
      </c>
      <c r="AU40" s="1853"/>
      <c r="AV40" s="1853"/>
      <c r="AW40" s="1854"/>
      <c r="AX40" s="2166"/>
      <c r="AY40" s="2167"/>
      <c r="AZ40" s="2167"/>
      <c r="BA40" s="1046" t="s">
        <v>328</v>
      </c>
      <c r="BB40" s="409"/>
      <c r="BC40" s="1048"/>
      <c r="BD40" s="410"/>
      <c r="BE40" s="411"/>
      <c r="BF40" s="1852">
        <v>13</v>
      </c>
      <c r="BG40" s="1853"/>
      <c r="BH40" s="1853"/>
      <c r="BI40" s="1854"/>
      <c r="BJ40" s="1855"/>
      <c r="BK40" s="1856"/>
      <c r="BL40" s="1856"/>
      <c r="BM40" s="1046" t="s">
        <v>328</v>
      </c>
      <c r="BN40" s="409"/>
      <c r="BO40" s="1048"/>
    </row>
    <row r="41" spans="1:83" ht="17.25" customHeight="1" thickTop="1">
      <c r="A41" s="245"/>
      <c r="B41" s="1091"/>
      <c r="C41" s="2216" t="s">
        <v>1577</v>
      </c>
      <c r="D41" s="2216"/>
      <c r="E41" s="2216"/>
      <c r="F41" s="2216"/>
      <c r="G41" s="2216"/>
      <c r="H41" s="2216"/>
      <c r="I41" s="2216"/>
      <c r="J41" s="2216"/>
      <c r="K41" s="2216"/>
      <c r="L41" s="2216"/>
      <c r="M41" s="2216"/>
      <c r="N41" s="2216"/>
      <c r="O41" s="2216"/>
      <c r="P41" s="2216"/>
      <c r="Q41" s="2216"/>
      <c r="R41" s="2216"/>
      <c r="S41" s="2216"/>
      <c r="T41" s="2216"/>
      <c r="U41" s="2216"/>
      <c r="V41" s="2217"/>
      <c r="W41" s="2220" t="s">
        <v>1578</v>
      </c>
      <c r="X41" s="2221"/>
      <c r="Y41" s="2221"/>
      <c r="Z41" s="2221"/>
      <c r="AA41" s="2222"/>
      <c r="AB41" s="2226" t="str">
        <f>IF(AE42+AG42=0,"",AE42+AG42)</f>
        <v/>
      </c>
      <c r="AC41" s="2227"/>
      <c r="AD41" s="2228"/>
      <c r="AE41" s="2232"/>
      <c r="AF41" s="2233"/>
      <c r="AG41" s="2234"/>
      <c r="AH41" s="2235"/>
      <c r="AI41" s="1097" t="s">
        <v>109</v>
      </c>
      <c r="AJ41" s="2236"/>
      <c r="AK41" s="2236"/>
      <c r="AL41" s="2236"/>
      <c r="AM41" s="2236"/>
      <c r="AN41" s="2236"/>
      <c r="AO41" s="2236"/>
      <c r="AP41" s="2236"/>
      <c r="AQ41" s="2237"/>
      <c r="AR41" s="16"/>
      <c r="AT41" s="1852">
        <v>14</v>
      </c>
      <c r="AU41" s="1853"/>
      <c r="AV41" s="1853"/>
      <c r="AW41" s="1854"/>
      <c r="AX41" s="2166"/>
      <c r="AY41" s="2167"/>
      <c r="AZ41" s="2167"/>
      <c r="BA41" s="1046" t="s">
        <v>328</v>
      </c>
      <c r="BB41" s="409"/>
      <c r="BC41" s="1048"/>
      <c r="BD41" s="410"/>
      <c r="BE41" s="411"/>
      <c r="BF41" s="1852">
        <v>14</v>
      </c>
      <c r="BG41" s="1853"/>
      <c r="BH41" s="1853"/>
      <c r="BI41" s="1854"/>
      <c r="BJ41" s="1855"/>
      <c r="BK41" s="1856"/>
      <c r="BL41" s="1856"/>
      <c r="BM41" s="1046" t="s">
        <v>328</v>
      </c>
      <c r="BN41" s="409"/>
      <c r="BO41" s="1048"/>
    </row>
    <row r="42" spans="1:83" ht="17.25" customHeight="1">
      <c r="A42" s="245"/>
      <c r="B42" s="14"/>
      <c r="C42" s="2218"/>
      <c r="D42" s="2218"/>
      <c r="E42" s="2218"/>
      <c r="F42" s="2218"/>
      <c r="G42" s="2218"/>
      <c r="H42" s="2218"/>
      <c r="I42" s="2218"/>
      <c r="J42" s="2218"/>
      <c r="K42" s="2218"/>
      <c r="L42" s="2218"/>
      <c r="M42" s="2218"/>
      <c r="N42" s="2218"/>
      <c r="O42" s="2218"/>
      <c r="P42" s="2218"/>
      <c r="Q42" s="2218"/>
      <c r="R42" s="2218"/>
      <c r="S42" s="2218"/>
      <c r="T42" s="2218"/>
      <c r="U42" s="2218"/>
      <c r="V42" s="2219"/>
      <c r="W42" s="2223"/>
      <c r="X42" s="2224"/>
      <c r="Y42" s="2224"/>
      <c r="Z42" s="2224"/>
      <c r="AA42" s="2225"/>
      <c r="AB42" s="2229"/>
      <c r="AC42" s="2230"/>
      <c r="AD42" s="2231"/>
      <c r="AE42" s="2210">
        <v>0</v>
      </c>
      <c r="AF42" s="2211"/>
      <c r="AG42" s="2212">
        <v>0</v>
      </c>
      <c r="AH42" s="2213"/>
      <c r="AI42" s="1095" t="s">
        <v>110</v>
      </c>
      <c r="AJ42" s="2214"/>
      <c r="AK42" s="2214"/>
      <c r="AL42" s="2214"/>
      <c r="AM42" s="2214"/>
      <c r="AN42" s="2214"/>
      <c r="AO42" s="2214"/>
      <c r="AP42" s="2214"/>
      <c r="AQ42" s="2215"/>
      <c r="AR42" s="16"/>
      <c r="AT42" s="1852">
        <v>15</v>
      </c>
      <c r="AU42" s="1853"/>
      <c r="AV42" s="1853"/>
      <c r="AW42" s="1854"/>
      <c r="AX42" s="2166"/>
      <c r="AY42" s="2167"/>
      <c r="AZ42" s="2167"/>
      <c r="BA42" s="1046" t="s">
        <v>328</v>
      </c>
      <c r="BB42" s="409"/>
      <c r="BC42" s="1048"/>
      <c r="BD42" s="410"/>
      <c r="BE42" s="411"/>
      <c r="BF42" s="1852">
        <v>15</v>
      </c>
      <c r="BG42" s="1853"/>
      <c r="BH42" s="1853"/>
      <c r="BI42" s="1854"/>
      <c r="BJ42" s="1855"/>
      <c r="BK42" s="1856"/>
      <c r="BL42" s="1856"/>
      <c r="BM42" s="1046" t="s">
        <v>328</v>
      </c>
      <c r="BN42" s="409"/>
      <c r="BO42" s="1048"/>
    </row>
    <row r="43" spans="1:83" ht="17.25" customHeight="1">
      <c r="A43" s="245"/>
      <c r="B43" s="1091"/>
      <c r="C43" s="2208" t="s">
        <v>148</v>
      </c>
      <c r="D43" s="2208"/>
      <c r="E43" s="2208"/>
      <c r="F43" s="2208"/>
      <c r="G43" s="2208"/>
      <c r="H43" s="2208"/>
      <c r="I43" s="2208"/>
      <c r="J43" s="2208"/>
      <c r="K43" s="2208"/>
      <c r="L43" s="2208"/>
      <c r="M43" s="2208"/>
      <c r="N43" s="2208"/>
      <c r="O43" s="2208"/>
      <c r="P43" s="2208"/>
      <c r="Q43" s="2208"/>
      <c r="R43" s="2208"/>
      <c r="S43" s="2208"/>
      <c r="T43" s="2208"/>
      <c r="U43" s="2208"/>
      <c r="V43" s="2208"/>
      <c r="X43" s="172"/>
      <c r="Y43" s="172"/>
      <c r="Z43" s="172"/>
      <c r="AA43" s="172"/>
      <c r="AB43" s="172"/>
      <c r="AC43" s="172"/>
      <c r="AD43" s="172"/>
      <c r="AE43" s="172"/>
      <c r="AF43" s="172"/>
      <c r="AG43" s="880"/>
      <c r="AH43" s="172"/>
      <c r="AI43" s="172"/>
      <c r="AJ43" s="172"/>
      <c r="AK43" s="172"/>
      <c r="AL43" s="172"/>
      <c r="AM43" s="172"/>
      <c r="AN43" s="172"/>
      <c r="AO43" s="172"/>
      <c r="AP43" s="172"/>
      <c r="AQ43" s="172"/>
      <c r="AR43" s="16"/>
      <c r="BD43" s="1038"/>
      <c r="BE43" s="1039"/>
      <c r="BL43" s="298"/>
      <c r="BM43" s="240"/>
      <c r="BN43" s="240"/>
      <c r="BO43" s="240"/>
    </row>
    <row r="44" spans="1:83" ht="14.1" customHeight="1">
      <c r="A44" s="245"/>
      <c r="B44" s="14"/>
      <c r="C44" s="2209" t="s">
        <v>175</v>
      </c>
      <c r="D44" s="2209"/>
      <c r="E44" s="1638" t="s">
        <v>1246</v>
      </c>
      <c r="F44" s="1638"/>
      <c r="G44" s="1638"/>
      <c r="H44" s="1638"/>
      <c r="I44" s="1638"/>
      <c r="J44" s="1638"/>
      <c r="K44" s="1638"/>
      <c r="L44" s="1638"/>
      <c r="M44" s="1638"/>
      <c r="N44" s="1638"/>
      <c r="O44" s="1638"/>
      <c r="P44" s="1638"/>
      <c r="Q44" s="1638"/>
      <c r="R44" s="1638"/>
      <c r="S44" s="1638"/>
      <c r="T44" s="1638"/>
      <c r="U44" s="1638"/>
      <c r="V44" s="1638"/>
      <c r="W44" s="1638"/>
      <c r="X44" s="1638"/>
      <c r="Y44" s="1638"/>
      <c r="Z44" s="1638"/>
      <c r="AA44" s="1638"/>
      <c r="AB44" s="1638"/>
      <c r="AC44" s="1638"/>
      <c r="AD44" s="1638"/>
      <c r="AE44" s="1638"/>
      <c r="AF44" s="1638"/>
      <c r="AG44" s="559"/>
      <c r="AH44" s="253"/>
      <c r="AI44" s="253"/>
      <c r="AJ44" s="253"/>
      <c r="AK44" s="253"/>
      <c r="AL44" s="253"/>
      <c r="AM44" s="253"/>
      <c r="AN44" s="253"/>
      <c r="AO44" s="253"/>
      <c r="AP44" s="253"/>
      <c r="AQ44" s="253"/>
      <c r="AR44" s="16"/>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262"/>
      <c r="BT44" s="262"/>
      <c r="BU44" s="262"/>
      <c r="BV44" s="262"/>
      <c r="BW44" s="262"/>
      <c r="BX44" s="262"/>
      <c r="BY44" s="262"/>
      <c r="BZ44" s="262"/>
      <c r="CA44" s="262"/>
      <c r="CB44" s="262"/>
      <c r="CC44" s="262"/>
      <c r="CD44" s="262"/>
      <c r="CE44" s="262"/>
    </row>
    <row r="45" spans="1:83" ht="14.1" customHeight="1">
      <c r="A45" s="245"/>
      <c r="B45" s="14"/>
      <c r="E45" s="1638"/>
      <c r="F45" s="1638"/>
      <c r="G45" s="1638"/>
      <c r="H45" s="1638"/>
      <c r="I45" s="1638"/>
      <c r="J45" s="1638"/>
      <c r="K45" s="1638"/>
      <c r="L45" s="1638"/>
      <c r="M45" s="1638"/>
      <c r="N45" s="1638"/>
      <c r="O45" s="1638"/>
      <c r="P45" s="1638"/>
      <c r="Q45" s="1638"/>
      <c r="R45" s="1638"/>
      <c r="S45" s="1638"/>
      <c r="T45" s="1638"/>
      <c r="U45" s="1638"/>
      <c r="V45" s="1638"/>
      <c r="W45" s="1638"/>
      <c r="X45" s="1638"/>
      <c r="Y45" s="1638"/>
      <c r="Z45" s="1638"/>
      <c r="AA45" s="1638"/>
      <c r="AB45" s="1638"/>
      <c r="AC45" s="1638"/>
      <c r="AD45" s="1638"/>
      <c r="AE45" s="1638"/>
      <c r="AF45" s="1638"/>
      <c r="AG45" s="438"/>
      <c r="AH45" s="4"/>
      <c r="AI45" s="4"/>
      <c r="AJ45" s="4"/>
      <c r="AK45" s="4"/>
      <c r="AL45" s="4"/>
      <c r="AM45" s="4"/>
      <c r="AN45" s="4"/>
      <c r="AO45" s="4"/>
      <c r="AP45" s="4"/>
      <c r="AQ45" s="4"/>
      <c r="AR45" s="16"/>
      <c r="BP45" s="4"/>
      <c r="BQ45" s="4"/>
      <c r="BR45" s="4"/>
      <c r="BS45" s="4"/>
      <c r="BT45" s="4"/>
      <c r="BU45" s="4"/>
      <c r="BV45" s="4"/>
      <c r="BW45" s="4"/>
      <c r="BX45" s="4"/>
      <c r="BY45" s="4"/>
      <c r="BZ45" s="4"/>
      <c r="CA45" s="4"/>
      <c r="CB45" s="4"/>
      <c r="CC45" s="4"/>
      <c r="CD45" s="4"/>
      <c r="CE45" s="262"/>
    </row>
    <row r="46" spans="1:83" ht="14.1" customHeight="1">
      <c r="A46" s="245"/>
      <c r="B46" s="14"/>
      <c r="C46" s="1640" t="s">
        <v>189</v>
      </c>
      <c r="D46" s="1640"/>
      <c r="E46" s="1638" t="s">
        <v>1702</v>
      </c>
      <c r="F46" s="1638"/>
      <c r="G46" s="1638"/>
      <c r="H46" s="1638"/>
      <c r="I46" s="1638"/>
      <c r="J46" s="1638"/>
      <c r="K46" s="1638"/>
      <c r="L46" s="1638"/>
      <c r="M46" s="1638"/>
      <c r="N46" s="1638"/>
      <c r="O46" s="1638"/>
      <c r="P46" s="1638"/>
      <c r="Q46" s="1638"/>
      <c r="R46" s="1638"/>
      <c r="S46" s="1638"/>
      <c r="T46" s="1638"/>
      <c r="U46" s="1638"/>
      <c r="V46" s="1638"/>
      <c r="W46" s="1638"/>
      <c r="X46" s="1638"/>
      <c r="Y46" s="1638"/>
      <c r="Z46" s="1638"/>
      <c r="AA46" s="1638"/>
      <c r="AB46" s="1638"/>
      <c r="AC46" s="1638"/>
      <c r="AD46" s="1638"/>
      <c r="AE46" s="1638"/>
      <c r="AF46" s="1638"/>
      <c r="AG46" s="881"/>
      <c r="AH46" s="4"/>
      <c r="AI46" s="4"/>
      <c r="AJ46" s="4"/>
      <c r="AK46" s="4"/>
      <c r="AL46" s="4"/>
      <c r="AM46" s="4"/>
      <c r="AN46" s="4"/>
      <c r="AO46" s="4"/>
      <c r="AP46" s="4"/>
      <c r="AQ46" s="4"/>
      <c r="AR46" s="44"/>
      <c r="BX46" s="882"/>
      <c r="BY46" s="882"/>
      <c r="BZ46" s="882"/>
      <c r="CA46" s="882"/>
      <c r="CB46" s="882"/>
      <c r="CC46" s="882"/>
      <c r="CD46" s="882"/>
      <c r="CE46" s="262"/>
    </row>
    <row r="47" spans="1:83" ht="14.1" customHeight="1">
      <c r="A47" s="245"/>
      <c r="B47" s="14"/>
      <c r="E47" s="1638"/>
      <c r="F47" s="1638"/>
      <c r="G47" s="1638"/>
      <c r="H47" s="1638"/>
      <c r="I47" s="1638"/>
      <c r="J47" s="1638"/>
      <c r="K47" s="1638"/>
      <c r="L47" s="1638"/>
      <c r="M47" s="1638"/>
      <c r="N47" s="1638"/>
      <c r="O47" s="1638"/>
      <c r="P47" s="1638"/>
      <c r="Q47" s="1638"/>
      <c r="R47" s="1638"/>
      <c r="S47" s="1638"/>
      <c r="T47" s="1638"/>
      <c r="U47" s="1638"/>
      <c r="V47" s="1638"/>
      <c r="W47" s="1638"/>
      <c r="X47" s="1638"/>
      <c r="Y47" s="1638"/>
      <c r="Z47" s="1638"/>
      <c r="AA47" s="1638"/>
      <c r="AB47" s="1638"/>
      <c r="AC47" s="1638"/>
      <c r="AD47" s="1638"/>
      <c r="AE47" s="1638"/>
      <c r="AF47" s="1638"/>
      <c r="AG47" s="881"/>
      <c r="AH47" s="253"/>
      <c r="AI47" s="253"/>
      <c r="AJ47" s="253"/>
      <c r="AK47" s="253"/>
      <c r="AL47" s="253"/>
      <c r="AM47" s="253"/>
      <c r="AN47" s="253"/>
      <c r="AO47" s="253"/>
      <c r="AP47" s="253"/>
      <c r="AQ47" s="253"/>
      <c r="AR47" s="44"/>
      <c r="BX47" s="882"/>
      <c r="BY47" s="882"/>
      <c r="BZ47" s="882"/>
      <c r="CA47" s="882"/>
      <c r="CB47" s="882"/>
      <c r="CC47" s="882"/>
      <c r="CD47" s="882"/>
      <c r="CE47" s="262"/>
    </row>
    <row r="48" spans="1:83" ht="14.1" customHeight="1">
      <c r="A48" s="245"/>
      <c r="B48" s="14"/>
      <c r="C48" s="1640" t="s">
        <v>176</v>
      </c>
      <c r="D48" s="1640"/>
      <c r="E48" s="1638" t="s">
        <v>1582</v>
      </c>
      <c r="F48" s="1638"/>
      <c r="G48" s="1638"/>
      <c r="H48" s="1638"/>
      <c r="I48" s="1638"/>
      <c r="J48" s="1638"/>
      <c r="K48" s="1638"/>
      <c r="L48" s="1638"/>
      <c r="M48" s="1638"/>
      <c r="N48" s="1638"/>
      <c r="O48" s="1638"/>
      <c r="P48" s="1638"/>
      <c r="Q48" s="1638"/>
      <c r="R48" s="1638"/>
      <c r="S48" s="1638"/>
      <c r="T48" s="1638"/>
      <c r="U48" s="1638"/>
      <c r="V48" s="1638"/>
      <c r="W48" s="1638"/>
      <c r="X48" s="1638"/>
      <c r="Y48" s="1638"/>
      <c r="Z48" s="1638"/>
      <c r="AA48" s="1638"/>
      <c r="AB48" s="1638"/>
      <c r="AC48" s="1638"/>
      <c r="AD48" s="1638"/>
      <c r="AE48" s="1638"/>
      <c r="AF48" s="1638"/>
      <c r="AG48" s="559"/>
      <c r="AH48" s="253"/>
      <c r="AI48" s="253"/>
      <c r="AJ48" s="253"/>
      <c r="AK48" s="253"/>
      <c r="AL48" s="253"/>
      <c r="AM48" s="253"/>
      <c r="AN48" s="253"/>
      <c r="AO48" s="253"/>
      <c r="AP48" s="253"/>
      <c r="AQ48" s="253"/>
      <c r="AR48" s="44"/>
      <c r="BX48" s="262"/>
      <c r="BY48" s="262"/>
      <c r="BZ48" s="262"/>
      <c r="CA48" s="262"/>
      <c r="CB48" s="262"/>
      <c r="CC48" s="262"/>
      <c r="CD48" s="262"/>
      <c r="CE48" s="262"/>
    </row>
    <row r="49" spans="1:83" ht="14.1" customHeight="1">
      <c r="A49" s="245"/>
      <c r="B49" s="14"/>
      <c r="C49" s="883"/>
      <c r="D49" s="883"/>
      <c r="E49" s="1638"/>
      <c r="F49" s="1638"/>
      <c r="G49" s="1638"/>
      <c r="H49" s="1638"/>
      <c r="I49" s="1638"/>
      <c r="J49" s="1638"/>
      <c r="K49" s="1638"/>
      <c r="L49" s="1638"/>
      <c r="M49" s="1638"/>
      <c r="N49" s="1638"/>
      <c r="O49" s="1638"/>
      <c r="P49" s="1638"/>
      <c r="Q49" s="1638"/>
      <c r="R49" s="1638"/>
      <c r="S49" s="1638"/>
      <c r="T49" s="1638"/>
      <c r="U49" s="1638"/>
      <c r="V49" s="1638"/>
      <c r="W49" s="1638"/>
      <c r="X49" s="1638"/>
      <c r="Y49" s="1638"/>
      <c r="Z49" s="1638"/>
      <c r="AA49" s="1638"/>
      <c r="AB49" s="1638"/>
      <c r="AC49" s="1638"/>
      <c r="AD49" s="1638"/>
      <c r="AE49" s="1638"/>
      <c r="AF49" s="1638"/>
      <c r="AG49" s="884"/>
      <c r="AI49" s="12"/>
      <c r="AL49" s="12"/>
      <c r="AN49" s="12"/>
      <c r="AO49" s="12"/>
      <c r="AR49" s="44"/>
      <c r="BX49" s="262"/>
      <c r="BY49" s="262"/>
      <c r="BZ49" s="262"/>
      <c r="CA49" s="262"/>
      <c r="CB49" s="262"/>
      <c r="CC49" s="262"/>
      <c r="CD49" s="262"/>
      <c r="CE49" s="262"/>
    </row>
    <row r="50" spans="1:83" ht="14.1" customHeight="1">
      <c r="A50" s="245"/>
      <c r="B50" s="14"/>
      <c r="D50" s="606"/>
      <c r="E50" s="606"/>
      <c r="F50" s="253"/>
      <c r="G50" s="253"/>
      <c r="H50" s="253"/>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3"/>
      <c r="AG50" s="884"/>
      <c r="AR50" s="44"/>
      <c r="BX50" s="262"/>
      <c r="BY50" s="262"/>
      <c r="BZ50" s="262"/>
      <c r="CA50" s="262"/>
      <c r="CB50" s="262"/>
      <c r="CC50" s="262"/>
      <c r="CD50" s="262"/>
      <c r="CE50" s="262"/>
    </row>
    <row r="51" spans="1:83" ht="14.1" customHeight="1">
      <c r="A51" s="245"/>
      <c r="B51" s="2207" t="s">
        <v>469</v>
      </c>
      <c r="C51" s="1631"/>
      <c r="D51" s="1632" t="s">
        <v>1579</v>
      </c>
      <c r="E51" s="1632"/>
      <c r="F51" s="1632"/>
      <c r="G51" s="1632"/>
      <c r="H51" s="1632"/>
      <c r="I51" s="1632"/>
      <c r="J51" s="1632"/>
      <c r="K51" s="1632"/>
      <c r="L51" s="1632"/>
      <c r="M51" s="1632"/>
      <c r="N51" s="1632"/>
      <c r="O51" s="1632"/>
      <c r="P51" s="1632"/>
      <c r="Q51" s="1632"/>
      <c r="R51" s="1632"/>
      <c r="S51" s="1632"/>
      <c r="T51" s="1632"/>
      <c r="U51" s="1632"/>
      <c r="V51" s="1632"/>
      <c r="W51" s="1632"/>
      <c r="X51" s="1632"/>
      <c r="Y51" s="1632"/>
      <c r="Z51" s="1632"/>
      <c r="AA51" s="1632"/>
      <c r="AB51" s="1632"/>
      <c r="AC51" s="1632"/>
      <c r="AD51" s="1632"/>
      <c r="AE51" s="1632"/>
      <c r="AF51" s="1632"/>
      <c r="AG51" s="884"/>
      <c r="AH51" s="241" t="s">
        <v>124</v>
      </c>
      <c r="AI51" s="1638" t="s">
        <v>1612</v>
      </c>
      <c r="AJ51" s="1638"/>
      <c r="AK51" s="1638"/>
      <c r="AL51" s="1638"/>
      <c r="AM51" s="1638"/>
      <c r="AN51" s="1638"/>
      <c r="AO51" s="1638"/>
      <c r="AP51" s="1638"/>
      <c r="AQ51" s="1638"/>
      <c r="AR51" s="266"/>
      <c r="AT51" s="262"/>
      <c r="BX51" s="262"/>
      <c r="BY51" s="262"/>
      <c r="BZ51" s="262"/>
      <c r="CA51" s="262"/>
      <c r="CB51" s="262"/>
      <c r="CC51" s="262"/>
      <c r="CD51" s="262"/>
      <c r="CE51" s="262"/>
    </row>
    <row r="52" spans="1:83" ht="14.1" customHeight="1">
      <c r="A52" s="245"/>
      <c r="B52" s="14"/>
      <c r="AG52" s="1098"/>
      <c r="AH52" s="241"/>
      <c r="AI52" s="1638"/>
      <c r="AJ52" s="1638"/>
      <c r="AK52" s="1638"/>
      <c r="AL52" s="1638"/>
      <c r="AM52" s="1638"/>
      <c r="AN52" s="1638"/>
      <c r="AO52" s="1638"/>
      <c r="AP52" s="1638"/>
      <c r="AQ52" s="1638"/>
      <c r="AR52" s="266"/>
      <c r="AT52" s="262"/>
      <c r="AU52" s="262"/>
      <c r="AV52" s="262"/>
      <c r="AW52" s="262"/>
      <c r="AX52" s="262"/>
      <c r="AY52" s="262"/>
      <c r="BI52" s="262"/>
      <c r="BJ52" s="262"/>
      <c r="BK52" s="262"/>
      <c r="BL52" s="262"/>
      <c r="BM52" s="262"/>
      <c r="BN52" s="262"/>
      <c r="BO52" s="262"/>
      <c r="BP52" s="262"/>
      <c r="BQ52" s="262"/>
      <c r="BR52" s="262"/>
      <c r="BS52" s="262"/>
      <c r="BT52" s="262"/>
      <c r="BU52" s="262"/>
      <c r="BV52" s="262"/>
      <c r="BW52" s="262"/>
      <c r="BX52" s="262"/>
      <c r="BY52" s="262"/>
      <c r="BZ52" s="262"/>
      <c r="CA52" s="262"/>
      <c r="CB52" s="262"/>
      <c r="CC52" s="262"/>
      <c r="CD52" s="262"/>
      <c r="CE52" s="262"/>
    </row>
    <row r="53" spans="1:83" ht="14.1" customHeight="1">
      <c r="A53" s="245"/>
      <c r="B53" s="14"/>
      <c r="E53" s="246"/>
      <c r="F53" s="240"/>
      <c r="G53" s="240"/>
      <c r="H53" s="240"/>
      <c r="I53" s="240"/>
      <c r="J53" s="240"/>
      <c r="K53" s="240"/>
      <c r="L53" s="240"/>
      <c r="M53" s="240"/>
      <c r="N53" s="240"/>
      <c r="O53" s="240"/>
      <c r="P53" s="240"/>
      <c r="Q53" s="240"/>
      <c r="R53" s="240"/>
      <c r="S53" s="240"/>
      <c r="T53" s="240"/>
      <c r="U53" s="240"/>
      <c r="V53" s="240"/>
      <c r="W53" s="240"/>
      <c r="X53" s="936"/>
      <c r="Y53" s="936"/>
      <c r="Z53" s="936"/>
      <c r="AA53" s="936"/>
      <c r="AB53" s="936"/>
      <c r="AC53" s="936"/>
      <c r="AD53" s="936"/>
      <c r="AE53" s="936"/>
      <c r="AF53" s="936"/>
      <c r="AG53" s="1098"/>
      <c r="AH53" s="241"/>
      <c r="AR53" s="266"/>
      <c r="AT53" s="262"/>
      <c r="AU53" s="262"/>
      <c r="AV53" s="262"/>
      <c r="AW53" s="262"/>
      <c r="AX53" s="262"/>
      <c r="AY53" s="262"/>
      <c r="BI53" s="262"/>
      <c r="BJ53" s="262"/>
      <c r="BK53" s="262"/>
      <c r="BL53" s="262"/>
      <c r="BM53" s="262"/>
      <c r="BN53" s="262"/>
      <c r="BO53" s="262"/>
      <c r="BP53" s="262"/>
      <c r="BQ53" s="262"/>
      <c r="BR53" s="262"/>
      <c r="BS53" s="262"/>
      <c r="BT53" s="262"/>
      <c r="BU53" s="262"/>
      <c r="BV53" s="262"/>
      <c r="BW53" s="262"/>
      <c r="BX53" s="262"/>
      <c r="BY53" s="262"/>
      <c r="BZ53" s="262"/>
      <c r="CA53" s="262"/>
      <c r="CB53" s="262"/>
      <c r="CC53" s="262"/>
      <c r="CD53" s="262"/>
      <c r="CE53" s="262"/>
    </row>
    <row r="54" spans="1:83" ht="14.1" customHeight="1">
      <c r="A54" s="245"/>
      <c r="B54" s="2207" t="s">
        <v>467</v>
      </c>
      <c r="C54" s="1631"/>
      <c r="D54" s="1641" t="s">
        <v>1580</v>
      </c>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5"/>
      <c r="AH54" s="239" t="s">
        <v>124</v>
      </c>
      <c r="AI54" s="1638" t="s">
        <v>1428</v>
      </c>
      <c r="AJ54" s="1638"/>
      <c r="AK54" s="1638"/>
      <c r="AL54" s="1638"/>
      <c r="AM54" s="1638"/>
      <c r="AN54" s="1638"/>
      <c r="AO54" s="1638"/>
      <c r="AP54" s="1638"/>
      <c r="AQ54" s="1638"/>
      <c r="AR54" s="159"/>
      <c r="AS54" s="1099"/>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262"/>
      <c r="BT54" s="262"/>
      <c r="BU54" s="262"/>
      <c r="BV54" s="262"/>
      <c r="BW54" s="262"/>
      <c r="BX54" s="262"/>
      <c r="BY54" s="262"/>
      <c r="BZ54" s="262"/>
      <c r="CA54" s="262"/>
      <c r="CB54" s="262"/>
      <c r="CC54" s="262"/>
      <c r="CD54" s="262"/>
      <c r="CE54" s="262"/>
    </row>
    <row r="55" spans="1:83" ht="14.1" customHeight="1">
      <c r="A55" s="245"/>
      <c r="B55" s="14"/>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5"/>
      <c r="AI55" s="1638"/>
      <c r="AJ55" s="1638"/>
      <c r="AK55" s="1638"/>
      <c r="AL55" s="1638"/>
      <c r="AM55" s="1638"/>
      <c r="AN55" s="1638"/>
      <c r="AO55" s="1638"/>
      <c r="AP55" s="1638"/>
      <c r="AQ55" s="1638"/>
      <c r="AR55" s="159"/>
      <c r="AS55" s="1099"/>
      <c r="AT55" s="262"/>
      <c r="AU55" s="262"/>
      <c r="AV55" s="262"/>
      <c r="AW55" s="262"/>
      <c r="AX55" s="262"/>
      <c r="AY55" s="262"/>
      <c r="AZ55" s="262"/>
      <c r="BA55" s="262"/>
      <c r="BB55" s="262"/>
      <c r="BC55" s="262"/>
      <c r="BD55" s="262"/>
      <c r="BE55" s="262"/>
      <c r="BF55" s="262"/>
      <c r="BG55" s="262"/>
      <c r="BH55" s="262"/>
      <c r="BI55" s="262"/>
      <c r="BJ55" s="262"/>
      <c r="BK55" s="262"/>
      <c r="BL55" s="262"/>
      <c r="BM55" s="262"/>
      <c r="BN55" s="262"/>
      <c r="BO55" s="262"/>
      <c r="BP55" s="262"/>
      <c r="BQ55" s="262"/>
      <c r="BR55" s="262"/>
      <c r="BS55" s="262"/>
      <c r="BT55" s="262"/>
      <c r="BU55" s="262"/>
      <c r="BV55" s="262"/>
      <c r="BW55" s="262"/>
      <c r="BX55" s="262"/>
      <c r="BY55" s="262"/>
      <c r="BZ55" s="262"/>
      <c r="CA55" s="262"/>
      <c r="CB55" s="262"/>
      <c r="CC55" s="262"/>
      <c r="CD55" s="262"/>
      <c r="CE55" s="262"/>
    </row>
    <row r="56" spans="1:83" ht="14.1" customHeight="1">
      <c r="B56" s="17"/>
      <c r="AG56" s="15"/>
      <c r="AI56" s="1638"/>
      <c r="AJ56" s="1638"/>
      <c r="AK56" s="1638"/>
      <c r="AL56" s="1638"/>
      <c r="AM56" s="1638"/>
      <c r="AN56" s="1638"/>
      <c r="AO56" s="1638"/>
      <c r="AP56" s="1638"/>
      <c r="AQ56" s="1638"/>
      <c r="AR56" s="159"/>
      <c r="AT56" s="262"/>
      <c r="AU56" s="262"/>
      <c r="AV56" s="262"/>
      <c r="AW56" s="262"/>
      <c r="AX56" s="262"/>
      <c r="AY56" s="262"/>
      <c r="AZ56" s="262"/>
      <c r="BA56" s="262"/>
      <c r="BB56" s="262"/>
      <c r="BC56" s="262"/>
      <c r="BD56" s="262"/>
      <c r="BE56" s="262"/>
      <c r="BF56" s="262"/>
      <c r="BG56" s="262"/>
      <c r="BH56" s="262"/>
      <c r="BI56" s="262"/>
      <c r="BJ56" s="262"/>
      <c r="BK56" s="262"/>
      <c r="BL56" s="262"/>
      <c r="BM56" s="262"/>
      <c r="BN56" s="262"/>
      <c r="BO56" s="262"/>
      <c r="BP56" s="262"/>
      <c r="BQ56" s="262"/>
      <c r="BR56" s="262"/>
      <c r="BS56" s="262"/>
      <c r="BT56" s="262"/>
      <c r="BU56" s="262"/>
      <c r="BV56" s="262"/>
      <c r="BW56" s="262"/>
      <c r="BX56" s="262"/>
      <c r="BY56" s="262"/>
      <c r="BZ56" s="262"/>
      <c r="CA56" s="262"/>
      <c r="CB56" s="262"/>
      <c r="CC56" s="262"/>
      <c r="CD56" s="262"/>
      <c r="CE56" s="262"/>
    </row>
    <row r="57" spans="1:83" ht="12" customHeight="1">
      <c r="A57" s="16"/>
      <c r="B57" s="17"/>
      <c r="AG57" s="15"/>
      <c r="AI57" s="1638"/>
      <c r="AJ57" s="1638"/>
      <c r="AK57" s="1638"/>
      <c r="AL57" s="1638"/>
      <c r="AM57" s="1638"/>
      <c r="AN57" s="1638"/>
      <c r="AO57" s="1638"/>
      <c r="AP57" s="1638"/>
      <c r="AQ57" s="1638"/>
      <c r="AR57" s="159"/>
      <c r="AT57" s="262"/>
      <c r="AU57" s="262"/>
      <c r="AV57" s="262"/>
      <c r="AW57" s="262"/>
      <c r="AX57" s="262"/>
      <c r="AY57" s="262"/>
      <c r="AZ57" s="262"/>
      <c r="BA57" s="262"/>
      <c r="BB57" s="262"/>
      <c r="BC57" s="262"/>
      <c r="BD57" s="262"/>
      <c r="BE57" s="262"/>
      <c r="BF57" s="262"/>
      <c r="BG57" s="262"/>
      <c r="BH57" s="262"/>
      <c r="BI57" s="262"/>
      <c r="BJ57" s="262"/>
      <c r="BK57" s="262"/>
      <c r="BL57" s="262"/>
      <c r="BM57" s="262"/>
      <c r="BN57" s="262"/>
      <c r="BO57" s="262"/>
      <c r="BP57" s="262"/>
      <c r="BQ57" s="262"/>
      <c r="BR57" s="262"/>
      <c r="BS57" s="262"/>
      <c r="BT57" s="262"/>
      <c r="BU57" s="262"/>
      <c r="BV57" s="262"/>
      <c r="BW57" s="262"/>
      <c r="BX57" s="262"/>
      <c r="BY57" s="262"/>
      <c r="BZ57" s="262"/>
      <c r="CA57" s="262"/>
      <c r="CB57" s="262"/>
      <c r="CC57" s="262"/>
      <c r="CD57" s="262"/>
      <c r="CE57" s="262"/>
    </row>
    <row r="58" spans="1:83" ht="12" customHeight="1" thickBot="1">
      <c r="B58" s="161"/>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162"/>
      <c r="AI58" s="1100"/>
      <c r="AJ58" s="8"/>
      <c r="AK58" s="8"/>
      <c r="AL58" s="1100"/>
      <c r="AM58" s="8"/>
      <c r="AN58" s="603"/>
      <c r="AO58" s="1101"/>
      <c r="AP58" s="8"/>
      <c r="AQ58" s="8"/>
      <c r="AR58" s="607"/>
      <c r="AT58" s="262"/>
      <c r="AU58" s="262"/>
      <c r="AV58" s="262"/>
      <c r="AW58" s="262"/>
      <c r="AX58" s="262"/>
      <c r="AY58" s="262"/>
      <c r="AZ58" s="262"/>
      <c r="BA58" s="262"/>
      <c r="BB58" s="262"/>
      <c r="BC58" s="262"/>
      <c r="BD58" s="262"/>
      <c r="BE58" s="262"/>
      <c r="BF58" s="262"/>
      <c r="BG58" s="262"/>
      <c r="BH58" s="262"/>
      <c r="BI58" s="262"/>
      <c r="BJ58" s="262"/>
      <c r="BK58" s="262"/>
      <c r="BL58" s="262"/>
      <c r="BM58" s="262"/>
      <c r="BN58" s="262"/>
      <c r="BO58" s="262"/>
      <c r="BP58" s="262"/>
      <c r="BQ58" s="262"/>
      <c r="BR58" s="262"/>
      <c r="BS58" s="262"/>
      <c r="BT58" s="262"/>
      <c r="BU58" s="262"/>
      <c r="BV58" s="262"/>
      <c r="BW58" s="262"/>
      <c r="BX58" s="262"/>
      <c r="BY58" s="262"/>
      <c r="BZ58" s="262"/>
      <c r="CA58" s="262"/>
      <c r="CB58" s="262"/>
      <c r="CC58" s="262"/>
      <c r="CD58" s="262"/>
      <c r="CE58" s="262"/>
    </row>
    <row r="59" spans="1:83" ht="12" customHeight="1">
      <c r="AT59" s="262"/>
      <c r="AU59" s="262"/>
      <c r="AV59" s="262"/>
      <c r="AW59" s="262"/>
      <c r="AX59" s="262"/>
      <c r="AY59" s="262"/>
      <c r="AZ59" s="262"/>
      <c r="BA59" s="262"/>
      <c r="BB59" s="262"/>
      <c r="BC59" s="262"/>
      <c r="BD59" s="262"/>
      <c r="BE59" s="262"/>
      <c r="BF59" s="262"/>
      <c r="BG59" s="262"/>
      <c r="BH59" s="262"/>
      <c r="BI59" s="262"/>
      <c r="BJ59" s="262"/>
      <c r="BK59" s="262"/>
      <c r="BL59" s="262"/>
      <c r="BM59" s="262"/>
      <c r="BN59" s="262"/>
      <c r="BO59" s="262"/>
      <c r="BP59" s="262"/>
      <c r="BQ59" s="262"/>
      <c r="BR59" s="262"/>
      <c r="BS59" s="262"/>
      <c r="BT59" s="262"/>
      <c r="BU59" s="262"/>
      <c r="BV59" s="262"/>
      <c r="BW59" s="262"/>
      <c r="BX59" s="262"/>
      <c r="BY59" s="262"/>
      <c r="BZ59" s="262"/>
      <c r="CA59" s="262"/>
      <c r="CB59" s="262"/>
      <c r="CC59" s="262"/>
      <c r="CD59" s="262"/>
      <c r="CE59" s="262"/>
    </row>
    <row r="60" spans="1:83" ht="6.95" customHeight="1">
      <c r="AI60" s="12"/>
      <c r="AL60" s="12"/>
      <c r="AT60" s="262"/>
      <c r="AU60" s="262"/>
      <c r="AV60" s="262"/>
      <c r="AW60" s="262"/>
      <c r="AX60" s="262"/>
      <c r="AY60" s="262"/>
      <c r="AZ60" s="262"/>
      <c r="BA60" s="262"/>
      <c r="BB60" s="262"/>
      <c r="BC60" s="262"/>
      <c r="BD60" s="262"/>
      <c r="BE60" s="262"/>
      <c r="BF60" s="262"/>
      <c r="BG60" s="262"/>
      <c r="BH60" s="262"/>
      <c r="BI60" s="262"/>
      <c r="BJ60" s="262"/>
      <c r="BK60" s="262"/>
      <c r="BL60" s="262"/>
      <c r="BM60" s="262"/>
      <c r="BN60" s="262"/>
      <c r="BO60" s="262"/>
      <c r="BP60" s="262"/>
      <c r="BQ60" s="262"/>
      <c r="BR60" s="262"/>
      <c r="BS60" s="262"/>
      <c r="BT60" s="262"/>
      <c r="BU60" s="262"/>
      <c r="BV60" s="262"/>
      <c r="BW60" s="262"/>
      <c r="BX60" s="262"/>
      <c r="BY60" s="262"/>
      <c r="BZ60" s="262"/>
      <c r="CA60" s="262"/>
      <c r="CB60" s="262"/>
      <c r="CC60" s="262"/>
      <c r="CD60" s="262"/>
      <c r="CE60" s="262"/>
    </row>
    <row r="61" spans="1:83" ht="14.1" customHeight="1">
      <c r="AI61" s="12"/>
      <c r="AL61" s="12"/>
      <c r="AT61" s="262"/>
      <c r="AU61" s="262"/>
      <c r="AV61" s="262"/>
      <c r="AW61" s="262"/>
      <c r="AX61" s="262"/>
      <c r="AY61" s="262"/>
      <c r="AZ61" s="262"/>
      <c r="BA61" s="262"/>
      <c r="BB61" s="262"/>
      <c r="BC61" s="262"/>
      <c r="BD61" s="262"/>
      <c r="BE61" s="262"/>
      <c r="BF61" s="262"/>
      <c r="BG61" s="262"/>
      <c r="BH61" s="262"/>
      <c r="BI61" s="262"/>
      <c r="BJ61" s="262"/>
      <c r="BK61" s="262"/>
      <c r="BL61" s="262"/>
      <c r="BM61" s="262"/>
      <c r="BN61" s="262"/>
      <c r="BO61" s="262"/>
      <c r="BP61" s="262"/>
      <c r="BQ61" s="262"/>
      <c r="BR61" s="262"/>
      <c r="BS61" s="262"/>
      <c r="BT61" s="262"/>
      <c r="BU61" s="262"/>
      <c r="BV61" s="262"/>
      <c r="BW61" s="262"/>
      <c r="BX61" s="262"/>
      <c r="BY61" s="262"/>
      <c r="BZ61" s="262"/>
      <c r="CA61" s="262"/>
      <c r="CB61" s="262"/>
      <c r="CC61" s="262"/>
      <c r="CD61" s="262"/>
      <c r="CE61" s="262"/>
    </row>
    <row r="62" spans="1:83" ht="14.1" customHeight="1">
      <c r="AI62" s="12"/>
      <c r="AL62" s="12"/>
      <c r="AT62" s="262"/>
      <c r="AU62" s="262"/>
      <c r="AV62" s="262"/>
      <c r="AW62" s="262"/>
      <c r="AX62" s="262"/>
      <c r="AY62" s="262"/>
      <c r="AZ62" s="262"/>
      <c r="BA62" s="262"/>
      <c r="BB62" s="262"/>
      <c r="BC62" s="262"/>
      <c r="BD62" s="262"/>
      <c r="BE62" s="262"/>
      <c r="BF62" s="262"/>
      <c r="BG62" s="262"/>
      <c r="BH62" s="262"/>
      <c r="BI62" s="262"/>
      <c r="BJ62" s="262"/>
      <c r="BK62" s="262"/>
      <c r="BL62" s="262"/>
      <c r="BM62" s="262"/>
      <c r="BN62" s="262"/>
      <c r="BO62" s="262"/>
      <c r="BP62" s="262"/>
      <c r="BQ62" s="262"/>
      <c r="BR62" s="262"/>
      <c r="BS62" s="262"/>
      <c r="BT62" s="262"/>
      <c r="BU62" s="262"/>
      <c r="BV62" s="262"/>
      <c r="BW62" s="262"/>
      <c r="BX62" s="262"/>
      <c r="BY62" s="262"/>
      <c r="BZ62" s="262"/>
      <c r="CA62" s="262"/>
      <c r="CB62" s="262"/>
      <c r="CC62" s="262"/>
      <c r="CD62" s="262"/>
      <c r="CE62" s="262"/>
    </row>
    <row r="63" spans="1:83" ht="14.1" customHeight="1">
      <c r="AI63" s="12"/>
      <c r="AL63" s="12"/>
    </row>
    <row r="64" spans="1:83" ht="14.1" customHeight="1">
      <c r="AI64" s="12"/>
      <c r="AL64" s="12"/>
    </row>
    <row r="65" spans="35:38" ht="14.1" customHeight="1">
      <c r="AI65" s="12"/>
      <c r="AL65" s="12"/>
    </row>
    <row r="66" spans="35:38" ht="14.1" customHeight="1">
      <c r="AI66" s="12"/>
      <c r="AL66" s="12"/>
    </row>
    <row r="67" spans="35:38" ht="14.1" customHeight="1">
      <c r="AI67" s="12"/>
      <c r="AL67" s="12"/>
    </row>
    <row r="68" spans="35:38" ht="14.1" customHeight="1">
      <c r="AI68" s="12"/>
      <c r="AL68" s="12"/>
    </row>
    <row r="69" spans="35:38">
      <c r="AI69" s="12"/>
      <c r="AL69" s="12"/>
    </row>
  </sheetData>
  <sheetProtection algorithmName="SHA-512" hashValue="bVbJc88wt+bATcSwEorRpQyKC3a8sYCZuSZ1tEEKg3/tpaKU2/ea6GLcqX93jK0FIZe+YYCUe/705YtxxyDoFw==" saltValue="OZHQpt8ek83yUmsSyFcWUg==" spinCount="100000" sheet="1" formatCells="0" formatColumns="0" formatRows="0"/>
  <mergeCells count="395">
    <mergeCell ref="AT6:BO8"/>
    <mergeCell ref="D7:AF7"/>
    <mergeCell ref="D8:N8"/>
    <mergeCell ref="O8:U8"/>
    <mergeCell ref="V8:AI8"/>
    <mergeCell ref="AJ8:AQ8"/>
    <mergeCell ref="A1:AR1"/>
    <mergeCell ref="B3:AG3"/>
    <mergeCell ref="AH3:AR3"/>
    <mergeCell ref="B4:C4"/>
    <mergeCell ref="D4:AF5"/>
    <mergeCell ref="AT5:BO5"/>
    <mergeCell ref="F9:N9"/>
    <mergeCell ref="O9:U9"/>
    <mergeCell ref="X9:AI9"/>
    <mergeCell ref="AJ9:AQ9"/>
    <mergeCell ref="F10:K10"/>
    <mergeCell ref="L10:M10"/>
    <mergeCell ref="O10:U10"/>
    <mergeCell ref="X10:AC10"/>
    <mergeCell ref="AD10:AH10"/>
    <mergeCell ref="AJ10:AQ10"/>
    <mergeCell ref="F11:N11"/>
    <mergeCell ref="O11:U11"/>
    <mergeCell ref="X11:AI11"/>
    <mergeCell ref="AJ11:AQ11"/>
    <mergeCell ref="F12:N12"/>
    <mergeCell ref="O12:U12"/>
    <mergeCell ref="X12:AC12"/>
    <mergeCell ref="AD12:AH12"/>
    <mergeCell ref="AJ12:AQ12"/>
    <mergeCell ref="F13:N13"/>
    <mergeCell ref="O13:U13"/>
    <mergeCell ref="X13:AI13"/>
    <mergeCell ref="AJ13:AQ13"/>
    <mergeCell ref="F14:N14"/>
    <mergeCell ref="O14:U14"/>
    <mergeCell ref="X14:Z14"/>
    <mergeCell ref="AA14:AH14"/>
    <mergeCell ref="AJ14:AQ14"/>
    <mergeCell ref="AU14:BE15"/>
    <mergeCell ref="BH14:BQ15"/>
    <mergeCell ref="B16:C16"/>
    <mergeCell ref="D16:AG16"/>
    <mergeCell ref="C17:AG17"/>
    <mergeCell ref="C18:G21"/>
    <mergeCell ref="H18:J21"/>
    <mergeCell ref="K18:X18"/>
    <mergeCell ref="Y18:AA21"/>
    <mergeCell ref="AB18:AH18"/>
    <mergeCell ref="BF19:BI20"/>
    <mergeCell ref="BJ19:BL20"/>
    <mergeCell ref="BM19:BO20"/>
    <mergeCell ref="AE20:AF20"/>
    <mergeCell ref="AG20:AH20"/>
    <mergeCell ref="AE21:AF21"/>
    <mergeCell ref="AG21:AH21"/>
    <mergeCell ref="AT21:AW22"/>
    <mergeCell ref="AX21:AZ22"/>
    <mergeCell ref="BA21:BC22"/>
    <mergeCell ref="AE19:AF19"/>
    <mergeCell ref="AG19:AH19"/>
    <mergeCell ref="AT19:AW20"/>
    <mergeCell ref="AX19:AZ20"/>
    <mergeCell ref="BA19:BC20"/>
    <mergeCell ref="AI18:AQ21"/>
    <mergeCell ref="AT18:BC18"/>
    <mergeCell ref="BF18:BO18"/>
    <mergeCell ref="BF21:BI22"/>
    <mergeCell ref="BJ21:BL22"/>
    <mergeCell ref="BM21:BO22"/>
    <mergeCell ref="C22:G22"/>
    <mergeCell ref="H22:J22"/>
    <mergeCell ref="K22:L22"/>
    <mergeCell ref="M22:N22"/>
    <mergeCell ref="O22:P22"/>
    <mergeCell ref="Q22:R22"/>
    <mergeCell ref="S22:T22"/>
    <mergeCell ref="AB19:AD21"/>
    <mergeCell ref="K19:L21"/>
    <mergeCell ref="M19:N21"/>
    <mergeCell ref="O19:P21"/>
    <mergeCell ref="Q19:R21"/>
    <mergeCell ref="S19:T21"/>
    <mergeCell ref="U19:V21"/>
    <mergeCell ref="W19:X21"/>
    <mergeCell ref="AJ22:AQ22"/>
    <mergeCell ref="U22:V22"/>
    <mergeCell ref="C23:G24"/>
    <mergeCell ref="H23:J24"/>
    <mergeCell ref="K23:L24"/>
    <mergeCell ref="M23:N24"/>
    <mergeCell ref="O23:P24"/>
    <mergeCell ref="Q23:R24"/>
    <mergeCell ref="S23:T24"/>
    <mergeCell ref="U23:V24"/>
    <mergeCell ref="W23:X24"/>
    <mergeCell ref="W22:X22"/>
    <mergeCell ref="Y22:AA22"/>
    <mergeCell ref="AB22:AD22"/>
    <mergeCell ref="AE22:AF22"/>
    <mergeCell ref="AG22:AH22"/>
    <mergeCell ref="AX23:AZ24"/>
    <mergeCell ref="BA23:BC24"/>
    <mergeCell ref="BF23:BI24"/>
    <mergeCell ref="BJ23:BL24"/>
    <mergeCell ref="BM23:BO24"/>
    <mergeCell ref="AE24:AF24"/>
    <mergeCell ref="AG24:AH24"/>
    <mergeCell ref="AI24:AQ24"/>
    <mergeCell ref="Y23:AA24"/>
    <mergeCell ref="AB23:AD24"/>
    <mergeCell ref="AE23:AF23"/>
    <mergeCell ref="AG23:AH23"/>
    <mergeCell ref="AJ23:AQ23"/>
    <mergeCell ref="AT23:AW24"/>
    <mergeCell ref="AG25:AH25"/>
    <mergeCell ref="AJ25:AQ25"/>
    <mergeCell ref="AT25:BC26"/>
    <mergeCell ref="BF25:BO26"/>
    <mergeCell ref="K26:L26"/>
    <mergeCell ref="M26:N26"/>
    <mergeCell ref="O26:P26"/>
    <mergeCell ref="Q26:R26"/>
    <mergeCell ref="S26:T26"/>
    <mergeCell ref="U26:V26"/>
    <mergeCell ref="S25:T25"/>
    <mergeCell ref="U25:V25"/>
    <mergeCell ref="W25:X25"/>
    <mergeCell ref="Y25:AA26"/>
    <mergeCell ref="AB25:AD26"/>
    <mergeCell ref="AE25:AF25"/>
    <mergeCell ref="W26:X26"/>
    <mergeCell ref="AE26:AF26"/>
    <mergeCell ref="K25:L25"/>
    <mergeCell ref="M25:N25"/>
    <mergeCell ref="O25:P25"/>
    <mergeCell ref="Q25:R25"/>
    <mergeCell ref="AG26:AH26"/>
    <mergeCell ref="AJ26:AQ26"/>
    <mergeCell ref="C27:G28"/>
    <mergeCell ref="H27:J28"/>
    <mergeCell ref="K27:L27"/>
    <mergeCell ref="M27:N27"/>
    <mergeCell ref="O27:P27"/>
    <mergeCell ref="Q27:R27"/>
    <mergeCell ref="S27:T27"/>
    <mergeCell ref="U27:V27"/>
    <mergeCell ref="C25:G26"/>
    <mergeCell ref="H25:J26"/>
    <mergeCell ref="AT27:AW27"/>
    <mergeCell ref="AX27:BC27"/>
    <mergeCell ref="BF27:BI27"/>
    <mergeCell ref="BJ27:BO27"/>
    <mergeCell ref="K28:L28"/>
    <mergeCell ref="M28:N28"/>
    <mergeCell ref="O28:P28"/>
    <mergeCell ref="Q28:R28"/>
    <mergeCell ref="S28:T28"/>
    <mergeCell ref="U28:V28"/>
    <mergeCell ref="W27:X27"/>
    <mergeCell ref="Y27:AA28"/>
    <mergeCell ref="AB27:AD28"/>
    <mergeCell ref="AE27:AF27"/>
    <mergeCell ref="AG27:AH27"/>
    <mergeCell ref="AJ27:AQ27"/>
    <mergeCell ref="W28:X28"/>
    <mergeCell ref="AE28:AF28"/>
    <mergeCell ref="AG28:AH28"/>
    <mergeCell ref="AJ28:AQ28"/>
    <mergeCell ref="AT28:AW28"/>
    <mergeCell ref="AX28:AZ28"/>
    <mergeCell ref="BF28:BI28"/>
    <mergeCell ref="BJ28:BL28"/>
    <mergeCell ref="C29:G30"/>
    <mergeCell ref="H29:J30"/>
    <mergeCell ref="K29:L29"/>
    <mergeCell ref="M29:N29"/>
    <mergeCell ref="O29:P29"/>
    <mergeCell ref="Q29:R29"/>
    <mergeCell ref="AG29:AH29"/>
    <mergeCell ref="AJ29:AQ29"/>
    <mergeCell ref="AT29:AW29"/>
    <mergeCell ref="K30:L30"/>
    <mergeCell ref="M30:N30"/>
    <mergeCell ref="O30:P30"/>
    <mergeCell ref="Q30:R30"/>
    <mergeCell ref="AX29:AZ29"/>
    <mergeCell ref="BF29:BI29"/>
    <mergeCell ref="BJ29:BL29"/>
    <mergeCell ref="S29:T29"/>
    <mergeCell ref="U29:V29"/>
    <mergeCell ref="W29:X29"/>
    <mergeCell ref="Y29:AA30"/>
    <mergeCell ref="AB29:AD30"/>
    <mergeCell ref="AE29:AF29"/>
    <mergeCell ref="W30:X30"/>
    <mergeCell ref="AE30:AF30"/>
    <mergeCell ref="AG30:AH30"/>
    <mergeCell ref="AJ30:AQ30"/>
    <mergeCell ref="AT30:AW30"/>
    <mergeCell ref="AX30:AZ30"/>
    <mergeCell ref="BF30:BI30"/>
    <mergeCell ref="BJ30:BL30"/>
    <mergeCell ref="S30:T30"/>
    <mergeCell ref="U30:V30"/>
    <mergeCell ref="C31:G32"/>
    <mergeCell ref="H31:J32"/>
    <mergeCell ref="K31:L31"/>
    <mergeCell ref="M31:N31"/>
    <mergeCell ref="O31:P31"/>
    <mergeCell ref="Q31:R31"/>
    <mergeCell ref="K32:L32"/>
    <mergeCell ref="M32:N32"/>
    <mergeCell ref="O32:P32"/>
    <mergeCell ref="Q32:R32"/>
    <mergeCell ref="S31:T31"/>
    <mergeCell ref="U31:V31"/>
    <mergeCell ref="W31:X31"/>
    <mergeCell ref="Y31:AA32"/>
    <mergeCell ref="AB31:AD32"/>
    <mergeCell ref="AE31:AF31"/>
    <mergeCell ref="S32:T32"/>
    <mergeCell ref="U32:V32"/>
    <mergeCell ref="W32:X32"/>
    <mergeCell ref="AE32:AF32"/>
    <mergeCell ref="AG32:AH32"/>
    <mergeCell ref="AJ32:AQ32"/>
    <mergeCell ref="AT32:AW32"/>
    <mergeCell ref="AX32:AZ32"/>
    <mergeCell ref="BF32:BI32"/>
    <mergeCell ref="BJ32:BL32"/>
    <mergeCell ref="AG31:AH31"/>
    <mergeCell ref="AJ31:AQ31"/>
    <mergeCell ref="AT31:AW31"/>
    <mergeCell ref="AX31:AZ31"/>
    <mergeCell ref="BF31:BI31"/>
    <mergeCell ref="BJ31:BL31"/>
    <mergeCell ref="C33:G34"/>
    <mergeCell ref="H33:J34"/>
    <mergeCell ref="K33:L33"/>
    <mergeCell ref="M33:N33"/>
    <mergeCell ref="O33:P33"/>
    <mergeCell ref="Q33:R33"/>
    <mergeCell ref="K34:L34"/>
    <mergeCell ref="M34:N34"/>
    <mergeCell ref="O34:P34"/>
    <mergeCell ref="Q34:R34"/>
    <mergeCell ref="S33:T33"/>
    <mergeCell ref="U33:V33"/>
    <mergeCell ref="W33:X33"/>
    <mergeCell ref="Y33:AA34"/>
    <mergeCell ref="AB33:AD34"/>
    <mergeCell ref="AE33:AF33"/>
    <mergeCell ref="S34:T34"/>
    <mergeCell ref="U34:V34"/>
    <mergeCell ref="W34:X34"/>
    <mergeCell ref="AE34:AF34"/>
    <mergeCell ref="AG34:AH34"/>
    <mergeCell ref="AJ34:AQ34"/>
    <mergeCell ref="AT34:AW34"/>
    <mergeCell ref="AX34:AZ34"/>
    <mergeCell ref="BF34:BI34"/>
    <mergeCell ref="BJ34:BL34"/>
    <mergeCell ref="AG33:AH33"/>
    <mergeCell ref="AJ33:AQ33"/>
    <mergeCell ref="AT33:AW33"/>
    <mergeCell ref="AX33:AZ33"/>
    <mergeCell ref="BF33:BI33"/>
    <mergeCell ref="BJ33:BL33"/>
    <mergeCell ref="C35:G36"/>
    <mergeCell ref="H35:J36"/>
    <mergeCell ref="K35:L35"/>
    <mergeCell ref="M35:N35"/>
    <mergeCell ref="O35:P35"/>
    <mergeCell ref="Q35:R35"/>
    <mergeCell ref="K36:L36"/>
    <mergeCell ref="M36:N36"/>
    <mergeCell ref="O36:P36"/>
    <mergeCell ref="Q36:R36"/>
    <mergeCell ref="S35:T35"/>
    <mergeCell ref="U35:V35"/>
    <mergeCell ref="W35:X35"/>
    <mergeCell ref="Y35:AA36"/>
    <mergeCell ref="AB35:AD36"/>
    <mergeCell ref="AE35:AF35"/>
    <mergeCell ref="S36:T36"/>
    <mergeCell ref="U36:V36"/>
    <mergeCell ref="W36:X36"/>
    <mergeCell ref="AE36:AF36"/>
    <mergeCell ref="AG36:AH36"/>
    <mergeCell ref="AJ36:AQ36"/>
    <mergeCell ref="AT36:AW36"/>
    <mergeCell ref="AX36:AZ36"/>
    <mergeCell ref="BF36:BI36"/>
    <mergeCell ref="BJ36:BL36"/>
    <mergeCell ref="AG35:AH35"/>
    <mergeCell ref="AJ35:AQ35"/>
    <mergeCell ref="AT35:AW35"/>
    <mergeCell ref="AX35:AZ35"/>
    <mergeCell ref="BF35:BI35"/>
    <mergeCell ref="BJ35:BL35"/>
    <mergeCell ref="C37:G38"/>
    <mergeCell ref="H37:J38"/>
    <mergeCell ref="K37:L37"/>
    <mergeCell ref="M37:N37"/>
    <mergeCell ref="O37:P37"/>
    <mergeCell ref="Q37:R37"/>
    <mergeCell ref="K38:L38"/>
    <mergeCell ref="M38:N38"/>
    <mergeCell ref="O38:P38"/>
    <mergeCell ref="Q38:R38"/>
    <mergeCell ref="S37:T37"/>
    <mergeCell ref="U37:V37"/>
    <mergeCell ref="W37:X37"/>
    <mergeCell ref="Y37:AA38"/>
    <mergeCell ref="AB37:AD38"/>
    <mergeCell ref="AE37:AF37"/>
    <mergeCell ref="S38:T38"/>
    <mergeCell ref="U38:V38"/>
    <mergeCell ref="W38:X38"/>
    <mergeCell ref="AE38:AF38"/>
    <mergeCell ref="AG38:AH38"/>
    <mergeCell ref="AJ38:AQ38"/>
    <mergeCell ref="AT38:AW38"/>
    <mergeCell ref="AX38:AZ38"/>
    <mergeCell ref="BF38:BI38"/>
    <mergeCell ref="BJ38:BL38"/>
    <mergeCell ref="AG37:AH37"/>
    <mergeCell ref="AJ37:AQ37"/>
    <mergeCell ref="AT37:AW37"/>
    <mergeCell ref="AX37:AZ37"/>
    <mergeCell ref="BF37:BI37"/>
    <mergeCell ref="BJ37:BL37"/>
    <mergeCell ref="C39:G40"/>
    <mergeCell ref="H39:J40"/>
    <mergeCell ref="K39:L39"/>
    <mergeCell ref="M39:N39"/>
    <mergeCell ref="O39:P39"/>
    <mergeCell ref="Q39:R39"/>
    <mergeCell ref="K40:L40"/>
    <mergeCell ref="M40:N40"/>
    <mergeCell ref="O40:P40"/>
    <mergeCell ref="Q40:R40"/>
    <mergeCell ref="S39:T39"/>
    <mergeCell ref="U39:V39"/>
    <mergeCell ref="W39:X39"/>
    <mergeCell ref="Y39:AA40"/>
    <mergeCell ref="AB39:AD40"/>
    <mergeCell ref="AE39:AF39"/>
    <mergeCell ref="S40:T40"/>
    <mergeCell ref="U40:V40"/>
    <mergeCell ref="W40:X40"/>
    <mergeCell ref="AE40:AF40"/>
    <mergeCell ref="AG39:AH39"/>
    <mergeCell ref="AI39:AQ40"/>
    <mergeCell ref="AT39:AW39"/>
    <mergeCell ref="AX39:AZ39"/>
    <mergeCell ref="BF39:BI39"/>
    <mergeCell ref="BJ39:BL39"/>
    <mergeCell ref="AG40:AH40"/>
    <mergeCell ref="AT40:AW40"/>
    <mergeCell ref="AX40:AZ40"/>
    <mergeCell ref="BF40:BI40"/>
    <mergeCell ref="C41:V42"/>
    <mergeCell ref="W41:AA42"/>
    <mergeCell ref="AB41:AD42"/>
    <mergeCell ref="AE41:AF41"/>
    <mergeCell ref="AG41:AH41"/>
    <mergeCell ref="AJ41:AQ41"/>
    <mergeCell ref="AT41:AW41"/>
    <mergeCell ref="AX41:AZ41"/>
    <mergeCell ref="BF41:BI41"/>
    <mergeCell ref="BJ41:BL41"/>
    <mergeCell ref="AE42:AF42"/>
    <mergeCell ref="AG42:AH42"/>
    <mergeCell ref="AJ42:AQ42"/>
    <mergeCell ref="AT42:AW42"/>
    <mergeCell ref="AX42:AZ42"/>
    <mergeCell ref="BF42:BI42"/>
    <mergeCell ref="BJ42:BL42"/>
    <mergeCell ref="BJ40:BL40"/>
    <mergeCell ref="B51:C51"/>
    <mergeCell ref="D51:AF51"/>
    <mergeCell ref="AI51:AQ52"/>
    <mergeCell ref="B54:C54"/>
    <mergeCell ref="D54:AF55"/>
    <mergeCell ref="AI54:AQ57"/>
    <mergeCell ref="C43:V43"/>
    <mergeCell ref="C44:D44"/>
    <mergeCell ref="E44:AF45"/>
    <mergeCell ref="C46:D46"/>
    <mergeCell ref="E46:AF47"/>
    <mergeCell ref="C48:D48"/>
    <mergeCell ref="E48:AF49"/>
  </mergeCells>
  <phoneticPr fontId="4"/>
  <conditionalFormatting sqref="C25 H25 AE25:AE38 AG25:AG38 C27 H27 C29 H29 C31 H31 C33 H33 C35 H35 C37 H37">
    <cfRule type="cellIs" dxfId="340" priority="6" operator="equal">
      <formula>0</formula>
    </cfRule>
  </conditionalFormatting>
  <conditionalFormatting sqref="F11:N14">
    <cfRule type="containsBlanks" dxfId="339" priority="5">
      <formula>LEN(TRIM(F11))=0</formula>
    </cfRule>
  </conditionalFormatting>
  <conditionalFormatting sqref="K25:K38 M25:M38 O25:O38 Q25:Q38 S25:S38 U25:U38">
    <cfRule type="cellIs" dxfId="338" priority="1" operator="equal">
      <formula>0</formula>
    </cfRule>
  </conditionalFormatting>
  <conditionalFormatting sqref="L10:M10">
    <cfRule type="containsBlanks" dxfId="337" priority="12">
      <formula>LEN(TRIM(L10))=0</formula>
    </cfRule>
  </conditionalFormatting>
  <conditionalFormatting sqref="O9:O14 AJ9:AQ14">
    <cfRule type="containsBlanks" dxfId="336" priority="10">
      <formula>LEN(TRIM(O9))=0</formula>
    </cfRule>
  </conditionalFormatting>
  <conditionalFormatting sqref="AA14:AH14">
    <cfRule type="containsBlanks" dxfId="335" priority="8">
      <formula>LEN(TRIM(AA14))=0</formula>
    </cfRule>
  </conditionalFormatting>
  <conditionalFormatting sqref="AD10:AH10 AD12:AH12">
    <cfRule type="containsBlanks" dxfId="334" priority="9">
      <formula>LEN(TRIM(AD10))=0</formula>
    </cfRule>
  </conditionalFormatting>
  <conditionalFormatting sqref="AE41:AE42 AG41:AG42 AJ41:AQ42">
    <cfRule type="cellIs" dxfId="333" priority="7" operator="equal">
      <formula>0</formula>
    </cfRule>
  </conditionalFormatting>
  <conditionalFormatting sqref="AJ25:AJ28 AJ29:AQ38">
    <cfRule type="cellIs" dxfId="332" priority="11" operator="equal">
      <formula>0</formula>
    </cfRule>
  </conditionalFormatting>
  <dataValidations count="3">
    <dataValidation type="list" allowBlank="1" showInputMessage="1" showErrorMessage="1" sqref="AD12:AH12" xr:uid="{EE69356C-B0D2-4860-9768-4CBF0B7F8473}">
      <formula1>"病児対応型,病後児対応型,,体調不良児対応型,訪問型"</formula1>
    </dataValidation>
    <dataValidation type="list" allowBlank="1" showInputMessage="1" showErrorMessage="1" sqref="AD10:AH10" xr:uid="{EAEAAF69-4551-4213-87E3-62403AA120EB}">
      <formula1>"一般型,余裕活用型"</formula1>
    </dataValidation>
    <dataValidation type="list" allowBlank="1" showInputMessage="1" showErrorMessage="1" sqref="L10" xr:uid="{E2CB66A6-2818-44E1-B187-3DDBBE037039}">
      <formula1>"配置,兼務,嘱託"</formula1>
    </dataValidation>
  </dataValidations>
  <printOptions horizontalCentered="1"/>
  <pageMargins left="0.70866141732283472" right="0.23622047244094491" top="0.39370078740157483" bottom="0.23622047244094491"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89921" r:id="rId4" name="Check Box 3">
              <controlPr defaultSize="0" autoFill="0" autoLine="0" autoPict="0">
                <anchor moveWithCells="1">
                  <from>
                    <xdr:col>21</xdr:col>
                    <xdr:colOff>0</xdr:colOff>
                    <xdr:row>10</xdr:row>
                    <xdr:rowOff>171450</xdr:rowOff>
                  </from>
                  <to>
                    <xdr:col>23</xdr:col>
                    <xdr:colOff>38100</xdr:colOff>
                    <xdr:row>12</xdr:row>
                    <xdr:rowOff>0</xdr:rowOff>
                  </to>
                </anchor>
              </controlPr>
            </control>
          </mc:Choice>
        </mc:AlternateContent>
        <mc:AlternateContent xmlns:mc="http://schemas.openxmlformats.org/markup-compatibility/2006">
          <mc:Choice Requires="x14">
            <control shapeId="1489922" r:id="rId5" name="Check Box 4">
              <controlPr defaultSize="0" autoFill="0" autoLine="0" autoPict="0">
                <anchor moveWithCells="1">
                  <from>
                    <xdr:col>21</xdr:col>
                    <xdr:colOff>0</xdr:colOff>
                    <xdr:row>9</xdr:row>
                    <xdr:rowOff>161925</xdr:rowOff>
                  </from>
                  <to>
                    <xdr:col>23</xdr:col>
                    <xdr:colOff>38100</xdr:colOff>
                    <xdr:row>10</xdr:row>
                    <xdr:rowOff>180975</xdr:rowOff>
                  </to>
                </anchor>
              </controlPr>
            </control>
          </mc:Choice>
        </mc:AlternateContent>
        <mc:AlternateContent xmlns:mc="http://schemas.openxmlformats.org/markup-compatibility/2006">
          <mc:Choice Requires="x14">
            <control shapeId="1489923" r:id="rId6" name="Check Box 5">
              <controlPr defaultSize="0" autoFill="0" autoLine="0" autoPict="0">
                <anchor moveWithCells="1">
                  <from>
                    <xdr:col>21</xdr:col>
                    <xdr:colOff>0</xdr:colOff>
                    <xdr:row>8</xdr:row>
                    <xdr:rowOff>171450</xdr:rowOff>
                  </from>
                  <to>
                    <xdr:col>23</xdr:col>
                    <xdr:colOff>38100</xdr:colOff>
                    <xdr:row>10</xdr:row>
                    <xdr:rowOff>0</xdr:rowOff>
                  </to>
                </anchor>
              </controlPr>
            </control>
          </mc:Choice>
        </mc:AlternateContent>
        <mc:AlternateContent xmlns:mc="http://schemas.openxmlformats.org/markup-compatibility/2006">
          <mc:Choice Requires="x14">
            <control shapeId="1489924" r:id="rId7" name="Check Box 6">
              <controlPr defaultSize="0" autoFill="0" autoLine="0" autoPict="0">
                <anchor moveWithCells="1">
                  <from>
                    <xdr:col>21</xdr:col>
                    <xdr:colOff>0</xdr:colOff>
                    <xdr:row>7</xdr:row>
                    <xdr:rowOff>161925</xdr:rowOff>
                  </from>
                  <to>
                    <xdr:col>23</xdr:col>
                    <xdr:colOff>38100</xdr:colOff>
                    <xdr:row>9</xdr:row>
                    <xdr:rowOff>9525</xdr:rowOff>
                  </to>
                </anchor>
              </controlPr>
            </control>
          </mc:Choice>
        </mc:AlternateContent>
        <mc:AlternateContent xmlns:mc="http://schemas.openxmlformats.org/markup-compatibility/2006">
          <mc:Choice Requires="x14">
            <control shapeId="1489925" r:id="rId8" name="Check Box 7">
              <controlPr defaultSize="0" autoFill="0" autoLine="0" autoPict="0">
                <anchor moveWithCells="1">
                  <from>
                    <xdr:col>21</xdr:col>
                    <xdr:colOff>0</xdr:colOff>
                    <xdr:row>11</xdr:row>
                    <xdr:rowOff>161925</xdr:rowOff>
                  </from>
                  <to>
                    <xdr:col>23</xdr:col>
                    <xdr:colOff>38100</xdr:colOff>
                    <xdr:row>12</xdr:row>
                    <xdr:rowOff>180975</xdr:rowOff>
                  </to>
                </anchor>
              </controlPr>
            </control>
          </mc:Choice>
        </mc:AlternateContent>
        <mc:AlternateContent xmlns:mc="http://schemas.openxmlformats.org/markup-compatibility/2006">
          <mc:Choice Requires="x14">
            <control shapeId="1489926" r:id="rId9" name="Check Box 8">
              <controlPr defaultSize="0" autoFill="0" autoLine="0" autoPict="0">
                <anchor moveWithCells="1">
                  <from>
                    <xdr:col>21</xdr:col>
                    <xdr:colOff>0</xdr:colOff>
                    <xdr:row>12</xdr:row>
                    <xdr:rowOff>171450</xdr:rowOff>
                  </from>
                  <to>
                    <xdr:col>23</xdr:col>
                    <xdr:colOff>38100</xdr:colOff>
                    <xdr:row>14</xdr:row>
                    <xdr:rowOff>0</xdr:rowOff>
                  </to>
                </anchor>
              </controlPr>
            </control>
          </mc:Choice>
        </mc:AlternateContent>
        <mc:AlternateContent xmlns:mc="http://schemas.openxmlformats.org/markup-compatibility/2006">
          <mc:Choice Requires="x14">
            <control shapeId="1489927" r:id="rId10" name="Check Box 9">
              <controlPr defaultSize="0" autoFill="0" autoLine="0" autoPict="0">
                <anchor moveWithCells="1">
                  <from>
                    <xdr:col>3</xdr:col>
                    <xdr:colOff>0</xdr:colOff>
                    <xdr:row>10</xdr:row>
                    <xdr:rowOff>171450</xdr:rowOff>
                  </from>
                  <to>
                    <xdr:col>5</xdr:col>
                    <xdr:colOff>38100</xdr:colOff>
                    <xdr:row>12</xdr:row>
                    <xdr:rowOff>0</xdr:rowOff>
                  </to>
                </anchor>
              </controlPr>
            </control>
          </mc:Choice>
        </mc:AlternateContent>
        <mc:AlternateContent xmlns:mc="http://schemas.openxmlformats.org/markup-compatibility/2006">
          <mc:Choice Requires="x14">
            <control shapeId="1489928" r:id="rId11" name="Check Box 10">
              <controlPr defaultSize="0" autoFill="0" autoLine="0" autoPict="0">
                <anchor moveWithCells="1">
                  <from>
                    <xdr:col>3</xdr:col>
                    <xdr:colOff>0</xdr:colOff>
                    <xdr:row>9</xdr:row>
                    <xdr:rowOff>171450</xdr:rowOff>
                  </from>
                  <to>
                    <xdr:col>5</xdr:col>
                    <xdr:colOff>38100</xdr:colOff>
                    <xdr:row>11</xdr:row>
                    <xdr:rowOff>0</xdr:rowOff>
                  </to>
                </anchor>
              </controlPr>
            </control>
          </mc:Choice>
        </mc:AlternateContent>
        <mc:AlternateContent xmlns:mc="http://schemas.openxmlformats.org/markup-compatibility/2006">
          <mc:Choice Requires="x14">
            <control shapeId="1489929" r:id="rId12" name="Check Box 11">
              <controlPr defaultSize="0" autoFill="0" autoLine="0" autoPict="0">
                <anchor moveWithCells="1">
                  <from>
                    <xdr:col>3</xdr:col>
                    <xdr:colOff>0</xdr:colOff>
                    <xdr:row>8</xdr:row>
                    <xdr:rowOff>171450</xdr:rowOff>
                  </from>
                  <to>
                    <xdr:col>5</xdr:col>
                    <xdr:colOff>38100</xdr:colOff>
                    <xdr:row>10</xdr:row>
                    <xdr:rowOff>0</xdr:rowOff>
                  </to>
                </anchor>
              </controlPr>
            </control>
          </mc:Choice>
        </mc:AlternateContent>
        <mc:AlternateContent xmlns:mc="http://schemas.openxmlformats.org/markup-compatibility/2006">
          <mc:Choice Requires="x14">
            <control shapeId="1489930" r:id="rId13" name="Check Box 12">
              <controlPr defaultSize="0" autoFill="0" autoLine="0" autoPict="0">
                <anchor moveWithCells="1">
                  <from>
                    <xdr:col>3</xdr:col>
                    <xdr:colOff>0</xdr:colOff>
                    <xdr:row>7</xdr:row>
                    <xdr:rowOff>161925</xdr:rowOff>
                  </from>
                  <to>
                    <xdr:col>5</xdr:col>
                    <xdr:colOff>38100</xdr:colOff>
                    <xdr:row>9</xdr:row>
                    <xdr:rowOff>9525</xdr:rowOff>
                  </to>
                </anchor>
              </controlPr>
            </control>
          </mc:Choice>
        </mc:AlternateContent>
        <mc:AlternateContent xmlns:mc="http://schemas.openxmlformats.org/markup-compatibility/2006">
          <mc:Choice Requires="x14">
            <control shapeId="1489931" r:id="rId14" name="Check Box 13">
              <controlPr defaultSize="0" autoFill="0" autoLine="0" autoPict="0">
                <anchor moveWithCells="1">
                  <from>
                    <xdr:col>3</xdr:col>
                    <xdr:colOff>0</xdr:colOff>
                    <xdr:row>11</xdr:row>
                    <xdr:rowOff>171450</xdr:rowOff>
                  </from>
                  <to>
                    <xdr:col>5</xdr:col>
                    <xdr:colOff>38100</xdr:colOff>
                    <xdr:row>13</xdr:row>
                    <xdr:rowOff>0</xdr:rowOff>
                  </to>
                </anchor>
              </controlPr>
            </control>
          </mc:Choice>
        </mc:AlternateContent>
        <mc:AlternateContent xmlns:mc="http://schemas.openxmlformats.org/markup-compatibility/2006">
          <mc:Choice Requires="x14">
            <control shapeId="1489932" r:id="rId15" name="Check Box 14">
              <controlPr defaultSize="0" autoFill="0" autoLine="0" autoPict="0">
                <anchor moveWithCells="1">
                  <from>
                    <xdr:col>3</xdr:col>
                    <xdr:colOff>0</xdr:colOff>
                    <xdr:row>12</xdr:row>
                    <xdr:rowOff>180975</xdr:rowOff>
                  </from>
                  <to>
                    <xdr:col>5</xdr:col>
                    <xdr:colOff>38100</xdr:colOff>
                    <xdr:row>14</xdr:row>
                    <xdr:rowOff>9525</xdr:rowOff>
                  </to>
                </anchor>
              </controlPr>
            </control>
          </mc:Choice>
        </mc:AlternateContent>
        <mc:AlternateContent xmlns:mc="http://schemas.openxmlformats.org/markup-compatibility/2006">
          <mc:Choice Requires="x14">
            <control shapeId="1489933" r:id="rId16" name="Check Box 13">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489934" r:id="rId17" name="Check Box 14">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489935" r:id="rId18" name="Check Box 15">
              <controlPr defaultSize="0" autoFill="0" autoLine="0" autoPict="0">
                <anchor moveWithCells="1">
                  <from>
                    <xdr:col>26</xdr:col>
                    <xdr:colOff>104775</xdr:colOff>
                    <xdr:row>51</xdr:row>
                    <xdr:rowOff>19050</xdr:rowOff>
                  </from>
                  <to>
                    <xdr:col>30</xdr:col>
                    <xdr:colOff>47625</xdr:colOff>
                    <xdr:row>52</xdr:row>
                    <xdr:rowOff>38100</xdr:rowOff>
                  </to>
                </anchor>
              </controlPr>
            </control>
          </mc:Choice>
        </mc:AlternateContent>
        <mc:AlternateContent xmlns:mc="http://schemas.openxmlformats.org/markup-compatibility/2006">
          <mc:Choice Requires="x14">
            <control shapeId="1489936" r:id="rId19" name="Check Box 16">
              <controlPr defaultSize="0" autoFill="0" autoLine="0" autoPict="0">
                <anchor moveWithCells="1">
                  <from>
                    <xdr:col>30</xdr:col>
                    <xdr:colOff>66675</xdr:colOff>
                    <xdr:row>51</xdr:row>
                    <xdr:rowOff>19050</xdr:rowOff>
                  </from>
                  <to>
                    <xdr:col>32</xdr:col>
                    <xdr:colOff>133350</xdr:colOff>
                    <xdr:row>52</xdr:row>
                    <xdr:rowOff>28575</xdr:rowOff>
                  </to>
                </anchor>
              </controlPr>
            </control>
          </mc:Choice>
        </mc:AlternateContent>
        <mc:AlternateContent xmlns:mc="http://schemas.openxmlformats.org/markup-compatibility/2006">
          <mc:Choice Requires="x14">
            <control shapeId="1489937" r:id="rId20" name="Check Box 17">
              <controlPr defaultSize="0" autoFill="0" autoLine="0" autoPict="0">
                <anchor moveWithCells="1">
                  <from>
                    <xdr:col>26</xdr:col>
                    <xdr:colOff>104775</xdr:colOff>
                    <xdr:row>54</xdr:row>
                    <xdr:rowOff>0</xdr:rowOff>
                  </from>
                  <to>
                    <xdr:col>30</xdr:col>
                    <xdr:colOff>47625</xdr:colOff>
                    <xdr:row>55</xdr:row>
                    <xdr:rowOff>19050</xdr:rowOff>
                  </to>
                </anchor>
              </controlPr>
            </control>
          </mc:Choice>
        </mc:AlternateContent>
        <mc:AlternateContent xmlns:mc="http://schemas.openxmlformats.org/markup-compatibility/2006">
          <mc:Choice Requires="x14">
            <control shapeId="1489938" r:id="rId21" name="Check Box 18">
              <controlPr defaultSize="0" autoFill="0" autoLine="0" autoPict="0">
                <anchor moveWithCells="1">
                  <from>
                    <xdr:col>30</xdr:col>
                    <xdr:colOff>66675</xdr:colOff>
                    <xdr:row>54</xdr:row>
                    <xdr:rowOff>0</xdr:rowOff>
                  </from>
                  <to>
                    <xdr:col>32</xdr:col>
                    <xdr:colOff>133350</xdr:colOff>
                    <xdr:row>55</xdr:row>
                    <xdr:rowOff>9525</xdr:rowOff>
                  </to>
                </anchor>
              </controlPr>
            </control>
          </mc:Choice>
        </mc:AlternateContent>
        <mc:AlternateContent xmlns:mc="http://schemas.openxmlformats.org/markup-compatibility/2006">
          <mc:Choice Requires="x14">
            <control shapeId="1489939" r:id="rId22" name="Check Box 19">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489940" r:id="rId23" name="Check Box 20">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489941" r:id="rId24" name="Check Box 21">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489942" r:id="rId25" name="Check Box 22">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34</vt:i4>
      </vt:variant>
    </vt:vector>
  </HeadingPairs>
  <TitlesOfParts>
    <vt:vector size="70" baseType="lpstr">
      <vt:lpstr>No1 (2)</vt:lpstr>
      <vt:lpstr>鑑文</vt:lpstr>
      <vt:lpstr>鑑文 (記載例)</vt:lpstr>
      <vt:lpstr>表紙</vt:lpstr>
      <vt:lpstr>留意事項※印刷不要</vt:lpstr>
      <vt:lpstr>No1</vt:lpstr>
      <vt:lpstr>No2 (記入例）※印刷不要</vt:lpstr>
      <vt:lpstr>No2</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 </vt:lpstr>
      <vt:lpstr>No23 </vt:lpstr>
      <vt:lpstr>No24</vt:lpstr>
      <vt:lpstr>No25</vt:lpstr>
      <vt:lpstr>No26</vt:lpstr>
      <vt:lpstr>No27</vt:lpstr>
      <vt:lpstr>No28 </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'No2'!Print_Area</vt:lpstr>
      <vt:lpstr>'No2 (記入例）※印刷不要'!Print_Area</vt:lpstr>
      <vt:lpstr>'No20'!Print_Area</vt:lpstr>
      <vt:lpstr>'No21'!Print_Area</vt:lpstr>
      <vt:lpstr>'No22 '!Print_Area</vt:lpstr>
      <vt:lpstr>'No23 '!Print_Area</vt:lpstr>
      <vt:lpstr>'No24'!Print_Area</vt:lpstr>
      <vt:lpstr>'No25'!Print_Area</vt:lpstr>
      <vt:lpstr>'No26'!Print_Area</vt:lpstr>
      <vt:lpstr>'No27'!Print_Area</vt:lpstr>
      <vt:lpstr>'No28 '!Print_Area</vt:lpstr>
      <vt:lpstr>'No3'!Print_Area</vt:lpstr>
      <vt:lpstr>'No4'!Print_Area</vt:lpstr>
      <vt:lpstr>'No5'!Print_Area</vt:lpstr>
      <vt:lpstr>'No6'!Print_Area</vt:lpstr>
      <vt:lpstr>'No7'!Print_Area</vt:lpstr>
      <vt:lpstr>'No8'!Print_Area</vt:lpstr>
      <vt:lpstr>'No9'!Print_Area</vt:lpstr>
      <vt:lpstr>表紙!Print_Area</vt:lpstr>
      <vt:lpstr>留意事項※印刷不要!Print_Area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教育保育係3</cp:lastModifiedBy>
  <cp:lastPrinted>2024-05-24T04:51:57Z</cp:lastPrinted>
  <dcterms:created xsi:type="dcterms:W3CDTF">2008-12-17T04:20:29Z</dcterms:created>
  <dcterms:modified xsi:type="dcterms:W3CDTF">2024-05-28T02:27:20Z</dcterms:modified>
</cp:coreProperties>
</file>